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G:\Prevention Survival and Support\BHF Intelligence Hub\1. Health Stats\Compendium\2020\Excel\"/>
    </mc:Choice>
  </mc:AlternateContent>
  <xr:revisionPtr revIDLastSave="0" documentId="13_ncr:1_{F8820576-5A96-4DCE-9946-C098D203BDEB}" xr6:coauthVersionLast="45" xr6:coauthVersionMax="45" xr10:uidLastSave="{00000000-0000-0000-0000-000000000000}"/>
  <bookViews>
    <workbookView xWindow="-110" yWindow="-110" windowWidth="19420" windowHeight="11020" tabRatio="769" xr2:uid="{00000000-000D-0000-FFFF-FFFF00000000}"/>
  </bookViews>
  <sheets>
    <sheet name="CHAPTER 5" sheetId="14" r:id="rId1"/>
    <sheet name="5.1" sheetId="27" r:id="rId2"/>
    <sheet name="5.2" sheetId="23" r:id="rId3"/>
    <sheet name="5.3" sheetId="24" r:id="rId4"/>
    <sheet name="5.4" sheetId="25" r:id="rId5"/>
    <sheet name="5.5" sheetId="26" r:id="rId6"/>
    <sheet name="5.6" sheetId="5" r:id="rId7"/>
    <sheet name="5.7" sheetId="6" r:id="rId8"/>
    <sheet name="5.8" sheetId="7" r:id="rId9"/>
    <sheet name="5.9" sheetId="21" r:id="rId10"/>
    <sheet name="5.10" sheetId="17" r:id="rId11"/>
    <sheet name="5.11" sheetId="2" r:id="rId12"/>
    <sheet name="5.12" sheetId="3" r:id="rId13"/>
    <sheet name="5.13" sheetId="1" r:id="rId14"/>
    <sheet name="5.14" sheetId="4" r:id="rId15"/>
    <sheet name="5.15" sheetId="9" r:id="rId16"/>
    <sheet name="5.16" sheetId="10" r:id="rId17"/>
    <sheet name="5.17" sheetId="11" r:id="rId18"/>
    <sheet name="5.18" sheetId="22" r:id="rId19"/>
    <sheet name="5.19" sheetId="20" r:id="rId20"/>
    <sheet name="POP" sheetId="16" state="hidden" r:id="rId21"/>
  </sheets>
  <definedNames>
    <definedName name="_xlnm._FilterDatabase" localSheetId="1" hidden="1">'5.1'!$A$5:$A$19</definedName>
    <definedName name="_xlnm._FilterDatabase" localSheetId="19" hidden="1">'5.19'!$A$5:$H$5</definedName>
    <definedName name="_xlnm._FilterDatabase" localSheetId="2" hidden="1">'5.2'!$A$5:$H$5</definedName>
    <definedName name="_xlnm._FilterDatabase" localSheetId="3" hidden="1">'5.3'!$A$5:$H$5</definedName>
    <definedName name="_xlnm._FilterDatabase" localSheetId="4" hidden="1">'5.4'!$A$5:$H$5</definedName>
    <definedName name="_xlnm._FilterDatabase" localSheetId="5" hidden="1">'5.5'!$A$5:$H$5</definedName>
    <definedName name="_xlnm.Print_Area" localSheetId="1">'5.1'!$A$1:$U$28</definedName>
    <definedName name="_xlnm.Print_Area" localSheetId="10">'5.10'!$A$1:$N$21</definedName>
    <definedName name="_xlnm.Print_Area" localSheetId="11">'5.11'!$A$1:$AF$24</definedName>
    <definedName name="_xlnm.Print_Area" localSheetId="12">'5.12'!$A$1:$AF$24</definedName>
    <definedName name="_xlnm.Print_Area" localSheetId="13">'5.13'!$A$1:$AH$23</definedName>
    <definedName name="_xlnm.Print_Area" localSheetId="14">'5.14'!$A$1:$AF$25</definedName>
    <definedName name="_xlnm.Print_Area" localSheetId="15">'5.15'!$A$1:$T$22</definedName>
    <definedName name="_xlnm.Print_Area" localSheetId="16">'5.16'!$A$1:$T$23</definedName>
    <definedName name="_xlnm.Print_Area" localSheetId="17">'5.17'!$A$1:$P$19</definedName>
    <definedName name="_xlnm.Print_Area" localSheetId="18">'5.18'!$A$1:$F$26</definedName>
    <definedName name="_xlnm.Print_Area" localSheetId="19">'5.19'!$A$1:$I$27</definedName>
    <definedName name="_xlnm.Print_Area" localSheetId="2">'5.2'!$A$1:$I$27</definedName>
    <definedName name="_xlnm.Print_Area" localSheetId="3">'5.3'!$A$1:$I$27</definedName>
    <definedName name="_xlnm.Print_Area" localSheetId="4">'5.4'!$A$1:$I$27</definedName>
    <definedName name="_xlnm.Print_Area" localSheetId="5">'5.5'!$A$1:$I$27</definedName>
    <definedName name="_xlnm.Print_Area" localSheetId="6">'5.6'!$A$1:$P$23</definedName>
    <definedName name="_xlnm.Print_Area" localSheetId="7">'5.7'!$A$1:$P$21</definedName>
    <definedName name="_xlnm.Print_Area" localSheetId="8">'5.8'!$A$1:$Q$20</definedName>
    <definedName name="_xlnm.Print_Area" localSheetId="9">'5.9'!$A$1:$K$33</definedName>
    <definedName name="_xlnm.Print_Area" localSheetId="0">'CHAPTER 5'!$A$1:$E$48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4" i="1" l="1"/>
  <c r="AH13" i="1"/>
  <c r="AH12" i="1"/>
  <c r="AH11" i="1"/>
  <c r="AH10" i="1"/>
  <c r="AH9" i="1"/>
  <c r="AH8" i="1"/>
  <c r="AH7" i="1"/>
  <c r="AH14" i="1"/>
  <c r="AD14" i="1"/>
  <c r="AF14" i="2" l="1"/>
  <c r="AF14" i="3"/>
  <c r="AD14" i="3"/>
  <c r="AB14" i="3"/>
  <c r="AF13" i="3"/>
  <c r="AF12" i="3"/>
  <c r="AF11" i="3"/>
  <c r="AF10" i="3"/>
  <c r="AF9" i="3"/>
  <c r="AF8" i="3"/>
  <c r="AF7" i="3"/>
  <c r="AF13" i="4"/>
  <c r="AF12" i="4"/>
  <c r="AF11" i="4"/>
  <c r="AF10" i="4"/>
  <c r="AF9" i="4"/>
  <c r="AF8" i="4"/>
  <c r="AF7" i="4"/>
  <c r="AD14" i="4"/>
  <c r="AB14" i="4"/>
  <c r="L14" i="10" l="1"/>
  <c r="K14" i="10"/>
  <c r="Y14" i="4"/>
  <c r="AF14" i="4" s="1"/>
  <c r="AF13" i="2" l="1"/>
  <c r="AF12" i="2"/>
  <c r="AF11" i="2"/>
  <c r="AF10" i="2"/>
  <c r="AF9" i="2"/>
  <c r="AF8" i="2"/>
  <c r="AF7" i="2"/>
  <c r="AD14" i="2"/>
  <c r="AB14" i="2"/>
  <c r="K14" i="7" l="1"/>
  <c r="I14" i="7"/>
  <c r="M13" i="7"/>
  <c r="M12" i="7"/>
  <c r="M11" i="7"/>
  <c r="M10" i="7"/>
  <c r="M9" i="7"/>
  <c r="M8" i="7"/>
  <c r="M7" i="7"/>
  <c r="M14" i="7" l="1"/>
  <c r="H27" i="16" l="1"/>
  <c r="G27" i="16"/>
  <c r="F27" i="16"/>
  <c r="E27" i="16"/>
  <c r="D27" i="16"/>
  <c r="C27" i="16"/>
  <c r="B27" i="16"/>
  <c r="H26" i="16"/>
  <c r="G26" i="16"/>
  <c r="F26" i="16"/>
  <c r="E26" i="16"/>
  <c r="D26" i="16"/>
  <c r="C26" i="16"/>
  <c r="B26" i="16"/>
  <c r="H25" i="16"/>
  <c r="G25" i="16"/>
  <c r="F25" i="16"/>
  <c r="E25" i="16"/>
  <c r="D25" i="16"/>
  <c r="C25" i="16"/>
  <c r="B25" i="16"/>
  <c r="H24" i="16"/>
  <c r="G24" i="16"/>
  <c r="F24" i="16"/>
  <c r="E24" i="16"/>
  <c r="D24" i="16"/>
  <c r="C24" i="16"/>
  <c r="B24" i="16"/>
  <c r="H77" i="16"/>
  <c r="G77" i="16"/>
  <c r="F77" i="16"/>
  <c r="E77" i="16"/>
  <c r="D77" i="16"/>
  <c r="C77" i="16"/>
  <c r="B77" i="16"/>
  <c r="H76" i="16"/>
  <c r="G76" i="16"/>
  <c r="F76" i="16"/>
  <c r="E76" i="16"/>
  <c r="D76" i="16"/>
  <c r="C76" i="16"/>
  <c r="B76" i="16"/>
  <c r="H75" i="16"/>
  <c r="G75" i="16"/>
  <c r="F75" i="16"/>
  <c r="E75" i="16"/>
  <c r="D75" i="16"/>
  <c r="C75" i="16"/>
  <c r="B75" i="16"/>
  <c r="H74" i="16"/>
  <c r="G74" i="16"/>
  <c r="F74" i="16"/>
  <c r="E74" i="16"/>
  <c r="D74" i="16"/>
  <c r="C74" i="16"/>
  <c r="B74" i="16"/>
  <c r="C128" i="16"/>
  <c r="D128" i="16"/>
  <c r="E128" i="16"/>
  <c r="F128" i="16"/>
  <c r="G128" i="16"/>
  <c r="H128" i="16"/>
  <c r="B128" i="16"/>
  <c r="C127" i="16"/>
  <c r="D127" i="16"/>
  <c r="E127" i="16"/>
  <c r="F127" i="16"/>
  <c r="G127" i="16"/>
  <c r="H127" i="16"/>
  <c r="B127" i="16"/>
  <c r="C126" i="16"/>
  <c r="D126" i="16"/>
  <c r="E126" i="16"/>
  <c r="F126" i="16"/>
  <c r="G126" i="16"/>
  <c r="H126" i="16"/>
  <c r="B126" i="16"/>
  <c r="C125" i="16"/>
  <c r="D125" i="16"/>
  <c r="E125" i="16"/>
  <c r="F125" i="16"/>
  <c r="G125" i="16"/>
  <c r="H125" i="16"/>
  <c r="B125" i="16"/>
  <c r="B68" i="16"/>
  <c r="B60" i="16"/>
  <c r="B61" i="16"/>
  <c r="B72" i="16" s="1"/>
  <c r="B62" i="16"/>
  <c r="B63" i="16"/>
  <c r="B64" i="16"/>
  <c r="B65" i="16"/>
  <c r="E10" i="16"/>
  <c r="E11" i="16"/>
  <c r="E12" i="16"/>
  <c r="E13" i="16"/>
  <c r="E14" i="16"/>
  <c r="E15" i="16"/>
  <c r="E111" i="16"/>
  <c r="E112" i="16"/>
  <c r="E113" i="16"/>
  <c r="E124" i="16" s="1"/>
  <c r="E114" i="16"/>
  <c r="E115" i="16"/>
  <c r="E116" i="16"/>
  <c r="E60" i="16"/>
  <c r="E61" i="16"/>
  <c r="E62" i="16"/>
  <c r="E63" i="16"/>
  <c r="E64" i="16"/>
  <c r="E65" i="16"/>
  <c r="D62" i="16"/>
  <c r="D63" i="16"/>
  <c r="D60" i="16"/>
  <c r="D72" i="16" s="1"/>
  <c r="D61" i="16"/>
  <c r="H113" i="16"/>
  <c r="H114" i="16"/>
  <c r="H124" i="16" s="1"/>
  <c r="G113" i="16"/>
  <c r="G124" i="16" s="1"/>
  <c r="G114" i="16"/>
  <c r="F113" i="16"/>
  <c r="F114" i="16"/>
  <c r="D113" i="16"/>
  <c r="D114" i="16"/>
  <c r="C113" i="16"/>
  <c r="C114" i="16"/>
  <c r="B113" i="16"/>
  <c r="B114" i="16"/>
  <c r="H111" i="16"/>
  <c r="H112" i="16"/>
  <c r="G111" i="16"/>
  <c r="G112" i="16"/>
  <c r="F111" i="16"/>
  <c r="F112" i="16"/>
  <c r="D111" i="16"/>
  <c r="D112" i="16"/>
  <c r="C111" i="16"/>
  <c r="C112" i="16"/>
  <c r="B111" i="16"/>
  <c r="B112" i="16"/>
  <c r="H62" i="16"/>
  <c r="H63" i="16"/>
  <c r="G62" i="16"/>
  <c r="G63" i="16"/>
  <c r="F62" i="16"/>
  <c r="F63" i="16"/>
  <c r="C62" i="16"/>
  <c r="C63" i="16"/>
  <c r="H60" i="16"/>
  <c r="H61" i="16"/>
  <c r="G60" i="16"/>
  <c r="G61" i="16"/>
  <c r="G72" i="16"/>
  <c r="F60" i="16"/>
  <c r="F61" i="16"/>
  <c r="C60" i="16"/>
  <c r="C61" i="16"/>
  <c r="C12" i="16"/>
  <c r="C13" i="16"/>
  <c r="D12" i="16"/>
  <c r="D13" i="16"/>
  <c r="F12" i="16"/>
  <c r="F13" i="16"/>
  <c r="G12" i="16"/>
  <c r="G13" i="16"/>
  <c r="H12" i="16"/>
  <c r="H13" i="16"/>
  <c r="B12" i="16"/>
  <c r="B13" i="16"/>
  <c r="C10" i="16"/>
  <c r="C11" i="16"/>
  <c r="D10" i="16"/>
  <c r="D11" i="16"/>
  <c r="F10" i="16"/>
  <c r="F11" i="16"/>
  <c r="G10" i="16"/>
  <c r="G11" i="16"/>
  <c r="H10" i="16"/>
  <c r="H11" i="16"/>
  <c r="B10" i="16"/>
  <c r="B11" i="16"/>
  <c r="H18" i="16"/>
  <c r="H119" i="16"/>
  <c r="H68" i="16"/>
  <c r="G119" i="16"/>
  <c r="F119" i="16"/>
  <c r="F121" i="16" s="1"/>
  <c r="E119" i="16"/>
  <c r="D119" i="16"/>
  <c r="C119" i="16"/>
  <c r="B119" i="16"/>
  <c r="G68" i="16"/>
  <c r="F68" i="16"/>
  <c r="E68" i="16"/>
  <c r="D68" i="16"/>
  <c r="C68" i="16"/>
  <c r="C18" i="16"/>
  <c r="D18" i="16"/>
  <c r="E18" i="16"/>
  <c r="F18" i="16"/>
  <c r="G18" i="16"/>
  <c r="B18" i="16"/>
  <c r="B14" i="16"/>
  <c r="B15" i="16"/>
  <c r="E17" i="16"/>
  <c r="E118" i="16"/>
  <c r="E67" i="16"/>
  <c r="D64" i="16"/>
  <c r="D65" i="16"/>
  <c r="C14" i="16"/>
  <c r="C15" i="16"/>
  <c r="D14" i="16"/>
  <c r="D15" i="16"/>
  <c r="B115" i="16"/>
  <c r="B116" i="16"/>
  <c r="C115" i="16"/>
  <c r="C116" i="16"/>
  <c r="C64" i="16"/>
  <c r="C65" i="16"/>
  <c r="H115" i="16"/>
  <c r="H116" i="16"/>
  <c r="G115" i="16"/>
  <c r="G116" i="16"/>
  <c r="F115" i="16"/>
  <c r="F116" i="16"/>
  <c r="D115" i="16"/>
  <c r="D116" i="16"/>
  <c r="H64" i="16"/>
  <c r="H65" i="16"/>
  <c r="G64" i="16"/>
  <c r="G65" i="16"/>
  <c r="F64" i="16"/>
  <c r="F65" i="16"/>
  <c r="F14" i="16"/>
  <c r="F15" i="16"/>
  <c r="G14" i="16"/>
  <c r="G15" i="16"/>
  <c r="H14" i="16"/>
  <c r="H15" i="16"/>
  <c r="H118" i="16"/>
  <c r="G118" i="16"/>
  <c r="F118" i="16"/>
  <c r="D118" i="16"/>
  <c r="C118" i="16"/>
  <c r="B118" i="16"/>
  <c r="H67" i="16"/>
  <c r="G67" i="16"/>
  <c r="F67" i="16"/>
  <c r="D67" i="16"/>
  <c r="C67" i="16"/>
  <c r="B67" i="16"/>
  <c r="C17" i="16"/>
  <c r="D17" i="16"/>
  <c r="F17" i="16"/>
  <c r="G17" i="16"/>
  <c r="H17" i="16"/>
  <c r="B17" i="16"/>
  <c r="D71" i="16" l="1"/>
  <c r="F122" i="16"/>
  <c r="E70" i="16"/>
  <c r="H123" i="16"/>
  <c r="E23" i="16"/>
  <c r="G22" i="16"/>
  <c r="B124" i="16"/>
  <c r="C120" i="16"/>
  <c r="C73" i="16"/>
  <c r="B117" i="16"/>
  <c r="G117" i="16"/>
  <c r="B66" i="16"/>
  <c r="D23" i="16"/>
  <c r="C124" i="16"/>
  <c r="D66" i="16"/>
  <c r="C69" i="16"/>
  <c r="H16" i="16"/>
  <c r="F71" i="16"/>
  <c r="C22" i="16"/>
  <c r="D123" i="16"/>
  <c r="E16" i="16"/>
  <c r="C122" i="16"/>
  <c r="F124" i="16"/>
  <c r="H69" i="16"/>
  <c r="F20" i="16"/>
  <c r="H23" i="16"/>
  <c r="B123" i="16"/>
  <c r="G123" i="16"/>
  <c r="E69" i="16"/>
  <c r="E21" i="16"/>
  <c r="G71" i="16"/>
  <c r="H71" i="16"/>
  <c r="D22" i="16"/>
  <c r="G23" i="16"/>
  <c r="F72" i="16"/>
  <c r="H72" i="16"/>
  <c r="F73" i="16"/>
  <c r="C123" i="16"/>
  <c r="D69" i="16"/>
  <c r="D122" i="16"/>
  <c r="H122" i="16"/>
  <c r="B20" i="16"/>
  <c r="F23" i="16"/>
  <c r="C72" i="16"/>
  <c r="H73" i="16"/>
  <c r="D124" i="16"/>
  <c r="D73" i="16"/>
  <c r="E117" i="16"/>
  <c r="D19" i="16"/>
  <c r="G120" i="16"/>
  <c r="E120" i="16"/>
  <c r="H19" i="16"/>
  <c r="C19" i="16"/>
  <c r="H120" i="16"/>
  <c r="C20" i="16"/>
  <c r="C16" i="16"/>
  <c r="E19" i="16"/>
  <c r="G21" i="16"/>
  <c r="C21" i="16"/>
  <c r="E71" i="16"/>
  <c r="B122" i="16"/>
  <c r="G122" i="16"/>
  <c r="H21" i="16"/>
  <c r="B23" i="16"/>
  <c r="C23" i="16"/>
  <c r="E72" i="16"/>
  <c r="F117" i="16"/>
  <c r="E66" i="16"/>
  <c r="E73" i="16"/>
  <c r="B19" i="16"/>
  <c r="B120" i="16"/>
  <c r="C121" i="16"/>
  <c r="H66" i="16"/>
  <c r="G19" i="16"/>
  <c r="B69" i="16"/>
  <c r="G69" i="16"/>
  <c r="D120" i="16"/>
  <c r="G121" i="16"/>
  <c r="C71" i="16"/>
  <c r="B121" i="16"/>
  <c r="E122" i="16"/>
  <c r="H22" i="16"/>
  <c r="F22" i="16"/>
  <c r="G73" i="16"/>
  <c r="B73" i="16"/>
  <c r="B70" i="16"/>
  <c r="F120" i="16"/>
  <c r="F19" i="16"/>
  <c r="G16" i="16"/>
  <c r="G66" i="16"/>
  <c r="H117" i="16"/>
  <c r="G20" i="16"/>
  <c r="C70" i="16"/>
  <c r="H70" i="16"/>
  <c r="D121" i="16"/>
  <c r="C66" i="16"/>
  <c r="C117" i="16"/>
  <c r="D20" i="16"/>
  <c r="F21" i="16"/>
  <c r="D21" i="16"/>
  <c r="B71" i="16"/>
  <c r="E123" i="16"/>
  <c r="F69" i="16"/>
  <c r="F16" i="16"/>
  <c r="F66" i="16"/>
  <c r="D117" i="16"/>
  <c r="H20" i="16"/>
  <c r="D70" i="16"/>
  <c r="G70" i="16"/>
  <c r="H121" i="16"/>
  <c r="B21" i="16"/>
  <c r="B22" i="16"/>
  <c r="E22" i="16"/>
  <c r="F123" i="16"/>
  <c r="D16" i="16"/>
  <c r="E20" i="16"/>
  <c r="F70" i="16"/>
  <c r="E121" i="16"/>
  <c r="B16" i="16"/>
</calcChain>
</file>

<file path=xl/sharedStrings.xml><?xml version="1.0" encoding="utf-8"?>
<sst xmlns="http://schemas.openxmlformats.org/spreadsheetml/2006/main" count="1079" uniqueCount="268">
  <si>
    <t>Men</t>
  </si>
  <si>
    <t>Women</t>
  </si>
  <si>
    <t>Age in years</t>
  </si>
  <si>
    <t>%</t>
  </si>
  <si>
    <t>16-24</t>
  </si>
  <si>
    <t>19-24</t>
  </si>
  <si>
    <t>25-34</t>
  </si>
  <si>
    <t>35-44</t>
  </si>
  <si>
    <t>45-54</t>
  </si>
  <si>
    <t>55-64</t>
  </si>
  <si>
    <t>65-74</t>
  </si>
  <si>
    <t>75+</t>
  </si>
  <si>
    <t>Total</t>
  </si>
  <si>
    <t>High Blood Pressure: Systolic BP at or greater than 140mmHg and Dystolic BP at or greater than 90mmHg</t>
  </si>
  <si>
    <t>Male</t>
  </si>
  <si>
    <t>Female</t>
  </si>
  <si>
    <t>18-29</t>
  </si>
  <si>
    <t>30-44</t>
  </si>
  <si>
    <t>45-59</t>
  </si>
  <si>
    <t>60-75</t>
  </si>
  <si>
    <t>Mean Portions</t>
  </si>
  <si>
    <t>19-64</t>
  </si>
  <si>
    <t>Scotland</t>
  </si>
  <si>
    <t>Wales</t>
  </si>
  <si>
    <t>Northern Ireland</t>
  </si>
  <si>
    <t>(000)s</t>
  </si>
  <si>
    <t>England 2017</t>
  </si>
  <si>
    <t>OVERWEIGHT AND OBESITY IN ADULTS</t>
  </si>
  <si>
    <t>Northern Ireland Statistics and Research Agency (2018). Health Survey Northern Ireland 2017/18.</t>
  </si>
  <si>
    <t>Northern Ireland 2017/18</t>
  </si>
  <si>
    <t>UK estimated population</t>
  </si>
  <si>
    <t>DIABETES IN ADULTS</t>
  </si>
  <si>
    <t>HIGH BLOOD PRESSURE IN ADULTS</t>
  </si>
  <si>
    <t>SMOKING IN ADULTS</t>
  </si>
  <si>
    <t>ALCOHOL CONSUMPTION IN ADULTS</t>
  </si>
  <si>
    <t>FRUIT AND VEGETABLE CONSUMPTION IN ADULTS</t>
  </si>
  <si>
    <t>Population estimates - local authority based by single year of age</t>
  </si>
  <si>
    <t>ONS Crown Copyright Reserved [from Nomis on 5 April 2019]</t>
  </si>
  <si>
    <t>date</t>
  </si>
  <si>
    <t>gender</t>
  </si>
  <si>
    <t>England</t>
  </si>
  <si>
    <t>England and Wales</t>
  </si>
  <si>
    <t>Great Britain</t>
  </si>
  <si>
    <t>United Kingdom</t>
  </si>
  <si>
    <t>Age</t>
  </si>
  <si>
    <t>E92000001</t>
  </si>
  <si>
    <t>K04000001</t>
  </si>
  <si>
    <t>K03000001</t>
  </si>
  <si>
    <t>N92000002</t>
  </si>
  <si>
    <t>S92000003</t>
  </si>
  <si>
    <t>K02000001</t>
  </si>
  <si>
    <t>W92000004</t>
  </si>
  <si>
    <t>All Ages</t>
  </si>
  <si>
    <t>Aged 16 to 24</t>
  </si>
  <si>
    <t>Aged 65+</t>
  </si>
  <si>
    <t>Aged 25-29</t>
  </si>
  <si>
    <t>Aged 30-34</t>
  </si>
  <si>
    <t>Aged 35-39</t>
  </si>
  <si>
    <t>Aged 40-44</t>
  </si>
  <si>
    <t>Aged 55-59</t>
  </si>
  <si>
    <t>Aged 60-64</t>
  </si>
  <si>
    <t>Aged 65-69</t>
  </si>
  <si>
    <t>Aged 80-84</t>
  </si>
  <si>
    <t>Aged 85+</t>
  </si>
  <si>
    <t>Aged 45-49</t>
  </si>
  <si>
    <t>Aged 50-54</t>
  </si>
  <si>
    <t>Aged 70-74</t>
  </si>
  <si>
    <t>Aged 75-79</t>
  </si>
  <si>
    <t>16+</t>
  </si>
  <si>
    <t>16-44</t>
  </si>
  <si>
    <t>45-64</t>
  </si>
  <si>
    <t>18-24</t>
  </si>
  <si>
    <t>Reset to Published Order</t>
  </si>
  <si>
    <t>RISK FACTOR (% attributable)</t>
  </si>
  <si>
    <t>Heart and circulatory diseases (CVD)</t>
  </si>
  <si>
    <t>Coronary heart disease (CHD)</t>
  </si>
  <si>
    <t>Stroke (CBVD)</t>
  </si>
  <si>
    <t>All modifiable risk factors</t>
  </si>
  <si>
    <t>High systolic blood pressure (hypertension)</t>
  </si>
  <si>
    <t>Dietary risks (lack of wholegrains, nuts, seeds, fruit, veg, etc; excess salt, sugar)</t>
  </si>
  <si>
    <t>High fasting plasma glucose (diabetes)</t>
  </si>
  <si>
    <t>High body-mass index (obesity)</t>
  </si>
  <si>
    <t>Tobacco (cigarette smoking, second hand smoke)</t>
  </si>
  <si>
    <t>Low physical activity (inactivity, sedentary behaviour)</t>
  </si>
  <si>
    <t>Impaired kidney function (renal failure)</t>
  </si>
  <si>
    <t>Air pollution (particulate matter)</t>
  </si>
  <si>
    <t>Other environmental risks (e.g. lead exposure)</t>
  </si>
  <si>
    <t>Alcohol use</t>
  </si>
  <si>
    <t>Other risk factors/unknown</t>
  </si>
  <si>
    <t>Notes</t>
  </si>
  <si>
    <t>Negative percentages shown where the positive benefits of this factor are estimated to outweigh the negatives.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</si>
  <si>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</si>
  <si>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</si>
  <si>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Source:</t>
  </si>
  <si>
    <t>http://ghdx.healthdata.org/gbd-results-tool</t>
  </si>
  <si>
    <t>2017 estimated burden - GLOBAL DEATHS</t>
  </si>
  <si>
    <t>2017 estimated burden - GLOBAL DALYs</t>
  </si>
  <si>
    <t>Diabetes</t>
  </si>
  <si>
    <t>Nation/Region</t>
  </si>
  <si>
    <t>Diabetes Register</t>
  </si>
  <si>
    <t xml:space="preserve">East Midlands </t>
  </si>
  <si>
    <t xml:space="preserve">East of England </t>
  </si>
  <si>
    <t xml:space="preserve">London </t>
  </si>
  <si>
    <t xml:space="preserve">West Midlands </t>
  </si>
  <si>
    <t xml:space="preserve">Yorkshire and The Humber </t>
  </si>
  <si>
    <t>UK</t>
  </si>
  <si>
    <t>Back to Table of Contents</t>
  </si>
  <si>
    <t>Table 5.1</t>
  </si>
  <si>
    <t>Age 18</t>
  </si>
  <si>
    <t>Age 19</t>
  </si>
  <si>
    <t>Aged 20-24</t>
  </si>
  <si>
    <t>Age 75</t>
  </si>
  <si>
    <t>CHOLESTEROL LEVEL IN ADULTS</t>
  </si>
  <si>
    <t>Raised total cholesterol: Total cholesterol greater than or equal to 5mmol/L.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</si>
  <si>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</si>
  <si>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</t>
    </r>
  </si>
  <si>
    <t>Table 5.2</t>
  </si>
  <si>
    <t>Table 5.3</t>
  </si>
  <si>
    <t>Table 5.4</t>
  </si>
  <si>
    <t>Table 5.5</t>
  </si>
  <si>
    <t>Table 5.6</t>
  </si>
  <si>
    <t>GLOBAL IMPACT OF RISK FACTORS ON HEART AND CIRCULATORY DISEASES</t>
  </si>
  <si>
    <t>IMPACT OF RISK FACTORS ON HEART AND CIRCULATORY DISEASES IN UK</t>
  </si>
  <si>
    <t>19+</t>
  </si>
  <si>
    <t>Table 5.7</t>
  </si>
  <si>
    <t>Table 5.8</t>
  </si>
  <si>
    <t>Table 5.9</t>
  </si>
  <si>
    <t>Table 5.10</t>
  </si>
  <si>
    <t>Table 5.11</t>
  </si>
  <si>
    <t>Table 5.12</t>
  </si>
  <si>
    <t>Table 5.13</t>
  </si>
  <si>
    <t>Table 5.14</t>
  </si>
  <si>
    <t>18+</t>
  </si>
  <si>
    <t>All Adults</t>
  </si>
  <si>
    <t xml:space="preserve">High LDL (bad) cholesterol </t>
  </si>
  <si>
    <t xml:space="preserve">Hypertensive untreated: Systolic BP at or greater than 140mmHg and Dystolic BP at or greater than 90mmHg, not currently taking medication for blood pressure. </t>
  </si>
  <si>
    <t>All</t>
  </si>
  <si>
    <t>https://digital.nhs.uk/data-and-information/publications/statistical/quality-and-outcomes-framework-achievement-prevalence-and-exceptions-data/2017-18</t>
  </si>
  <si>
    <t>https://www.health-ni.gov.uk/topics/doh-statistics-and-research/quality-outcomes-framework-qof</t>
  </si>
  <si>
    <t>n/a</t>
  </si>
  <si>
    <t>ICD-10 codes for coronary heart disease (CHD) I20-I25.9  -  ICD-10 codes for stroke (CBVD) G45-G46.8, I60-I63.9, I65-I66.9, I67.0-I67.3, I67.5-I67.6, I68.1-I68.2, I69.0-I69.3</t>
  </si>
  <si>
    <t>High LDL (bad) cholesterol</t>
  </si>
  <si>
    <t>PHYSICAL INACTIVITY IN ADULTS</t>
  </si>
  <si>
    <t>Northern Ireland 2016/17</t>
  </si>
  <si>
    <t>Global Health Data Exchange, Global Burden of Disease (GBD) Results Tool</t>
  </si>
  <si>
    <t>UK Total</t>
  </si>
  <si>
    <t>North East England</t>
  </si>
  <si>
    <t>North West England</t>
  </si>
  <si>
    <t>South East England</t>
  </si>
  <si>
    <t>South West England</t>
  </si>
  <si>
    <t>Aged 17+ %</t>
  </si>
  <si>
    <t>Patients</t>
  </si>
  <si>
    <t>Prevalence of overweight (including obese) in adults by age and gender, England, Scotland, Wales, Northern Ireland and UK, latest available</t>
  </si>
  <si>
    <t>Prevalence of obesity in adults by age and gender, England, Scotland, Wales, Northern Ireland and UK, latest available</t>
  </si>
  <si>
    <t>Percentage of adults NOT meeting physical activity recommendations by age and gender, England, Scotland, Wales, Northern Ireland and UK, latest available</t>
  </si>
  <si>
    <t>Prevalence of cigarette smoking among adults by age and gender, England, Scotland, Wales, Northern Ireland and UK, latest available</t>
  </si>
  <si>
    <t>Percentage of adults NOT meeting 5-a-day fruit and vegetable recommendations by age and gender, England, Scotland, Wales, Northern Ireland and UK, latest available</t>
  </si>
  <si>
    <t>Percentage of adults exceeding weekly alcohol consumption guidelines by age and gender, England, Scotland, Wales, Northern Ireland and UK, latest available</t>
  </si>
  <si>
    <t>Estimated prevalence</t>
  </si>
  <si>
    <t>Northern Ireland Statistics and Research Agency (2017). Health Survey Northern Ireland 2016/17.</t>
  </si>
  <si>
    <t>These data show raw prevalence: unadjusted total numbers of people on GP patient registers in each area.</t>
  </si>
  <si>
    <t>Non-modifiable risk factors (age, gender, family history, ethnicity, deprivation/socioeconomic status etc) are not included in this analysis.</t>
  </si>
  <si>
    <t>England 2018</t>
  </si>
  <si>
    <t xml:space="preserve">All population figures are health survey results applied to mid-2018 estimates published by age band, gender and nation by the Office for National Statistics. </t>
  </si>
  <si>
    <t>All estimates and totals are rounded to one significant figure and may not add up due to rounding.</t>
  </si>
  <si>
    <t>The Scottish Government (2019). The Scottish Health Survey 2018. The Scottish Government: Edinburgh.</t>
  </si>
  <si>
    <t>Scotland 2018</t>
  </si>
  <si>
    <t xml:space="preserve">England - Copyright © Health and Social Care Information Centre 2019.  </t>
  </si>
  <si>
    <t>England - Health and Social Care Information Centre. QOF achievement data 2018/19</t>
  </si>
  <si>
    <t>Wales - StatsWales. QOF achievement data  2018/19</t>
  </si>
  <si>
    <t>https://gov.wales/general-medical-services-contract-quality-and-outcomes-framework-april-2018-march-2019</t>
  </si>
  <si>
    <t>Scotland - ISD Scotland. QOF prevalence data 2018/19 obtained via personal communication</t>
  </si>
  <si>
    <t xml:space="preserve">Northern Ireland - Department of Health, Social Services and Public Safety. QOF exception reporting data 2018/19, </t>
  </si>
  <si>
    <t>National Survey for Wales - Population health: health-related lifestyle (adults), 2018-19</t>
  </si>
  <si>
    <t>Wales 2018/19</t>
  </si>
  <si>
    <t>England 2017/18</t>
  </si>
  <si>
    <t>The Scottish Government (2019). The Scottish Health Survey 2018. The Scottish Government: Edinburgh</t>
  </si>
  <si>
    <t>England totals include some 2017/18 data because several dozen practices were missing in 2018/19 (Cornwall &amp; Devon)</t>
  </si>
  <si>
    <t>For Scotland, adjustments have been made for areas where patients were missing from lists.</t>
  </si>
  <si>
    <t>For England, Wales and Northern Ireland, prevalence of diabetes is based on patient list for those aged 17 and over. For Scotland this is for all ages.</t>
  </si>
  <si>
    <t>Scotland 2017/18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</si>
  <si>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(2019). Health Survey for England 2018, Adult Health Tables.</t>
    </r>
  </si>
  <si>
    <t>Northern Ireland 2018/19</t>
  </si>
  <si>
    <t>Northern Ireland Statistics and Research Agency (2020). Health Survey Northern Ireland 2018/19.</t>
  </si>
  <si>
    <t>Nothern Ireland 2018/19</t>
  </si>
  <si>
    <t>N Ireland 2018/19</t>
  </si>
  <si>
    <t>Northern Ireland Statistics and Research Agency (2019). Health Survey Northern Ireland 2018/19.</t>
  </si>
  <si>
    <t xml:space="preserve">The Scottish Government (2020). The Scottish Health Survey 2018. The Scottish Government: Edinburgh. </t>
  </si>
  <si>
    <t>Prevalence of diabetes by nation and region, UK 2018/19</t>
  </si>
  <si>
    <t>Heart and Circulatory Disease Statistics 2020 - Chapter 5 - Risk Factors</t>
  </si>
  <si>
    <t>Scotland data not updated since 2010/11, therefore removed.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</si>
  <si>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Data for England and Scotland includes those being treated or not treated for high blood pressure.</t>
    </r>
  </si>
  <si>
    <t>Prevalence of high blood pressure in adults by age and gender, England and Scotland, latest available</t>
  </si>
  <si>
    <t>Prevalence of untreated high blood pressure in adults by age and gender, England and Scotland, latest available</t>
  </si>
  <si>
    <t>Prevalence of doctor-diagnosed diabetes in adults by age and gender, England and Scotland, 2018</t>
  </si>
  <si>
    <t>Percentage of adults with raised cholesterol by age and gender, England, 2018</t>
  </si>
  <si>
    <t>Average number of portions of fruit and vegetables consumed per day by adults by age and gender, England and Scotland, 2018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</si>
  <si>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Hypertension diagnosed by nurse. Data weighted for non-response. NI/Wales surveys do not disclose.  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</si>
  <si>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Excludes diabetes in pregnancy. England and Scotland asked if diagnosed.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</si>
  <si>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Includes those on lipid lowering drugs. Blood sample via nurse visit.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</si>
  <si>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Overweight = BMI 25 to less than 30kg/m2. Obese = BMI 30kg/m2 or more (includes morbidly obese). Wales uses self-reported data.</t>
    </r>
  </si>
  <si>
    <r>
      <rPr>
        <u/>
        <sz val="9"/>
        <color theme="1"/>
        <rFont val="Trebuchet MS"/>
        <family val="2"/>
      </rPr>
      <t>Source:</t>
    </r>
    <r>
      <rPr>
        <sz val="9"/>
        <color theme="1"/>
        <rFont val="Trebuchet MS"/>
        <family val="2"/>
      </rPr>
      <t xml:space="preserve"> NHS Digital (2019). Health Survey for England 2018.</t>
    </r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</si>
  <si>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(2019). Health Survey for England 2018.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</si>
  <si>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Obese = BMI 30kg/m2 or more (includes morbidly obese). Wales uses self-reported data.</t>
    </r>
  </si>
  <si>
    <t>Please see the previous BHF Compendium of Statistics for Northern Ireland figures by age-groups for each gender.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</si>
  <si>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Sport England (2019). Active Lives Survey November 2017/18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</si>
  <si>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 xml:space="preserve">: Guidelines are for at least 150 minutes moderate or 75 minutes vigorous activity per week or an equivalent combination. </t>
    </r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</si>
  <si>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(2019). Health Survey for England 2018, Adult behaviours and risks.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</si>
  <si>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Aged 16+ years, Respondents were asked if they smoke cigarettes. Current cigarette smokers exclude those who reported smoking only cigars or pipes.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</si>
  <si>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Weekly limits are 14 units in men and women.  In January 2016 the Chief Medical Officers of the United Kingdom revised their recommendations for men from 21 units.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</si>
  <si>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(2019). Health Survey for England 2018, Adult behaviours and risks.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</si>
  <si>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Recommendation is at least 5 portions of different types or fruit or vegetable. A portion is typically 80 grams.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</si>
  <si>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(2019). Health Survey for England 2018.</t>
    </r>
  </si>
  <si>
    <t>https://uk-air.defra.gov.uk/data/pcm-data</t>
  </si>
  <si>
    <r>
      <t>Population-weighted annual mean PM</t>
    </r>
    <r>
      <rPr>
        <vertAlign val="subscript"/>
        <sz val="9"/>
        <color theme="1"/>
        <rFont val="Trebuchet MS"/>
        <family val="2"/>
      </rPr>
      <t>2.5</t>
    </r>
    <r>
      <rPr>
        <sz val="9"/>
        <color theme="1"/>
        <rFont val="Trebuchet MS"/>
        <family val="2"/>
      </rPr>
      <t xml:space="preserve"> concentration for 2018 (ugm-3)</t>
    </r>
  </si>
  <si>
    <t>Table 5.15</t>
  </si>
  <si>
    <t>AIR POLLUTION LEVELS IN UK</t>
  </si>
  <si>
    <r>
      <t>PM</t>
    </r>
    <r>
      <rPr>
        <b/>
        <vertAlign val="subscript"/>
        <sz val="10"/>
        <color theme="0"/>
        <rFont val="Trebuchet MS"/>
        <family val="2"/>
      </rPr>
      <t>2.5</t>
    </r>
    <r>
      <rPr>
        <b/>
        <sz val="10"/>
        <color theme="0"/>
        <rFont val="Trebuchet MS"/>
        <family val="2"/>
      </rPr>
      <t xml:space="preserve"> 2018 (anthropogenic)</t>
    </r>
  </si>
  <si>
    <t>Table 5.1 Percentage of heart and circulatory diseases (CVD), coronary heart disease (CHD), and stroke (CBVD) attributable to modifiable risk factors, UK, 2007, 2012, and 2017</t>
  </si>
  <si>
    <t>estimated burden - UK DEATHS</t>
  </si>
  <si>
    <t>estimated burden - UK DALYs</t>
  </si>
  <si>
    <t>2017 estimated burden - England DEATHS</t>
  </si>
  <si>
    <t>2017 estimated burden - England DALYs</t>
  </si>
  <si>
    <t>2017 estimated burden - Scotland DEATHS</t>
  </si>
  <si>
    <t>2017 estimated burden - Scotland DALYs</t>
  </si>
  <si>
    <t>2017 estimated burden - Wales DEATHS</t>
  </si>
  <si>
    <t>2017 estimated burden - Wales DALYs</t>
  </si>
  <si>
    <t>2017 estimated burden - NI DEATHS</t>
  </si>
  <si>
    <t>2017 estimated burden - NI DALYs</t>
  </si>
  <si>
    <t>Table 5.2 Percentage of heart and circulatory diseases (CVD), coronary heart disease (CHD), and stroke (CBVD) attributable to modifiable risk factors, England, 2017</t>
  </si>
  <si>
    <t>Table 5.3 Percentage of heart and circulatory diseases (CVD), coronary heart disease (CHD), and stroke (CBVD) attributable to modifiable risk factors, Scotland, 2017</t>
  </si>
  <si>
    <t>Table 5.4 Percentage of heart and circulatory diseases (CVD), coronary heart disease (CHD), and stroke (CBVD) attributable to modifiable risk factors, Wales, 2017</t>
  </si>
  <si>
    <t>Table 5.5 Percentage of heart and circulatory diseases (CVD), coronary heart disease (CHD), and stroke (CBVD) attributable to modifiable risk factors, Northern Ireland, 2017</t>
  </si>
  <si>
    <t>Table 5.16</t>
  </si>
  <si>
    <t>Table 5.17</t>
  </si>
  <si>
    <t>Table 5.18</t>
  </si>
  <si>
    <t>Table 5.19</t>
  </si>
  <si>
    <t>Table 5.19 Percentage of heart and circulatory diseases (CVD), coronary heart disease (CHD), and stroke (CBVD) attributable to modifiable risk factors, global, 2017</t>
  </si>
  <si>
    <t>Table 5.17 Average number of portions of fruit and vegetables consumed per day by adults by age and gender, England and Scotland, 2018</t>
  </si>
  <si>
    <t>Table 5.16 Percentage of adults NOT meeting 5-a-day fruit and vegetable recommendations by age and gender, England, Scotland, Wales, Northern Ireland and UK, latest available</t>
  </si>
  <si>
    <t>Table 5.15 Percentage of adults exceeding weekly alcohol consumption guidelines by age and gender, England, Scotland, Wales, Northern Ireland and UK, latest available</t>
  </si>
  <si>
    <t>Table 5.14 Prevalence of cigarette smoking among adults by age and gender, England, Scotland, Wales, Northern Ireland and UK, latest available</t>
  </si>
  <si>
    <t>Table 5.13 Percentage of adults NOT meeting physical activity recommendations by age and gender, England, Scotland, Wales, Northern Ireland and UK, latest available</t>
  </si>
  <si>
    <t>Table 5.12 Prevalence of obesity in adults by age and gender, England, Scotland, Wales, Northern Ireland and UK, latest available</t>
  </si>
  <si>
    <t>Table 5.11 Prevalence of overweight (including obese) in adults by age and gender, England, Scotland, Wales, Northern Ireland and UK, latest available</t>
  </si>
  <si>
    <t>Table 5.10 Percentage of adults with raised cholesterol by age and gender, England, 2018</t>
  </si>
  <si>
    <t>Table 5.8 Prevalence of diabetes in adults by age and gender, England and Scotland, 2018</t>
  </si>
  <si>
    <t>Table 5.7 Prevalence of untreated high blood pressure in adults by age and gender, England and Scotland, latest available</t>
  </si>
  <si>
    <t>Table 5.6 Prevalence of high blood pressure in adults by age and gender, England and Scotland, latest available</t>
  </si>
  <si>
    <t>Does not include high blood pressure while pregnant.   Diagnosed hypertension totals by UK nation and region are featured in Table 2.21 of Chapter 2b</t>
  </si>
  <si>
    <t>Percentage of heart and circulatory diseases (CVD), coronary heart disease (CHD), and stroke (CBVD) attributable to modifiable risk factors, UK, 2007, 2012, and 2017</t>
  </si>
  <si>
    <t>Percentage of heart and circulatory diseases (CVD), coronary heart disease (CHD), and stroke (CBVD) attributable to modifiable risk factors, England, 2017</t>
  </si>
  <si>
    <t>Percentage of heart and circulatory diseases (CVD), coronary heart disease (CHD), and stroke (CBVD) attributable to modifiable risk factors, Scotland, 2017</t>
  </si>
  <si>
    <t>Percentage of heart and circulatory diseases (CVD), coronary heart disease (CHD), and stroke (CBVD) attributable to modifiable risk factors, Wales, 2017</t>
  </si>
  <si>
    <t>Percentage of heart and circulatory diseases (CVD), coronary heart disease (CHD), and stroke (CBVD) attributable to modifiable risk factors, Northern Ireland, 2017</t>
  </si>
  <si>
    <t>Percentage of heart and circulatory diseases (CVD), coronary heart disease (CHD), and stroke (CBVD) attributable to modifiable risk factors  - global estimates, 2017</t>
  </si>
  <si>
    <t>Levels of air pollution (fine particulate matter; PM2.5) by nation and region, United Kingdom 2018</t>
  </si>
  <si>
    <t>Negative percentages shown where overall the positive benefits of this factor are estimated to outweigh the negatives.</t>
  </si>
  <si>
    <t>DALYs - disability-adjusted life years - sum of lost healthy years across the population</t>
  </si>
  <si>
    <t>Table 5.9 Prevalence of Diagnosed Diabetes by nation and region, United Kingdom 2018/19</t>
  </si>
  <si>
    <t>Please see the previous compendia for Northern Ireland figures by age-groups for each gender.</t>
  </si>
  <si>
    <t>Please see previous compendia for Northern Ireland figures by age-groups for each gender.</t>
  </si>
  <si>
    <t>UK percentages are population-weighted averages based on data from all four nations, where available.</t>
  </si>
  <si>
    <r>
      <t>The anthropogenic component is used for health burden calculations as burden estimates based on total PM</t>
    </r>
    <r>
      <rPr>
        <vertAlign val="subscript"/>
        <sz val="9"/>
        <color rgb="FF000000"/>
        <rFont val="Trebuchet MS"/>
        <family val="2"/>
      </rPr>
      <t>2.5</t>
    </r>
    <r>
      <rPr>
        <sz val="9"/>
        <color rgb="FF000000"/>
        <rFont val="Trebuchet MS"/>
        <family val="2"/>
      </rPr>
      <t xml:space="preserve"> might give a misleading impression of the scale of the potential influence of policy intervention.</t>
    </r>
  </si>
  <si>
    <t>Department for Environment Food &amp; Rural Affairs (DEFRA) (2019). UK Air Information Resource</t>
  </si>
  <si>
    <r>
      <t>Table 5.18  Levels of Air Pollution (fine particulate matter; PM</t>
    </r>
    <r>
      <rPr>
        <b/>
        <vertAlign val="subscript"/>
        <sz val="11"/>
        <color theme="0"/>
        <rFont val="Trebuchet MS"/>
        <family val="2"/>
      </rPr>
      <t>2.5</t>
    </r>
    <r>
      <rPr>
        <b/>
        <sz val="11"/>
        <color theme="0"/>
        <rFont val="Trebuchet MS"/>
        <family val="2"/>
      </rPr>
      <t>) by nation and region, United Kingdom 2018</t>
    </r>
  </si>
  <si>
    <t>Northern Ireland Statistics and Research Agency (2018). Health Survey Northern Ireland 2018/19.</t>
  </si>
  <si>
    <t>UK percentage is a population-weighted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</si>
</sst>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#,##0.000"/>
    <numFmt numFmtId="168" formatCode="###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i/>
      <sz val="10"/>
      <color theme="1"/>
      <name val="Trebuchet MS"/>
      <family val="2"/>
    </font>
    <font>
      <i/>
      <sz val="9"/>
      <color theme="1"/>
      <name val="Trebuchet MS"/>
      <family val="2"/>
    </font>
    <font>
      <sz val="10"/>
      <color theme="1"/>
      <name val="Trebuchet MS"/>
      <family val="2"/>
    </font>
    <font>
      <sz val="10"/>
      <color indexed="8"/>
      <name val="Trebuchet MS"/>
      <family val="2"/>
    </font>
    <font>
      <sz val="11"/>
      <color indexed="8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u/>
      <sz val="10"/>
      <color theme="10"/>
      <name val="Trebuchet MS"/>
      <family val="2"/>
    </font>
    <font>
      <b/>
      <sz val="12"/>
      <name val="Trebuchet MS"/>
      <family val="2"/>
    </font>
    <font>
      <i/>
      <sz val="11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0"/>
      <color theme="1"/>
      <name val="Trebuchet MS"/>
      <family val="2"/>
    </font>
    <font>
      <sz val="11"/>
      <color theme="0"/>
      <name val="Calibri"/>
      <family val="2"/>
      <scheme val="minor"/>
    </font>
    <font>
      <u/>
      <sz val="9"/>
      <color theme="1"/>
      <name val="Trebuchet MS"/>
      <family val="2"/>
    </font>
    <font>
      <u/>
      <sz val="10"/>
      <color indexed="30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sz val="11"/>
      <color theme="0"/>
      <name val="Trebuchet MS"/>
      <family val="2"/>
    </font>
    <font>
      <sz val="12"/>
      <color theme="0"/>
      <name val="Trebuchet MS"/>
      <family val="2"/>
    </font>
    <font>
      <sz val="9"/>
      <color rgb="FF000000"/>
      <name val="Trebuchet MS"/>
      <family val="2"/>
    </font>
    <font>
      <b/>
      <sz val="11"/>
      <color theme="0"/>
      <name val="Trebuchet MS"/>
      <family val="2"/>
    </font>
    <font>
      <sz val="9"/>
      <color theme="1"/>
      <name val="Calibri"/>
      <family val="2"/>
      <scheme val="minor"/>
    </font>
    <font>
      <u/>
      <sz val="9"/>
      <color theme="10"/>
      <name val="Trebuchet MS"/>
      <family val="2"/>
    </font>
    <font>
      <u/>
      <sz val="9"/>
      <color indexed="30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9"/>
      <name val="Trebuchet MS"/>
      <family val="2"/>
    </font>
    <font>
      <sz val="10"/>
      <color rgb="FFFF0000"/>
      <name val="Trebuchet MS"/>
      <family val="2"/>
    </font>
    <font>
      <b/>
      <vertAlign val="subscript"/>
      <sz val="11"/>
      <color theme="0"/>
      <name val="Trebuchet MS"/>
      <family val="2"/>
    </font>
    <font>
      <vertAlign val="subscript"/>
      <sz val="9"/>
      <color theme="1"/>
      <name val="Trebuchet MS"/>
      <family val="2"/>
    </font>
    <font>
      <vertAlign val="subscript"/>
      <sz val="9"/>
      <color rgb="FF000000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vertAlign val="subscript"/>
      <sz val="10"/>
      <color theme="0"/>
      <name val="Trebuchet MS"/>
      <family val="2"/>
    </font>
    <font>
      <i/>
      <sz val="11"/>
      <color theme="1"/>
      <name val="Trebuchet MS"/>
      <family val="2"/>
    </font>
    <font>
      <i/>
      <sz val="9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medium">
        <color indexed="64"/>
      </top>
      <bottom/>
      <diagonal/>
    </border>
    <border>
      <left style="thick">
        <color rgb="FFFF0000"/>
      </left>
      <right style="double">
        <color auto="1"/>
      </right>
      <top/>
      <bottom/>
      <diagonal/>
    </border>
    <border>
      <left style="thick">
        <color rgb="FFFF0000"/>
      </left>
      <right style="double">
        <color auto="1"/>
      </right>
      <top/>
      <bottom style="thin">
        <color indexed="64"/>
      </bottom>
      <diagonal/>
    </border>
    <border>
      <left style="thick">
        <color rgb="FFFF0000"/>
      </left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ck">
        <color rgb="FFFF0000"/>
      </left>
      <right style="double">
        <color auto="1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2">
    <xf numFmtId="0" fontId="0" fillId="0" borderId="0" xfId="0"/>
    <xf numFmtId="0" fontId="4" fillId="2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1" fillId="0" borderId="0" xfId="0" applyFont="1" applyFill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11" fillId="2" borderId="0" xfId="0" applyFont="1" applyFill="1"/>
    <xf numFmtId="0" fontId="5" fillId="0" borderId="0" xfId="0" applyFont="1"/>
    <xf numFmtId="164" fontId="12" fillId="0" borderId="0" xfId="0" applyNumberFormat="1" applyFont="1" applyFill="1" applyBorder="1" applyAlignment="1">
      <alignment horizontal="right" vertical="top" wrapText="1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1" fontId="19" fillId="0" borderId="0" xfId="0" applyNumberFormat="1" applyFont="1" applyFill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/>
    <xf numFmtId="1" fontId="11" fillId="0" borderId="0" xfId="0" applyNumberFormat="1" applyFont="1" applyFill="1"/>
    <xf numFmtId="0" fontId="19" fillId="2" borderId="0" xfId="0" applyFont="1" applyFill="1"/>
    <xf numFmtId="0" fontId="15" fillId="0" borderId="0" xfId="0" applyFont="1" applyFill="1" applyAlignment="1">
      <alignment horizontal="center"/>
    </xf>
    <xf numFmtId="0" fontId="20" fillId="0" borderId="0" xfId="0" applyFont="1" applyFill="1"/>
    <xf numFmtId="0" fontId="15" fillId="0" borderId="0" xfId="0" applyFont="1" applyFill="1" applyAlignment="1">
      <alignment horizontal="right"/>
    </xf>
    <xf numFmtId="0" fontId="15" fillId="3" borderId="0" xfId="0" applyFont="1" applyFill="1"/>
    <xf numFmtId="0" fontId="11" fillId="3" borderId="0" xfId="0" applyFont="1" applyFill="1"/>
    <xf numFmtId="0" fontId="21" fillId="2" borderId="0" xfId="4" applyFont="1" applyFill="1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2" fillId="0" borderId="0" xfId="7" applyFont="1" applyAlignment="1">
      <alignment horizontal="left" vertical="center"/>
    </xf>
    <xf numFmtId="0" fontId="13" fillId="0" borderId="0" xfId="7" applyFont="1"/>
    <xf numFmtId="0" fontId="17" fillId="0" borderId="0" xfId="7" applyFont="1"/>
    <xf numFmtId="0" fontId="17" fillId="0" borderId="0" xfId="7" applyFont="1" applyAlignment="1">
      <alignment horizontal="left" vertical="top"/>
    </xf>
    <xf numFmtId="0" fontId="16" fillId="0" borderId="0" xfId="7" applyFont="1" applyAlignment="1">
      <alignment horizontal="center" vertical="center" wrapText="1"/>
    </xf>
    <xf numFmtId="0" fontId="16" fillId="0" borderId="0" xfId="7" applyFont="1" applyAlignment="1">
      <alignment horizontal="left" vertical="center" wrapText="1"/>
    </xf>
    <xf numFmtId="0" fontId="17" fillId="0" borderId="0" xfId="7" applyNumberFormat="1" applyFont="1" applyAlignment="1">
      <alignment horizontal="left" vertical="top"/>
    </xf>
    <xf numFmtId="3" fontId="17" fillId="0" borderId="0" xfId="7" applyNumberFormat="1" applyFont="1" applyAlignment="1">
      <alignment horizontal="right" vertical="top"/>
    </xf>
    <xf numFmtId="0" fontId="20" fillId="0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0" fillId="0" borderId="0" xfId="0" applyAlignment="1">
      <alignment vertical="top"/>
    </xf>
    <xf numFmtId="0" fontId="26" fillId="0" borderId="0" xfId="0" applyFont="1"/>
    <xf numFmtId="166" fontId="0" fillId="0" borderId="0" xfId="8" applyNumberFormat="1" applyFont="1"/>
    <xf numFmtId="0" fontId="27" fillId="0" borderId="0" xfId="9" applyFont="1"/>
    <xf numFmtId="0" fontId="19" fillId="0" borderId="0" xfId="9" applyFont="1"/>
    <xf numFmtId="0" fontId="0" fillId="0" borderId="0" xfId="0" applyAlignment="1">
      <alignment wrapText="1"/>
    </xf>
    <xf numFmtId="0" fontId="29" fillId="0" borderId="0" xfId="9" applyFont="1"/>
    <xf numFmtId="0" fontId="30" fillId="5" borderId="0" xfId="0" applyFont="1" applyFill="1"/>
    <xf numFmtId="0" fontId="4" fillId="0" borderId="0" xfId="0" applyFont="1"/>
    <xf numFmtId="0" fontId="3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29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3" fontId="17" fillId="0" borderId="25" xfId="0" applyNumberFormat="1" applyFont="1" applyBorder="1" applyAlignment="1">
      <alignment horizontal="center"/>
    </xf>
    <xf numFmtId="0" fontId="32" fillId="5" borderId="0" xfId="12" applyFont="1" applyFill="1"/>
    <xf numFmtId="0" fontId="32" fillId="0" borderId="0" xfId="12" applyFont="1" applyFill="1"/>
    <xf numFmtId="0" fontId="19" fillId="0" borderId="0" xfId="0" applyFont="1" applyFill="1" applyAlignment="1">
      <alignment vertical="center"/>
    </xf>
    <xf numFmtId="0" fontId="33" fillId="0" borderId="0" xfId="0" applyFont="1"/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/>
    </xf>
    <xf numFmtId="0" fontId="4" fillId="2" borderId="0" xfId="0" applyFont="1" applyFill="1" applyAlignment="1"/>
    <xf numFmtId="0" fontId="34" fillId="5" borderId="0" xfId="12" applyFont="1" applyFill="1"/>
    <xf numFmtId="0" fontId="30" fillId="0" borderId="0" xfId="0" applyFont="1" applyFill="1"/>
    <xf numFmtId="0" fontId="34" fillId="5" borderId="0" xfId="0" applyFont="1" applyFill="1"/>
    <xf numFmtId="3" fontId="17" fillId="0" borderId="31" xfId="0" applyNumberFormat="1" applyFont="1" applyBorder="1" applyAlignment="1">
      <alignment horizontal="center"/>
    </xf>
    <xf numFmtId="165" fontId="17" fillId="0" borderId="33" xfId="0" applyNumberFormat="1" applyFont="1" applyBorder="1" applyAlignment="1">
      <alignment horizontal="center"/>
    </xf>
    <xf numFmtId="165" fontId="17" fillId="0" borderId="35" xfId="0" applyNumberFormat="1" applyFont="1" applyBorder="1" applyAlignment="1">
      <alignment horizontal="center"/>
    </xf>
    <xf numFmtId="0" fontId="21" fillId="0" borderId="31" xfId="4" applyBorder="1" applyAlignment="1" applyProtection="1"/>
    <xf numFmtId="0" fontId="21" fillId="2" borderId="0" xfId="4" applyFill="1"/>
    <xf numFmtId="0" fontId="28" fillId="0" borderId="0" xfId="10" applyBorder="1" applyAlignment="1" applyProtection="1"/>
    <xf numFmtId="0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0" fontId="19" fillId="2" borderId="0" xfId="0" quotePrefix="1" applyFont="1" applyFill="1"/>
    <xf numFmtId="0" fontId="15" fillId="6" borderId="0" xfId="0" applyFont="1" applyFill="1"/>
    <xf numFmtId="0" fontId="11" fillId="6" borderId="0" xfId="0" applyFont="1" applyFill="1"/>
    <xf numFmtId="0" fontId="15" fillId="7" borderId="0" xfId="0" applyFont="1" applyFill="1"/>
    <xf numFmtId="0" fontId="11" fillId="7" borderId="0" xfId="0" applyFont="1" applyFill="1"/>
    <xf numFmtId="0" fontId="15" fillId="8" borderId="0" xfId="0" applyFont="1" applyFill="1"/>
    <xf numFmtId="0" fontId="15" fillId="9" borderId="0" xfId="0" applyFont="1" applyFill="1"/>
    <xf numFmtId="0" fontId="11" fillId="9" borderId="0" xfId="0" applyFont="1" applyFill="1"/>
    <xf numFmtId="0" fontId="15" fillId="10" borderId="0" xfId="0" applyFont="1" applyFill="1"/>
    <xf numFmtId="0" fontId="11" fillId="10" borderId="0" xfId="0" applyFont="1" applyFill="1"/>
    <xf numFmtId="0" fontId="15" fillId="11" borderId="0" xfId="0" applyFont="1" applyFill="1"/>
    <xf numFmtId="0" fontId="11" fillId="11" borderId="0" xfId="0" applyFont="1" applyFill="1"/>
    <xf numFmtId="0" fontId="15" fillId="12" borderId="0" xfId="0" applyFont="1" applyFill="1"/>
    <xf numFmtId="0" fontId="11" fillId="12" borderId="0" xfId="0" applyFont="1" applyFill="1"/>
    <xf numFmtId="0" fontId="15" fillId="13" borderId="0" xfId="0" applyFont="1" applyFill="1"/>
    <xf numFmtId="0" fontId="11" fillId="13" borderId="0" xfId="0" applyFont="1" applyFill="1"/>
    <xf numFmtId="0" fontId="15" fillId="14" borderId="0" xfId="0" applyFont="1" applyFill="1"/>
    <xf numFmtId="0" fontId="11" fillId="14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9" fillId="2" borderId="0" xfId="0" applyFont="1" applyFill="1" applyAlignment="1"/>
    <xf numFmtId="3" fontId="15" fillId="0" borderId="0" xfId="0" applyNumberFormat="1" applyFont="1" applyFill="1" applyAlignment="1">
      <alignment horizontal="center"/>
    </xf>
    <xf numFmtId="3" fontId="15" fillId="0" borderId="0" xfId="0" applyNumberFormat="1" applyFont="1" applyFill="1"/>
    <xf numFmtId="3" fontId="11" fillId="0" borderId="0" xfId="0" applyNumberFormat="1" applyFont="1" applyFill="1"/>
    <xf numFmtId="167" fontId="15" fillId="0" borderId="0" xfId="0" applyNumberFormat="1" applyFont="1" applyFill="1" applyAlignment="1">
      <alignment horizontal="center"/>
    </xf>
    <xf numFmtId="3" fontId="19" fillId="0" borderId="0" xfId="0" applyNumberFormat="1" applyFont="1" applyFill="1"/>
    <xf numFmtId="3" fontId="19" fillId="2" borderId="0" xfId="0" applyNumberFormat="1" applyFont="1" applyFill="1"/>
    <xf numFmtId="0" fontId="36" fillId="0" borderId="0" xfId="4" applyFont="1"/>
    <xf numFmtId="0" fontId="36" fillId="0" borderId="0" xfId="4" applyFont="1" applyFill="1"/>
    <xf numFmtId="0" fontId="19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23" fillId="0" borderId="15" xfId="0" applyFont="1" applyBorder="1" applyAlignment="1">
      <alignment vertical="top" wrapText="1"/>
    </xf>
    <xf numFmtId="0" fontId="0" fillId="0" borderId="40" xfId="0" applyBorder="1"/>
    <xf numFmtId="0" fontId="19" fillId="0" borderId="0" xfId="9" applyFont="1" applyAlignment="1">
      <alignment horizontal="right"/>
    </xf>
    <xf numFmtId="0" fontId="19" fillId="0" borderId="0" xfId="0" applyFont="1" applyFill="1"/>
    <xf numFmtId="0" fontId="19" fillId="2" borderId="0" xfId="0" applyFont="1" applyFill="1"/>
    <xf numFmtId="0" fontId="20" fillId="0" borderId="0" xfId="0" applyFont="1" applyFill="1"/>
    <xf numFmtId="0" fontId="19" fillId="0" borderId="0" xfId="9" applyFont="1"/>
    <xf numFmtId="0" fontId="30" fillId="5" borderId="0" xfId="0" applyFont="1" applyFill="1"/>
    <xf numFmtId="0" fontId="19" fillId="0" borderId="0" xfId="0" applyFont="1" applyFill="1" applyAlignment="1">
      <alignment vertical="center"/>
    </xf>
    <xf numFmtId="0" fontId="19" fillId="2" borderId="0" xfId="0" quotePrefix="1" applyFont="1" applyFill="1"/>
    <xf numFmtId="0" fontId="35" fillId="0" borderId="0" xfId="0" applyFont="1" applyAlignment="1">
      <alignment wrapText="1"/>
    </xf>
    <xf numFmtId="0" fontId="35" fillId="0" borderId="0" xfId="0" applyFont="1"/>
    <xf numFmtId="0" fontId="37" fillId="0" borderId="0" xfId="10" applyFont="1" applyAlignment="1" applyProtection="1"/>
    <xf numFmtId="0" fontId="17" fillId="0" borderId="50" xfId="0" applyFont="1" applyFill="1" applyBorder="1"/>
    <xf numFmtId="1" fontId="17" fillId="0" borderId="25" xfId="0" applyNumberFormat="1" applyFont="1" applyFill="1" applyBorder="1" applyAlignment="1">
      <alignment horizontal="center"/>
    </xf>
    <xf numFmtId="1" fontId="17" fillId="0" borderId="52" xfId="0" applyNumberFormat="1" applyFont="1" applyFill="1" applyBorder="1" applyAlignment="1">
      <alignment horizontal="center"/>
    </xf>
    <xf numFmtId="164" fontId="17" fillId="0" borderId="25" xfId="0" applyNumberFormat="1" applyFont="1" applyFill="1" applyBorder="1" applyAlignment="1">
      <alignment horizontal="center"/>
    </xf>
    <xf numFmtId="0" fontId="17" fillId="0" borderId="34" xfId="0" applyFont="1" applyFill="1" applyBorder="1"/>
    <xf numFmtId="3" fontId="11" fillId="0" borderId="34" xfId="0" applyNumberFormat="1" applyFont="1" applyFill="1" applyBorder="1" applyAlignment="1">
      <alignment horizontal="center"/>
    </xf>
    <xf numFmtId="3" fontId="11" fillId="0" borderId="25" xfId="0" applyNumberFormat="1" applyFont="1" applyFill="1" applyBorder="1" applyAlignment="1">
      <alignment horizontal="center"/>
    </xf>
    <xf numFmtId="0" fontId="17" fillId="0" borderId="53" xfId="0" applyFont="1" applyFill="1" applyBorder="1"/>
    <xf numFmtId="1" fontId="17" fillId="0" borderId="54" xfId="0" applyNumberFormat="1" applyFont="1" applyFill="1" applyBorder="1" applyAlignment="1">
      <alignment horizontal="center"/>
    </xf>
    <xf numFmtId="1" fontId="17" fillId="0" borderId="55" xfId="0" applyNumberFormat="1" applyFont="1" applyFill="1" applyBorder="1" applyAlignment="1">
      <alignment horizontal="center"/>
    </xf>
    <xf numFmtId="0" fontId="17" fillId="0" borderId="58" xfId="0" applyFont="1" applyFill="1" applyBorder="1"/>
    <xf numFmtId="1" fontId="17" fillId="0" borderId="59" xfId="0" applyNumberFormat="1" applyFont="1" applyFill="1" applyBorder="1" applyAlignment="1">
      <alignment horizontal="center"/>
    </xf>
    <xf numFmtId="1" fontId="17" fillId="0" borderId="60" xfId="0" applyNumberFormat="1" applyFont="1" applyFill="1" applyBorder="1" applyAlignment="1">
      <alignment horizontal="center"/>
    </xf>
    <xf numFmtId="3" fontId="11" fillId="0" borderId="53" xfId="0" applyNumberFormat="1" applyFont="1" applyFill="1" applyBorder="1" applyAlignment="1">
      <alignment horizontal="center"/>
    </xf>
    <xf numFmtId="3" fontId="11" fillId="0" borderId="55" xfId="0" applyNumberFormat="1" applyFont="1" applyFill="1" applyBorder="1" applyAlignment="1">
      <alignment horizontal="center"/>
    </xf>
    <xf numFmtId="3" fontId="11" fillId="0" borderId="60" xfId="0" applyNumberFormat="1" applyFont="1" applyFill="1" applyBorder="1" applyAlignment="1">
      <alignment horizontal="center"/>
    </xf>
    <xf numFmtId="1" fontId="17" fillId="0" borderId="56" xfId="0" applyNumberFormat="1" applyFont="1" applyFill="1" applyBorder="1" applyAlignment="1">
      <alignment horizontal="center"/>
    </xf>
    <xf numFmtId="1" fontId="17" fillId="0" borderId="51" xfId="0" applyNumberFormat="1" applyFont="1" applyFill="1" applyBorder="1" applyAlignment="1">
      <alignment horizontal="center"/>
    </xf>
    <xf numFmtId="164" fontId="17" fillId="0" borderId="55" xfId="0" applyNumberFormat="1" applyFont="1" applyFill="1" applyBorder="1" applyAlignment="1">
      <alignment horizontal="center"/>
    </xf>
    <xf numFmtId="165" fontId="17" fillId="0" borderId="55" xfId="0" applyNumberFormat="1" applyFont="1" applyFill="1" applyBorder="1" applyAlignment="1">
      <alignment horizontal="center"/>
    </xf>
    <xf numFmtId="165" fontId="17" fillId="0" borderId="54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165" fontId="17" fillId="0" borderId="52" xfId="0" applyNumberFormat="1" applyFont="1" applyFill="1" applyBorder="1" applyAlignment="1">
      <alignment horizontal="center"/>
    </xf>
    <xf numFmtId="0" fontId="17" fillId="0" borderId="68" xfId="0" applyFont="1" applyFill="1" applyBorder="1"/>
    <xf numFmtId="0" fontId="17" fillId="0" borderId="69" xfId="0" applyFont="1" applyFill="1" applyBorder="1"/>
    <xf numFmtId="1" fontId="17" fillId="0" borderId="70" xfId="0" applyNumberFormat="1" applyFont="1" applyFill="1" applyBorder="1" applyAlignment="1">
      <alignment horizontal="center"/>
    </xf>
    <xf numFmtId="1" fontId="17" fillId="0" borderId="72" xfId="0" applyNumberFormat="1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164" fontId="17" fillId="0" borderId="70" xfId="0" applyNumberFormat="1" applyFont="1" applyFill="1" applyBorder="1" applyAlignment="1">
      <alignment horizontal="center"/>
    </xf>
    <xf numFmtId="0" fontId="17" fillId="0" borderId="74" xfId="0" applyFont="1" applyFill="1" applyBorder="1"/>
    <xf numFmtId="3" fontId="11" fillId="0" borderId="74" xfId="0" applyNumberFormat="1" applyFont="1" applyFill="1" applyBorder="1" applyAlignment="1">
      <alignment horizontal="center"/>
    </xf>
    <xf numFmtId="3" fontId="11" fillId="0" borderId="70" xfId="0" applyNumberFormat="1" applyFont="1" applyFill="1" applyBorder="1" applyAlignment="1">
      <alignment horizontal="center"/>
    </xf>
    <xf numFmtId="1" fontId="17" fillId="0" borderId="57" xfId="0" applyNumberFormat="1" applyFont="1" applyFill="1" applyBorder="1" applyAlignment="1">
      <alignment horizontal="center"/>
    </xf>
    <xf numFmtId="1" fontId="17" fillId="0" borderId="35" xfId="0" applyNumberFormat="1" applyFont="1" applyFill="1" applyBorder="1" applyAlignment="1">
      <alignment horizontal="center"/>
    </xf>
    <xf numFmtId="1" fontId="17" fillId="0" borderId="73" xfId="0" applyNumberFormat="1" applyFont="1" applyFill="1" applyBorder="1" applyAlignment="1">
      <alignment horizontal="center"/>
    </xf>
    <xf numFmtId="1" fontId="17" fillId="0" borderId="71" xfId="0" applyNumberFormat="1" applyFont="1" applyFill="1" applyBorder="1" applyAlignment="1">
      <alignment horizontal="center"/>
    </xf>
    <xf numFmtId="164" fontId="17" fillId="0" borderId="57" xfId="0" applyNumberFormat="1" applyFont="1" applyFill="1" applyBorder="1" applyAlignment="1">
      <alignment horizontal="center"/>
    </xf>
    <xf numFmtId="164" fontId="17" fillId="0" borderId="35" xfId="0" applyNumberFormat="1" applyFont="1" applyFill="1" applyBorder="1" applyAlignment="1">
      <alignment horizontal="center"/>
    </xf>
    <xf numFmtId="165" fontId="17" fillId="0" borderId="70" xfId="0" applyNumberFormat="1" applyFont="1" applyFill="1" applyBorder="1" applyAlignment="1">
      <alignment horizontal="center"/>
    </xf>
    <xf numFmtId="165" fontId="17" fillId="0" borderId="72" xfId="0" applyNumberFormat="1" applyFont="1" applyFill="1" applyBorder="1" applyAlignment="1">
      <alignment horizontal="center"/>
    </xf>
    <xf numFmtId="164" fontId="17" fillId="0" borderId="73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1" fontId="20" fillId="0" borderId="0" xfId="0" applyNumberFormat="1" applyFont="1" applyFill="1"/>
    <xf numFmtId="2" fontId="35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168" fontId="40" fillId="0" borderId="0" xfId="25" applyNumberFormat="1" applyFont="1" applyFill="1" applyBorder="1" applyAlignment="1">
      <alignment horizontal="center" vertical="center"/>
    </xf>
    <xf numFmtId="3" fontId="17" fillId="0" borderId="49" xfId="0" applyNumberFormat="1" applyFont="1" applyBorder="1" applyAlignment="1">
      <alignment horizontal="center"/>
    </xf>
    <xf numFmtId="165" fontId="17" fillId="0" borderId="75" xfId="0" applyNumberFormat="1" applyFont="1" applyBorder="1" applyAlignment="1">
      <alignment horizontal="center"/>
    </xf>
    <xf numFmtId="0" fontId="11" fillId="0" borderId="82" xfId="0" applyFont="1" applyFill="1" applyBorder="1" applyAlignment="1">
      <alignment horizontal="left"/>
    </xf>
    <xf numFmtId="0" fontId="11" fillId="0" borderId="83" xfId="0" applyFont="1" applyFill="1" applyBorder="1" applyAlignment="1">
      <alignment horizontal="left"/>
    </xf>
    <xf numFmtId="0" fontId="11" fillId="0" borderId="84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21" fillId="0" borderId="0" xfId="4" applyBorder="1" applyAlignment="1" applyProtection="1"/>
    <xf numFmtId="3" fontId="5" fillId="0" borderId="0" xfId="0" applyNumberFormat="1" applyFont="1" applyFill="1"/>
    <xf numFmtId="3" fontId="7" fillId="0" borderId="0" xfId="0" applyNumberFormat="1" applyFont="1" applyFill="1"/>
    <xf numFmtId="1" fontId="17" fillId="0" borderId="53" xfId="0" applyNumberFormat="1" applyFont="1" applyFill="1" applyBorder="1" applyAlignment="1">
      <alignment horizontal="center"/>
    </xf>
    <xf numFmtId="1" fontId="17" fillId="0" borderId="34" xfId="0" applyNumberFormat="1" applyFont="1" applyFill="1" applyBorder="1" applyAlignment="1">
      <alignment horizontal="center"/>
    </xf>
    <xf numFmtId="1" fontId="17" fillId="0" borderId="74" xfId="0" applyNumberFormat="1" applyFont="1" applyFill="1" applyBorder="1" applyAlignment="1">
      <alignment horizontal="center"/>
    </xf>
    <xf numFmtId="3" fontId="17" fillId="0" borderId="0" xfId="0" applyNumberFormat="1" applyFont="1" applyFill="1"/>
    <xf numFmtId="0" fontId="10" fillId="0" borderId="0" xfId="0" applyFont="1" applyFill="1"/>
    <xf numFmtId="1" fontId="17" fillId="0" borderId="58" xfId="0" applyNumberFormat="1" applyFont="1" applyFill="1" applyBorder="1" applyAlignment="1">
      <alignment horizontal="center"/>
    </xf>
    <xf numFmtId="0" fontId="43" fillId="0" borderId="0" xfId="0" applyFont="1" applyFill="1"/>
    <xf numFmtId="1" fontId="17" fillId="4" borderId="55" xfId="0" applyNumberFormat="1" applyFont="1" applyFill="1" applyBorder="1" applyAlignment="1">
      <alignment horizontal="center"/>
    </xf>
    <xf numFmtId="1" fontId="14" fillId="4" borderId="55" xfId="0" applyNumberFormat="1" applyFont="1" applyFill="1" applyBorder="1" applyAlignment="1">
      <alignment horizontal="center"/>
    </xf>
    <xf numFmtId="1" fontId="17" fillId="4" borderId="25" xfId="0" applyNumberFormat="1" applyFont="1" applyFill="1" applyBorder="1" applyAlignment="1">
      <alignment horizontal="center"/>
    </xf>
    <xf numFmtId="1" fontId="14" fillId="4" borderId="25" xfId="0" applyNumberFormat="1" applyFont="1" applyFill="1" applyBorder="1" applyAlignment="1">
      <alignment horizontal="center"/>
    </xf>
    <xf numFmtId="1" fontId="17" fillId="4" borderId="70" xfId="0" applyNumberFormat="1" applyFont="1" applyFill="1" applyBorder="1" applyAlignment="1">
      <alignment horizontal="center"/>
    </xf>
    <xf numFmtId="1" fontId="14" fillId="4" borderId="70" xfId="0" applyNumberFormat="1" applyFont="1" applyFill="1" applyBorder="1" applyAlignment="1">
      <alignment horizontal="center"/>
    </xf>
    <xf numFmtId="1" fontId="17" fillId="4" borderId="60" xfId="0" applyNumberFormat="1" applyFont="1" applyFill="1" applyBorder="1" applyAlignment="1">
      <alignment horizontal="center"/>
    </xf>
    <xf numFmtId="1" fontId="14" fillId="4" borderId="60" xfId="0" applyNumberFormat="1" applyFont="1" applyFill="1" applyBorder="1" applyAlignment="1">
      <alignment horizontal="center"/>
    </xf>
    <xf numFmtId="1" fontId="17" fillId="4" borderId="54" xfId="0" applyNumberFormat="1" applyFont="1" applyFill="1" applyBorder="1" applyAlignment="1">
      <alignment horizontal="center"/>
    </xf>
    <xf numFmtId="1" fontId="17" fillId="4" borderId="52" xfId="0" applyNumberFormat="1" applyFont="1" applyFill="1" applyBorder="1" applyAlignment="1">
      <alignment horizontal="center"/>
    </xf>
    <xf numFmtId="1" fontId="17" fillId="4" borderId="72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16" fillId="3" borderId="39" xfId="0" applyFont="1" applyFill="1" applyBorder="1" applyAlignment="1">
      <alignment vertical="center"/>
    </xf>
    <xf numFmtId="1" fontId="16" fillId="3" borderId="20" xfId="0" applyNumberFormat="1" applyFont="1" applyFill="1" applyBorder="1" applyAlignment="1">
      <alignment horizontal="center" vertical="center"/>
    </xf>
    <xf numFmtId="3" fontId="25" fillId="3" borderId="20" xfId="0" applyNumberFormat="1" applyFont="1" applyFill="1" applyBorder="1" applyAlignment="1">
      <alignment horizontal="center" vertical="center"/>
    </xf>
    <xf numFmtId="3" fontId="25" fillId="3" borderId="21" xfId="0" applyNumberFormat="1" applyFont="1" applyFill="1" applyBorder="1" applyAlignment="1">
      <alignment horizontal="center" vertical="center"/>
    </xf>
    <xf numFmtId="1" fontId="16" fillId="3" borderId="19" xfId="0" applyNumberFormat="1" applyFont="1" applyFill="1" applyBorder="1" applyAlignment="1">
      <alignment horizontal="center" vertical="center"/>
    </xf>
    <xf numFmtId="3" fontId="24" fillId="3" borderId="20" xfId="0" applyNumberFormat="1" applyFont="1" applyFill="1" applyBorder="1" applyAlignment="1">
      <alignment horizontal="center" vertical="center"/>
    </xf>
    <xf numFmtId="3" fontId="24" fillId="3" borderId="22" xfId="0" applyNumberFormat="1" applyFont="1" applyFill="1" applyBorder="1" applyAlignment="1">
      <alignment horizontal="center" vertical="center"/>
    </xf>
    <xf numFmtId="3" fontId="9" fillId="11" borderId="55" xfId="0" applyNumberFormat="1" applyFont="1" applyFill="1" applyBorder="1" applyAlignment="1">
      <alignment horizontal="center"/>
    </xf>
    <xf numFmtId="3" fontId="9" fillId="11" borderId="25" xfId="0" applyNumberFormat="1" applyFont="1" applyFill="1" applyBorder="1" applyAlignment="1">
      <alignment horizontal="center"/>
    </xf>
    <xf numFmtId="3" fontId="9" fillId="11" borderId="70" xfId="0" applyNumberFormat="1" applyFont="1" applyFill="1" applyBorder="1" applyAlignment="1">
      <alignment horizontal="center"/>
    </xf>
    <xf numFmtId="3" fontId="9" fillId="11" borderId="56" xfId="0" applyNumberFormat="1" applyFont="1" applyFill="1" applyBorder="1" applyAlignment="1">
      <alignment horizontal="center"/>
    </xf>
    <xf numFmtId="3" fontId="9" fillId="11" borderId="51" xfId="0" applyNumberFormat="1" applyFont="1" applyFill="1" applyBorder="1" applyAlignment="1">
      <alignment horizontal="center"/>
    </xf>
    <xf numFmtId="3" fontId="9" fillId="11" borderId="71" xfId="0" applyNumberFormat="1" applyFont="1" applyFill="1" applyBorder="1" applyAlignment="1">
      <alignment horizontal="center"/>
    </xf>
    <xf numFmtId="1" fontId="14" fillId="11" borderId="55" xfId="0" applyNumberFormat="1" applyFont="1" applyFill="1" applyBorder="1" applyAlignment="1">
      <alignment horizontal="center"/>
    </xf>
    <xf numFmtId="3" fontId="14" fillId="11" borderId="25" xfId="0" applyNumberFormat="1" applyFont="1" applyFill="1" applyBorder="1" applyAlignment="1">
      <alignment horizontal="center"/>
    </xf>
    <xf numFmtId="3" fontId="14" fillId="11" borderId="70" xfId="0" applyNumberFormat="1" applyFont="1" applyFill="1" applyBorder="1" applyAlignment="1">
      <alignment horizontal="center"/>
    </xf>
    <xf numFmtId="1" fontId="14" fillId="11" borderId="57" xfId="0" applyNumberFormat="1" applyFont="1" applyFill="1" applyBorder="1" applyAlignment="1">
      <alignment horizontal="center"/>
    </xf>
    <xf numFmtId="3" fontId="14" fillId="11" borderId="35" xfId="0" applyNumberFormat="1" applyFont="1" applyFill="1" applyBorder="1" applyAlignment="1">
      <alignment horizontal="center"/>
    </xf>
    <xf numFmtId="3" fontId="14" fillId="11" borderId="73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3" fontId="24" fillId="3" borderId="0" xfId="0" applyNumberFormat="1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16" fillId="3" borderId="39" xfId="0" applyFont="1" applyFill="1" applyBorder="1"/>
    <xf numFmtId="1" fontId="16" fillId="3" borderId="19" xfId="0" applyNumberFormat="1" applyFont="1" applyFill="1" applyBorder="1" applyAlignment="1">
      <alignment horizontal="center"/>
    </xf>
    <xf numFmtId="3" fontId="24" fillId="3" borderId="20" xfId="0" applyNumberFormat="1" applyFont="1" applyFill="1" applyBorder="1" applyAlignment="1">
      <alignment horizontal="center"/>
    </xf>
    <xf numFmtId="1" fontId="16" fillId="3" borderId="20" xfId="0" applyNumberFormat="1" applyFont="1" applyFill="1" applyBorder="1" applyAlignment="1">
      <alignment horizontal="center"/>
    </xf>
    <xf numFmtId="3" fontId="24" fillId="3" borderId="21" xfId="0" applyNumberFormat="1" applyFont="1" applyFill="1" applyBorder="1" applyAlignment="1">
      <alignment horizontal="center"/>
    </xf>
    <xf numFmtId="3" fontId="24" fillId="3" borderId="22" xfId="0" applyNumberFormat="1" applyFont="1" applyFill="1" applyBorder="1" applyAlignment="1">
      <alignment horizontal="center"/>
    </xf>
    <xf numFmtId="3" fontId="14" fillId="11" borderId="55" xfId="0" applyNumberFormat="1" applyFont="1" applyFill="1" applyBorder="1" applyAlignment="1">
      <alignment horizontal="center"/>
    </xf>
    <xf numFmtId="3" fontId="14" fillId="11" borderId="56" xfId="0" applyNumberFormat="1" applyFont="1" applyFill="1" applyBorder="1" applyAlignment="1">
      <alignment horizontal="center"/>
    </xf>
    <xf numFmtId="3" fontId="14" fillId="11" borderId="51" xfId="0" applyNumberFormat="1" applyFont="1" applyFill="1" applyBorder="1" applyAlignment="1">
      <alignment horizontal="center"/>
    </xf>
    <xf numFmtId="3" fontId="14" fillId="11" borderId="71" xfId="0" applyNumberFormat="1" applyFont="1" applyFill="1" applyBorder="1" applyAlignment="1">
      <alignment horizontal="center"/>
    </xf>
    <xf numFmtId="0" fontId="38" fillId="3" borderId="39" xfId="0" applyFont="1" applyFill="1" applyBorder="1"/>
    <xf numFmtId="1" fontId="38" fillId="3" borderId="20" xfId="0" applyNumberFormat="1" applyFont="1" applyFill="1" applyBorder="1" applyAlignment="1">
      <alignment horizontal="center"/>
    </xf>
    <xf numFmtId="3" fontId="39" fillId="3" borderId="20" xfId="0" applyNumberFormat="1" applyFont="1" applyFill="1" applyBorder="1" applyAlignment="1">
      <alignment horizontal="center"/>
    </xf>
    <xf numFmtId="1" fontId="38" fillId="3" borderId="19" xfId="0" applyNumberFormat="1" applyFont="1" applyFill="1" applyBorder="1" applyAlignment="1">
      <alignment horizontal="center"/>
    </xf>
    <xf numFmtId="3" fontId="39" fillId="3" borderId="22" xfId="0" applyNumberFormat="1" applyFont="1" applyFill="1" applyBorder="1" applyAlignment="1">
      <alignment horizontal="center"/>
    </xf>
    <xf numFmtId="3" fontId="14" fillId="11" borderId="57" xfId="0" applyNumberFormat="1" applyFont="1" applyFill="1" applyBorder="1" applyAlignment="1">
      <alignment horizontal="center"/>
    </xf>
    <xf numFmtId="0" fontId="4" fillId="3" borderId="80" xfId="0" applyFont="1" applyFill="1" applyBorder="1" applyAlignment="1">
      <alignment vertical="top"/>
    </xf>
    <xf numFmtId="0" fontId="15" fillId="3" borderId="8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88" xfId="0" applyFont="1" applyFill="1" applyBorder="1" applyAlignment="1">
      <alignment horizontal="left"/>
    </xf>
    <xf numFmtId="3" fontId="16" fillId="3" borderId="20" xfId="0" applyNumberFormat="1" applyFont="1" applyFill="1" applyBorder="1" applyAlignment="1">
      <alignment horizontal="center"/>
    </xf>
    <xf numFmtId="165" fontId="17" fillId="3" borderId="22" xfId="0" applyNumberFormat="1" applyFont="1" applyFill="1" applyBorder="1" applyAlignment="1">
      <alignment horizontal="center"/>
    </xf>
    <xf numFmtId="0" fontId="11" fillId="11" borderId="85" xfId="0" applyFont="1" applyFill="1" applyBorder="1" applyAlignment="1">
      <alignment horizontal="left"/>
    </xf>
    <xf numFmtId="3" fontId="17" fillId="11" borderId="76" xfId="0" applyNumberFormat="1" applyFont="1" applyFill="1" applyBorder="1" applyAlignment="1">
      <alignment horizontal="center"/>
    </xf>
    <xf numFmtId="165" fontId="17" fillId="11" borderId="77" xfId="0" applyNumberFormat="1" applyFont="1" applyFill="1" applyBorder="1" applyAlignment="1">
      <alignment horizontal="center"/>
    </xf>
    <xf numFmtId="0" fontId="11" fillId="11" borderId="86" xfId="0" applyFont="1" applyFill="1" applyBorder="1" applyAlignment="1">
      <alignment horizontal="left"/>
    </xf>
    <xf numFmtId="3" fontId="17" fillId="11" borderId="26" xfId="0" applyNumberFormat="1" applyFont="1" applyFill="1" applyBorder="1" applyAlignment="1">
      <alignment horizontal="center"/>
    </xf>
    <xf numFmtId="165" fontId="17" fillId="11" borderId="36" xfId="0" applyNumberFormat="1" applyFont="1" applyFill="1" applyBorder="1" applyAlignment="1">
      <alignment horizontal="center"/>
    </xf>
    <xf numFmtId="0" fontId="11" fillId="11" borderId="87" xfId="0" applyFont="1" applyFill="1" applyBorder="1" applyAlignment="1">
      <alignment horizontal="left"/>
    </xf>
    <xf numFmtId="3" fontId="17" fillId="11" borderId="78" xfId="0" applyNumberFormat="1" applyFont="1" applyFill="1" applyBorder="1" applyAlignment="1">
      <alignment horizontal="center"/>
    </xf>
    <xf numFmtId="165" fontId="17" fillId="11" borderId="79" xfId="0" applyNumberFormat="1" applyFont="1" applyFill="1" applyBorder="1" applyAlignment="1">
      <alignment horizontal="center"/>
    </xf>
    <xf numFmtId="0" fontId="16" fillId="3" borderId="18" xfId="0" applyFont="1" applyFill="1" applyBorder="1"/>
    <xf numFmtId="0" fontId="16" fillId="7" borderId="3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24" fillId="7" borderId="13" xfId="0" applyFont="1" applyFill="1" applyBorder="1" applyAlignment="1">
      <alignment horizontal="center"/>
    </xf>
    <xf numFmtId="3" fontId="14" fillId="6" borderId="55" xfId="0" applyNumberFormat="1" applyFont="1" applyFill="1" applyBorder="1" applyAlignment="1">
      <alignment horizontal="center"/>
    </xf>
    <xf numFmtId="3" fontId="14" fillId="6" borderId="25" xfId="0" applyNumberFormat="1" applyFont="1" applyFill="1" applyBorder="1" applyAlignment="1">
      <alignment horizontal="center"/>
    </xf>
    <xf numFmtId="3" fontId="14" fillId="6" borderId="70" xfId="0" applyNumberFormat="1" applyFont="1" applyFill="1" applyBorder="1" applyAlignment="1">
      <alignment horizontal="center"/>
    </xf>
    <xf numFmtId="3" fontId="14" fillId="6" borderId="56" xfId="0" applyNumberFormat="1" applyFont="1" applyFill="1" applyBorder="1" applyAlignment="1">
      <alignment horizontal="center"/>
    </xf>
    <xf numFmtId="3" fontId="14" fillId="6" borderId="51" xfId="0" applyNumberFormat="1" applyFont="1" applyFill="1" applyBorder="1" applyAlignment="1">
      <alignment horizontal="center"/>
    </xf>
    <xf numFmtId="3" fontId="14" fillId="6" borderId="71" xfId="0" applyNumberFormat="1" applyFont="1" applyFill="1" applyBorder="1" applyAlignment="1">
      <alignment horizontal="center"/>
    </xf>
    <xf numFmtId="3" fontId="14" fillId="6" borderId="57" xfId="0" applyNumberFormat="1" applyFont="1" applyFill="1" applyBorder="1" applyAlignment="1">
      <alignment horizontal="center"/>
    </xf>
    <xf numFmtId="3" fontId="14" fillId="6" borderId="35" xfId="0" applyNumberFormat="1" applyFont="1" applyFill="1" applyBorder="1" applyAlignment="1">
      <alignment horizontal="center"/>
    </xf>
    <xf numFmtId="3" fontId="14" fillId="6" borderId="73" xfId="0" applyNumberFormat="1" applyFont="1" applyFill="1" applyBorder="1" applyAlignment="1">
      <alignment horizontal="center"/>
    </xf>
    <xf numFmtId="0" fontId="16" fillId="7" borderId="18" xfId="0" applyFont="1" applyFill="1" applyBorder="1"/>
    <xf numFmtId="1" fontId="16" fillId="7" borderId="19" xfId="0" applyNumberFormat="1" applyFont="1" applyFill="1" applyBorder="1" applyAlignment="1">
      <alignment horizontal="center"/>
    </xf>
    <xf numFmtId="3" fontId="24" fillId="7" borderId="20" xfId="0" applyNumberFormat="1" applyFont="1" applyFill="1" applyBorder="1" applyAlignment="1">
      <alignment horizontal="center"/>
    </xf>
    <xf numFmtId="1" fontId="16" fillId="7" borderId="20" xfId="0" applyNumberFormat="1" applyFont="1" applyFill="1" applyBorder="1" applyAlignment="1">
      <alignment horizontal="center"/>
    </xf>
    <xf numFmtId="3" fontId="24" fillId="7" borderId="21" xfId="0" applyNumberFormat="1" applyFont="1" applyFill="1" applyBorder="1" applyAlignment="1">
      <alignment horizontal="center"/>
    </xf>
    <xf numFmtId="3" fontId="24" fillId="7" borderId="22" xfId="0" applyNumberFormat="1" applyFont="1" applyFill="1" applyBorder="1" applyAlignment="1">
      <alignment horizontal="center"/>
    </xf>
    <xf numFmtId="3" fontId="16" fillId="7" borderId="18" xfId="0" applyNumberFormat="1" applyFont="1" applyFill="1" applyBorder="1" applyAlignment="1">
      <alignment horizontal="center"/>
    </xf>
    <xf numFmtId="3" fontId="16" fillId="7" borderId="20" xfId="0" applyNumberFormat="1" applyFont="1" applyFill="1" applyBorder="1" applyAlignment="1">
      <alignment horizontal="center"/>
    </xf>
    <xf numFmtId="3" fontId="25" fillId="7" borderId="22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13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24" fillId="7" borderId="6" xfId="0" applyFont="1" applyFill="1" applyBorder="1" applyAlignment="1">
      <alignment horizontal="center"/>
    </xf>
    <xf numFmtId="0" fontId="24" fillId="7" borderId="15" xfId="0" applyFont="1" applyFill="1" applyBorder="1" applyAlignment="1">
      <alignment horizontal="center"/>
    </xf>
    <xf numFmtId="1" fontId="24" fillId="7" borderId="20" xfId="0" applyNumberFormat="1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25" fillId="7" borderId="15" xfId="0" applyFont="1" applyFill="1" applyBorder="1" applyAlignment="1">
      <alignment horizontal="center"/>
    </xf>
    <xf numFmtId="3" fontId="14" fillId="6" borderId="60" xfId="0" applyNumberFormat="1" applyFont="1" applyFill="1" applyBorder="1" applyAlignment="1">
      <alignment horizontal="center"/>
    </xf>
    <xf numFmtId="3" fontId="14" fillId="6" borderId="61" xfId="0" applyNumberFormat="1" applyFont="1" applyFill="1" applyBorder="1" applyAlignment="1">
      <alignment horizontal="center"/>
    </xf>
    <xf numFmtId="1" fontId="14" fillId="6" borderId="55" xfId="0" applyNumberFormat="1" applyFont="1" applyFill="1" applyBorder="1" applyAlignment="1">
      <alignment horizontal="center"/>
    </xf>
    <xf numFmtId="1" fontId="14" fillId="6" borderId="25" xfId="0" applyNumberFormat="1" applyFont="1" applyFill="1" applyBorder="1" applyAlignment="1">
      <alignment horizontal="center"/>
    </xf>
    <xf numFmtId="1" fontId="14" fillId="6" borderId="60" xfId="0" applyNumberFormat="1" applyFont="1" applyFill="1" applyBorder="1" applyAlignment="1">
      <alignment horizontal="center"/>
    </xf>
    <xf numFmtId="3" fontId="14" fillId="6" borderId="62" xfId="0" applyNumberFormat="1" applyFont="1" applyFill="1" applyBorder="1" applyAlignment="1">
      <alignment horizontal="center"/>
    </xf>
    <xf numFmtId="3" fontId="24" fillId="7" borderId="2" xfId="0" applyNumberFormat="1" applyFont="1" applyFill="1" applyBorder="1" applyAlignment="1">
      <alignment horizontal="center"/>
    </xf>
    <xf numFmtId="1" fontId="24" fillId="7" borderId="22" xfId="0" applyNumberFormat="1" applyFont="1" applyFill="1" applyBorder="1" applyAlignment="1">
      <alignment horizontal="center"/>
    </xf>
    <xf numFmtId="1" fontId="14" fillId="6" borderId="57" xfId="0" applyNumberFormat="1" applyFont="1" applyFill="1" applyBorder="1" applyAlignment="1">
      <alignment horizontal="center"/>
    </xf>
    <xf numFmtId="1" fontId="14" fillId="6" borderId="35" xfId="0" applyNumberFormat="1" applyFont="1" applyFill="1" applyBorder="1" applyAlignment="1">
      <alignment horizontal="center"/>
    </xf>
    <xf numFmtId="1" fontId="14" fillId="6" borderId="62" xfId="0" applyNumberFormat="1" applyFont="1" applyFill="1" applyBorder="1" applyAlignment="1">
      <alignment horizontal="center"/>
    </xf>
    <xf numFmtId="0" fontId="16" fillId="12" borderId="90" xfId="0" applyFont="1" applyFill="1" applyBorder="1" applyAlignment="1">
      <alignment horizontal="center"/>
    </xf>
    <xf numFmtId="0" fontId="16" fillId="12" borderId="91" xfId="0" applyFont="1" applyFill="1" applyBorder="1"/>
    <xf numFmtId="0" fontId="17" fillId="12" borderId="93" xfId="0" applyFont="1" applyFill="1" applyBorder="1"/>
    <xf numFmtId="0" fontId="17" fillId="12" borderId="94" xfId="0" applyFont="1" applyFill="1" applyBorder="1"/>
    <xf numFmtId="0" fontId="17" fillId="12" borderId="95" xfId="0" applyFont="1" applyFill="1" applyBorder="1"/>
    <xf numFmtId="0" fontId="16" fillId="12" borderId="96" xfId="0" applyFont="1" applyFill="1" applyBorder="1"/>
    <xf numFmtId="0" fontId="16" fillId="7" borderId="4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16" fillId="7" borderId="12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1" fontId="16" fillId="7" borderId="21" xfId="0" applyNumberFormat="1" applyFont="1" applyFill="1" applyBorder="1" applyAlignment="1">
      <alignment horizontal="center"/>
    </xf>
    <xf numFmtId="0" fontId="16" fillId="12" borderId="92" xfId="0" applyFont="1" applyFill="1" applyBorder="1" applyAlignment="1">
      <alignment horizontal="left"/>
    </xf>
    <xf numFmtId="1" fontId="16" fillId="7" borderId="22" xfId="0" applyNumberFormat="1" applyFont="1" applyFill="1" applyBorder="1" applyAlignment="1">
      <alignment horizontal="center"/>
    </xf>
    <xf numFmtId="1" fontId="16" fillId="7" borderId="18" xfId="0" applyNumberFormat="1" applyFont="1" applyFill="1" applyBorder="1" applyAlignment="1">
      <alignment horizontal="center"/>
    </xf>
    <xf numFmtId="0" fontId="16" fillId="12" borderId="91" xfId="0" applyFont="1" applyFill="1" applyBorder="1" applyAlignment="1">
      <alignment horizontal="center"/>
    </xf>
    <xf numFmtId="0" fontId="17" fillId="12" borderId="97" xfId="0" applyFont="1" applyFill="1" applyBorder="1"/>
    <xf numFmtId="0" fontId="16" fillId="7" borderId="39" xfId="0" applyFont="1" applyFill="1" applyBorder="1"/>
    <xf numFmtId="164" fontId="16" fillId="7" borderId="20" xfId="0" applyNumberFormat="1" applyFont="1" applyFill="1" applyBorder="1" applyAlignment="1">
      <alignment horizontal="center"/>
    </xf>
    <xf numFmtId="165" fontId="16" fillId="7" borderId="20" xfId="0" applyNumberFormat="1" applyFont="1" applyFill="1" applyBorder="1" applyAlignment="1">
      <alignment horizontal="center"/>
    </xf>
    <xf numFmtId="165" fontId="16" fillId="7" borderId="19" xfId="0" applyNumberFormat="1" applyFont="1" applyFill="1" applyBorder="1" applyAlignment="1">
      <alignment horizontal="center"/>
    </xf>
    <xf numFmtId="164" fontId="16" fillId="7" borderId="22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wrapText="1"/>
    </xf>
    <xf numFmtId="0" fontId="47" fillId="16" borderId="0" xfId="0" applyFont="1" applyFill="1"/>
    <xf numFmtId="0" fontId="48" fillId="16" borderId="0" xfId="0" applyFont="1" applyFill="1"/>
    <xf numFmtId="0" fontId="31" fillId="16" borderId="80" xfId="0" applyFont="1" applyFill="1" applyBorder="1" applyAlignment="1">
      <alignment vertical="top"/>
    </xf>
    <xf numFmtId="0" fontId="47" fillId="16" borderId="81" xfId="0" applyFont="1" applyFill="1" applyBorder="1" applyAlignment="1">
      <alignment horizontal="left" vertical="center" wrapText="1"/>
    </xf>
    <xf numFmtId="0" fontId="47" fillId="16" borderId="88" xfId="0" applyFont="1" applyFill="1" applyBorder="1" applyAlignment="1">
      <alignment horizontal="left"/>
    </xf>
    <xf numFmtId="165" fontId="48" fillId="16" borderId="22" xfId="0" applyNumberFormat="1" applyFont="1" applyFill="1" applyBorder="1" applyAlignment="1">
      <alignment horizontal="center"/>
    </xf>
    <xf numFmtId="0" fontId="11" fillId="6" borderId="85" xfId="0" applyFont="1" applyFill="1" applyBorder="1" applyAlignment="1">
      <alignment horizontal="left"/>
    </xf>
    <xf numFmtId="165" fontId="17" fillId="6" borderId="77" xfId="0" applyNumberFormat="1" applyFont="1" applyFill="1" applyBorder="1" applyAlignment="1">
      <alignment horizontal="center"/>
    </xf>
    <xf numFmtId="0" fontId="11" fillId="6" borderId="86" xfId="0" applyFont="1" applyFill="1" applyBorder="1" applyAlignment="1">
      <alignment horizontal="left"/>
    </xf>
    <xf numFmtId="165" fontId="17" fillId="6" borderId="36" xfId="0" applyNumberFormat="1" applyFont="1" applyFill="1" applyBorder="1" applyAlignment="1">
      <alignment horizontal="center"/>
    </xf>
    <xf numFmtId="0" fontId="11" fillId="6" borderId="87" xfId="0" applyFont="1" applyFill="1" applyBorder="1" applyAlignment="1">
      <alignment horizontal="left"/>
    </xf>
    <xf numFmtId="165" fontId="17" fillId="6" borderId="79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40" xfId="0" applyFont="1" applyBorder="1"/>
    <xf numFmtId="0" fontId="11" fillId="0" borderId="40" xfId="0" applyFont="1" applyBorder="1"/>
    <xf numFmtId="0" fontId="15" fillId="13" borderId="7" xfId="0" applyFont="1" applyFill="1" applyBorder="1"/>
    <xf numFmtId="0" fontId="15" fillId="13" borderId="12" xfId="0" applyFont="1" applyFill="1" applyBorder="1" applyAlignment="1">
      <alignment vertical="center"/>
    </xf>
    <xf numFmtId="0" fontId="15" fillId="13" borderId="16" xfId="0" applyFont="1" applyFill="1" applyBorder="1" applyAlignment="1">
      <alignment vertical="center"/>
    </xf>
    <xf numFmtId="0" fontId="15" fillId="13" borderId="27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center" vertical="top" wrapText="1"/>
    </xf>
    <xf numFmtId="0" fontId="15" fillId="13" borderId="28" xfId="0" applyFont="1" applyFill="1" applyBorder="1" applyAlignment="1">
      <alignment horizontal="center" vertical="top" wrapText="1"/>
    </xf>
    <xf numFmtId="0" fontId="15" fillId="13" borderId="17" xfId="0" applyFont="1" applyFill="1" applyBorder="1" applyAlignment="1">
      <alignment horizontal="center" vertical="top" wrapText="1"/>
    </xf>
    <xf numFmtId="0" fontId="48" fillId="0" borderId="0" xfId="0" applyFont="1"/>
    <xf numFmtId="0" fontId="15" fillId="15" borderId="12" xfId="0" applyFont="1" applyFill="1" applyBorder="1"/>
    <xf numFmtId="166" fontId="15" fillId="15" borderId="23" xfId="8" applyNumberFormat="1" applyFont="1" applyFill="1" applyBorder="1" applyAlignment="1">
      <alignment horizontal="center"/>
    </xf>
    <xf numFmtId="166" fontId="15" fillId="15" borderId="0" xfId="8" applyNumberFormat="1" applyFont="1" applyFill="1" applyBorder="1" applyAlignment="1">
      <alignment horizontal="center"/>
    </xf>
    <xf numFmtId="166" fontId="15" fillId="15" borderId="24" xfId="0" applyNumberFormat="1" applyFont="1" applyFill="1" applyBorder="1" applyAlignment="1">
      <alignment horizontal="center" wrapText="1"/>
    </xf>
    <xf numFmtId="166" fontId="15" fillId="15" borderId="23" xfId="0" applyNumberFormat="1" applyFont="1" applyFill="1" applyBorder="1" applyAlignment="1">
      <alignment horizontal="center" wrapText="1"/>
    </xf>
    <xf numFmtId="166" fontId="15" fillId="15" borderId="0" xfId="0" applyNumberFormat="1" applyFont="1" applyFill="1" applyBorder="1" applyAlignment="1">
      <alignment horizontal="center" wrapText="1"/>
    </xf>
    <xf numFmtId="166" fontId="15" fillId="15" borderId="24" xfId="8" applyNumberFormat="1" applyFont="1" applyFill="1" applyBorder="1" applyAlignment="1">
      <alignment horizontal="center"/>
    </xf>
    <xf numFmtId="166" fontId="15" fillId="15" borderId="13" xfId="0" applyNumberFormat="1" applyFont="1" applyFill="1" applyBorder="1" applyAlignment="1">
      <alignment horizontal="center" wrapText="1"/>
    </xf>
    <xf numFmtId="0" fontId="11" fillId="0" borderId="32" xfId="0" applyFont="1" applyBorder="1"/>
    <xf numFmtId="166" fontId="11" fillId="0" borderId="45" xfId="8" applyNumberFormat="1" applyFont="1" applyBorder="1" applyAlignment="1">
      <alignment horizontal="center"/>
    </xf>
    <xf numFmtId="166" fontId="11" fillId="0" borderId="31" xfId="8" applyNumberFormat="1" applyFont="1" applyBorder="1" applyAlignment="1">
      <alignment horizontal="center"/>
    </xf>
    <xf numFmtId="166" fontId="11" fillId="0" borderId="46" xfId="0" applyNumberFormat="1" applyFont="1" applyBorder="1" applyAlignment="1">
      <alignment horizontal="center" wrapText="1"/>
    </xf>
    <xf numFmtId="166" fontId="11" fillId="0" borderId="45" xfId="0" applyNumberFormat="1" applyFont="1" applyBorder="1" applyAlignment="1">
      <alignment horizontal="center" wrapText="1"/>
    </xf>
    <xf numFmtId="166" fontId="11" fillId="0" borderId="31" xfId="0" applyNumberFormat="1" applyFont="1" applyBorder="1" applyAlignment="1">
      <alignment horizontal="center" wrapText="1"/>
    </xf>
    <xf numFmtId="166" fontId="11" fillId="0" borderId="46" xfId="8" applyNumberFormat="1" applyFont="1" applyBorder="1" applyAlignment="1">
      <alignment horizontal="center"/>
    </xf>
    <xf numFmtId="166" fontId="11" fillId="0" borderId="33" xfId="0" applyNumberFormat="1" applyFont="1" applyBorder="1" applyAlignment="1">
      <alignment horizontal="center" wrapText="1"/>
    </xf>
    <xf numFmtId="0" fontId="11" fillId="0" borderId="34" xfId="0" applyFont="1" applyBorder="1"/>
    <xf numFmtId="166" fontId="11" fillId="0" borderId="47" xfId="8" applyNumberFormat="1" applyFont="1" applyBorder="1" applyAlignment="1">
      <alignment horizontal="center"/>
    </xf>
    <xf numFmtId="166" fontId="11" fillId="0" borderId="25" xfId="8" applyNumberFormat="1" applyFont="1" applyBorder="1" applyAlignment="1">
      <alignment horizontal="center"/>
    </xf>
    <xf numFmtId="166" fontId="11" fillId="0" borderId="48" xfId="0" applyNumberFormat="1" applyFont="1" applyBorder="1" applyAlignment="1">
      <alignment horizontal="center" wrapText="1"/>
    </xf>
    <xf numFmtId="166" fontId="11" fillId="0" borderId="47" xfId="0" applyNumberFormat="1" applyFont="1" applyBorder="1" applyAlignment="1">
      <alignment horizontal="center" wrapText="1"/>
    </xf>
    <xf numFmtId="166" fontId="11" fillId="0" borderId="25" xfId="0" applyNumberFormat="1" applyFont="1" applyBorder="1" applyAlignment="1">
      <alignment horizontal="center" wrapText="1"/>
    </xf>
    <xf numFmtId="166" fontId="11" fillId="0" borderId="48" xfId="8" applyNumberFormat="1" applyFont="1" applyBorder="1" applyAlignment="1">
      <alignment horizontal="center"/>
    </xf>
    <xf numFmtId="166" fontId="11" fillId="0" borderId="35" xfId="0" applyNumberFormat="1" applyFont="1" applyBorder="1" applyAlignment="1">
      <alignment horizontal="center" wrapText="1"/>
    </xf>
    <xf numFmtId="0" fontId="9" fillId="0" borderId="18" xfId="0" applyFont="1" applyFill="1" applyBorder="1"/>
    <xf numFmtId="166" fontId="9" fillId="0" borderId="29" xfId="8" applyNumberFormat="1" applyFont="1" applyFill="1" applyBorder="1" applyAlignment="1">
      <alignment horizontal="center"/>
    </xf>
    <xf numFmtId="166" fontId="9" fillId="0" borderId="20" xfId="8" applyNumberFormat="1" applyFont="1" applyFill="1" applyBorder="1" applyAlignment="1">
      <alignment horizontal="center"/>
    </xf>
    <xf numFmtId="166" fontId="9" fillId="0" borderId="30" xfId="8" applyNumberFormat="1" applyFont="1" applyFill="1" applyBorder="1" applyAlignment="1">
      <alignment horizontal="center" wrapText="1"/>
    </xf>
    <xf numFmtId="166" fontId="9" fillId="0" borderId="29" xfId="8" applyNumberFormat="1" applyFont="1" applyFill="1" applyBorder="1" applyAlignment="1">
      <alignment horizontal="center" wrapText="1"/>
    </xf>
    <xf numFmtId="166" fontId="9" fillId="0" borderId="20" xfId="8" applyNumberFormat="1" applyFont="1" applyFill="1" applyBorder="1" applyAlignment="1">
      <alignment horizontal="center" wrapText="1"/>
    </xf>
    <xf numFmtId="166" fontId="9" fillId="0" borderId="22" xfId="0" applyNumberFormat="1" applyFont="1" applyFill="1" applyBorder="1" applyAlignment="1">
      <alignment horizontal="center" wrapText="1"/>
    </xf>
    <xf numFmtId="0" fontId="50" fillId="0" borderId="15" xfId="0" applyFont="1" applyBorder="1" applyAlignment="1">
      <alignment vertical="top" wrapText="1"/>
    </xf>
    <xf numFmtId="0" fontId="51" fillId="0" borderId="0" xfId="0" applyFont="1" applyFill="1" applyAlignment="1">
      <alignment horizontal="center"/>
    </xf>
    <xf numFmtId="0" fontId="51" fillId="0" borderId="0" xfId="0" applyFont="1" applyFill="1"/>
    <xf numFmtId="1" fontId="51" fillId="0" borderId="0" xfId="0" applyNumberFormat="1" applyFont="1" applyFill="1"/>
    <xf numFmtId="3" fontId="10" fillId="2" borderId="0" xfId="0" applyNumberFormat="1" applyFont="1" applyFill="1"/>
    <xf numFmtId="0" fontId="11" fillId="13" borderId="7" xfId="0" applyFont="1" applyFill="1" applyBorder="1"/>
    <xf numFmtId="0" fontId="11" fillId="0" borderId="34" xfId="0" applyFont="1" applyFill="1" applyBorder="1"/>
    <xf numFmtId="166" fontId="11" fillId="0" borderId="47" xfId="0" applyNumberFormat="1" applyFont="1" applyFill="1" applyBorder="1" applyAlignment="1">
      <alignment horizontal="center" wrapText="1"/>
    </xf>
    <xf numFmtId="166" fontId="11" fillId="0" borderId="25" xfId="0" applyNumberFormat="1" applyFont="1" applyFill="1" applyBorder="1" applyAlignment="1">
      <alignment horizontal="center" wrapText="1"/>
    </xf>
    <xf numFmtId="166" fontId="11" fillId="0" borderId="48" xfId="8" applyNumberFormat="1" applyFont="1" applyFill="1" applyBorder="1" applyAlignment="1">
      <alignment horizontal="center"/>
    </xf>
    <xf numFmtId="166" fontId="11" fillId="0" borderId="35" xfId="0" applyNumberFormat="1" applyFont="1" applyFill="1" applyBorder="1" applyAlignment="1">
      <alignment horizontal="center" wrapText="1"/>
    </xf>
    <xf numFmtId="0" fontId="9" fillId="0" borderId="63" xfId="0" applyFont="1" applyFill="1" applyBorder="1"/>
    <xf numFmtId="166" fontId="9" fillId="0" borderId="64" xfId="8" applyNumberFormat="1" applyFont="1" applyFill="1" applyBorder="1" applyAlignment="1">
      <alignment horizontal="center" wrapText="1"/>
    </xf>
    <xf numFmtId="166" fontId="9" fillId="0" borderId="65" xfId="8" applyNumberFormat="1" applyFont="1" applyFill="1" applyBorder="1" applyAlignment="1">
      <alignment horizontal="center" wrapText="1"/>
    </xf>
    <xf numFmtId="166" fontId="9" fillId="0" borderId="66" xfId="8" applyNumberFormat="1" applyFont="1" applyFill="1" applyBorder="1" applyAlignment="1">
      <alignment horizontal="center" wrapText="1"/>
    </xf>
    <xf numFmtId="166" fontId="9" fillId="0" borderId="67" xfId="0" applyNumberFormat="1" applyFont="1" applyFill="1" applyBorder="1" applyAlignment="1">
      <alignment horizontal="center" wrapText="1"/>
    </xf>
    <xf numFmtId="0" fontId="15" fillId="13" borderId="102" xfId="0" applyFont="1" applyFill="1" applyBorder="1" applyAlignment="1">
      <alignment horizontal="center" vertical="top" wrapText="1"/>
    </xf>
    <xf numFmtId="0" fontId="15" fillId="13" borderId="103" xfId="0" applyFont="1" applyFill="1" applyBorder="1" applyAlignment="1">
      <alignment horizontal="center" vertical="top" wrapText="1"/>
    </xf>
    <xf numFmtId="0" fontId="15" fillId="13" borderId="41" xfId="0" applyFont="1" applyFill="1" applyBorder="1" applyAlignment="1">
      <alignment horizontal="center" wrapText="1"/>
    </xf>
    <xf numFmtId="0" fontId="15" fillId="13" borderId="42" xfId="0" applyFont="1" applyFill="1" applyBorder="1" applyAlignment="1">
      <alignment horizontal="center" wrapText="1"/>
    </xf>
    <xf numFmtId="0" fontId="15" fillId="13" borderId="44" xfId="0" applyFont="1" applyFill="1" applyBorder="1" applyAlignment="1">
      <alignment horizontal="center" wrapText="1"/>
    </xf>
    <xf numFmtId="0" fontId="15" fillId="13" borderId="104" xfId="0" applyFont="1" applyFill="1" applyBorder="1" applyAlignment="1">
      <alignment horizontal="center" vertical="top" wrapText="1"/>
    </xf>
    <xf numFmtId="0" fontId="15" fillId="13" borderId="40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5" fillId="13" borderId="101" xfId="0" applyFont="1" applyFill="1" applyBorder="1" applyAlignment="1">
      <alignment horizontal="center" vertical="top" wrapText="1"/>
    </xf>
    <xf numFmtId="0" fontId="15" fillId="13" borderId="0" xfId="0" applyFont="1" applyFill="1" applyBorder="1" applyAlignment="1">
      <alignment horizontal="center" vertical="top" wrapText="1"/>
    </xf>
    <xf numFmtId="0" fontId="15" fillId="13" borderId="24" xfId="0" applyFont="1" applyFill="1" applyBorder="1" applyAlignment="1">
      <alignment horizontal="center" vertical="top" wrapText="1"/>
    </xf>
    <xf numFmtId="0" fontId="15" fillId="13" borderId="43" xfId="0" applyFont="1" applyFill="1" applyBorder="1" applyAlignment="1">
      <alignment horizontal="center" wrapText="1"/>
    </xf>
    <xf numFmtId="0" fontId="16" fillId="3" borderId="37" xfId="0" applyFont="1" applyFill="1" applyBorder="1" applyAlignment="1">
      <alignment horizontal="left" wrapText="1"/>
    </xf>
    <xf numFmtId="0" fontId="16" fillId="3" borderId="38" xfId="0" applyFont="1" applyFill="1" applyBorder="1" applyAlignment="1">
      <alignment horizontal="left" wrapText="1"/>
    </xf>
    <xf numFmtId="0" fontId="16" fillId="3" borderId="98" xfId="0" applyFont="1" applyFill="1" applyBorder="1" applyAlignment="1">
      <alignment horizontal="left" wrapText="1"/>
    </xf>
    <xf numFmtId="0" fontId="11" fillId="0" borderId="89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6" fillId="7" borderId="37" xfId="0" applyFont="1" applyFill="1" applyBorder="1" applyAlignment="1">
      <alignment horizontal="left" wrapText="1"/>
    </xf>
    <xf numFmtId="0" fontId="16" fillId="7" borderId="38" xfId="0" applyFont="1" applyFill="1" applyBorder="1" applyAlignment="1">
      <alignment horizontal="left" wrapText="1"/>
    </xf>
    <xf numFmtId="0" fontId="16" fillId="7" borderId="98" xfId="0" applyFont="1" applyFill="1" applyBorder="1" applyAlignment="1">
      <alignment horizontal="left" wrapText="1"/>
    </xf>
    <xf numFmtId="0" fontId="15" fillId="7" borderId="7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16" fillId="7" borderId="37" xfId="0" applyFont="1" applyFill="1" applyBorder="1" applyAlignment="1">
      <alignment horizontal="center" wrapText="1"/>
    </xf>
    <xf numFmtId="0" fontId="16" fillId="7" borderId="38" xfId="0" applyFont="1" applyFill="1" applyBorder="1" applyAlignment="1">
      <alignment horizontal="center" wrapText="1"/>
    </xf>
    <xf numFmtId="0" fontId="16" fillId="7" borderId="98" xfId="0" applyFont="1" applyFill="1" applyBorder="1" applyAlignment="1">
      <alignment horizontal="center" wrapText="1"/>
    </xf>
    <xf numFmtId="0" fontId="47" fillId="16" borderId="99" xfId="0" applyFont="1" applyFill="1" applyBorder="1" applyAlignment="1">
      <alignment horizontal="center" vertical="center" wrapText="1"/>
    </xf>
    <xf numFmtId="0" fontId="47" fillId="16" borderId="10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 wrapText="1"/>
    </xf>
  </cellXfs>
  <cellStyles count="72">
    <cellStyle name="Hyperlink" xfId="4" builtinId="8" customBuiltin="1"/>
    <cellStyle name="Hyperlink 2" xfId="10" xr:uid="{00000000-0005-0000-0000-000001000000}"/>
    <cellStyle name="Hyperlink 3" xfId="11" xr:uid="{00000000-0005-0000-0000-000002000000}"/>
    <cellStyle name="Hyperlink 4" xfId="38" xr:uid="{00000000-0005-0000-0000-000003000000}"/>
    <cellStyle name="Normal" xfId="0" builtinId="0"/>
    <cellStyle name="Normal 10" xfId="9" xr:uid="{00000000-0005-0000-0000-000005000000}"/>
    <cellStyle name="Normal 12" xfId="12" xr:uid="{00000000-0005-0000-0000-000006000000}"/>
    <cellStyle name="Normal 2" xfId="7" xr:uid="{00000000-0005-0000-0000-000007000000}"/>
    <cellStyle name="Normal 2 2" xfId="2" xr:uid="{00000000-0005-0000-0000-000008000000}"/>
    <cellStyle name="Normal 4" xfId="1" xr:uid="{00000000-0005-0000-0000-000009000000}"/>
    <cellStyle name="Normal_general health_1" xfId="25" xr:uid="{00000000-0005-0000-0000-00000A000000}"/>
    <cellStyle name="Percent" xfId="8" builtinId="5"/>
    <cellStyle name="Percent 2" xfId="3" xr:uid="{00000000-0005-0000-0000-00000C000000}"/>
    <cellStyle name="style1476096699489" xfId="5" xr:uid="{00000000-0005-0000-0000-00000D000000}"/>
    <cellStyle name="style1476096701520" xfId="6" xr:uid="{00000000-0005-0000-0000-00000E000000}"/>
    <cellStyle name="style1476869224457" xfId="40" xr:uid="{00000000-0005-0000-0000-00000F000000}"/>
    <cellStyle name="style1476869224712" xfId="41" xr:uid="{00000000-0005-0000-0000-000010000000}"/>
    <cellStyle name="style1476869225071" xfId="42" xr:uid="{00000000-0005-0000-0000-000011000000}"/>
    <cellStyle name="style1476869226803" xfId="43" xr:uid="{00000000-0005-0000-0000-000012000000}"/>
    <cellStyle name="style1476869226866" xfId="44" xr:uid="{00000000-0005-0000-0000-000013000000}"/>
    <cellStyle name="style1476869226915" xfId="45" xr:uid="{00000000-0005-0000-0000-000014000000}"/>
    <cellStyle name="style1476871229081" xfId="26" xr:uid="{00000000-0005-0000-0000-000015000000}"/>
    <cellStyle name="style1476871229140" xfId="32" xr:uid="{00000000-0005-0000-0000-000016000000}"/>
    <cellStyle name="style1476871229201" xfId="27" xr:uid="{00000000-0005-0000-0000-000017000000}"/>
    <cellStyle name="style1476871229267" xfId="28" xr:uid="{00000000-0005-0000-0000-000018000000}"/>
    <cellStyle name="style1476871229327" xfId="33" xr:uid="{00000000-0005-0000-0000-000019000000}"/>
    <cellStyle name="style1476871229392" xfId="29" xr:uid="{00000000-0005-0000-0000-00001A000000}"/>
    <cellStyle name="style1476871229453" xfId="30" xr:uid="{00000000-0005-0000-0000-00001B000000}"/>
    <cellStyle name="style1476871229512" xfId="34" xr:uid="{00000000-0005-0000-0000-00001C000000}"/>
    <cellStyle name="style1476871229572" xfId="31" xr:uid="{00000000-0005-0000-0000-00001D000000}"/>
    <cellStyle name="style1476871230525" xfId="35" xr:uid="{00000000-0005-0000-0000-00001E000000}"/>
    <cellStyle name="style1476871230572" xfId="36" xr:uid="{00000000-0005-0000-0000-00001F000000}"/>
    <cellStyle name="style1476871230620" xfId="37" xr:uid="{00000000-0005-0000-0000-000020000000}"/>
    <cellStyle name="style1476871931573" xfId="13" xr:uid="{00000000-0005-0000-0000-000021000000}"/>
    <cellStyle name="style1476871931640" xfId="19" xr:uid="{00000000-0005-0000-0000-000022000000}"/>
    <cellStyle name="style1476871931709" xfId="14" xr:uid="{00000000-0005-0000-0000-000023000000}"/>
    <cellStyle name="style1476871931778" xfId="15" xr:uid="{00000000-0005-0000-0000-000024000000}"/>
    <cellStyle name="style1476871931842" xfId="20" xr:uid="{00000000-0005-0000-0000-000025000000}"/>
    <cellStyle name="style1476871931901" xfId="16" xr:uid="{00000000-0005-0000-0000-000026000000}"/>
    <cellStyle name="style1476871931976" xfId="17" xr:uid="{00000000-0005-0000-0000-000027000000}"/>
    <cellStyle name="style1476871932052" xfId="21" xr:uid="{00000000-0005-0000-0000-000028000000}"/>
    <cellStyle name="style1476871932122" xfId="18" xr:uid="{00000000-0005-0000-0000-000029000000}"/>
    <cellStyle name="style1476871933111" xfId="22" xr:uid="{00000000-0005-0000-0000-00002A000000}"/>
    <cellStyle name="style1476871933162" xfId="23" xr:uid="{00000000-0005-0000-0000-00002B000000}"/>
    <cellStyle name="style1476871933216" xfId="24" xr:uid="{00000000-0005-0000-0000-00002C000000}"/>
    <cellStyle name="style1501663458483" xfId="39" xr:uid="{00000000-0005-0000-0000-00002D000000}"/>
    <cellStyle name="style1542271310478" xfId="52" xr:uid="{00000000-0005-0000-0000-00002E000000}"/>
    <cellStyle name="style1542271310649" xfId="53" xr:uid="{00000000-0005-0000-0000-00002F000000}"/>
    <cellStyle name="style1542271312993" xfId="49" xr:uid="{00000000-0005-0000-0000-000030000000}"/>
    <cellStyle name="style1542271313229" xfId="50" xr:uid="{00000000-0005-0000-0000-000031000000}"/>
    <cellStyle name="style1542271313409" xfId="51" xr:uid="{00000000-0005-0000-0000-000032000000}"/>
    <cellStyle name="style1542271314070" xfId="46" xr:uid="{00000000-0005-0000-0000-000033000000}"/>
    <cellStyle name="style1542271314295" xfId="47" xr:uid="{00000000-0005-0000-0000-000034000000}"/>
    <cellStyle name="style1542271314505" xfId="48" xr:uid="{00000000-0005-0000-0000-000035000000}"/>
    <cellStyle name="style1542279098513" xfId="58" xr:uid="{00000000-0005-0000-0000-000036000000}"/>
    <cellStyle name="style1542279098659" xfId="59" xr:uid="{00000000-0005-0000-0000-000037000000}"/>
    <cellStyle name="style1542279099898" xfId="56" xr:uid="{00000000-0005-0000-0000-000038000000}"/>
    <cellStyle name="style1542279100238" xfId="57" xr:uid="{00000000-0005-0000-0000-000039000000}"/>
    <cellStyle name="style1542279100786" xfId="54" xr:uid="{00000000-0005-0000-0000-00003A000000}"/>
    <cellStyle name="style1542279100889" xfId="55" xr:uid="{00000000-0005-0000-0000-00003B000000}"/>
    <cellStyle name="style1542283226744" xfId="64" xr:uid="{00000000-0005-0000-0000-00003C000000}"/>
    <cellStyle name="style1542283226929" xfId="65" xr:uid="{00000000-0005-0000-0000-00003D000000}"/>
    <cellStyle name="style1542283228718" xfId="62" xr:uid="{00000000-0005-0000-0000-00003E000000}"/>
    <cellStyle name="style1542283228859" xfId="63" xr:uid="{00000000-0005-0000-0000-00003F000000}"/>
    <cellStyle name="style1542283229451" xfId="60" xr:uid="{00000000-0005-0000-0000-000040000000}"/>
    <cellStyle name="style1542283229570" xfId="61" xr:uid="{00000000-0005-0000-0000-000041000000}"/>
    <cellStyle name="style1542286501850" xfId="70" xr:uid="{00000000-0005-0000-0000-000042000000}"/>
    <cellStyle name="style1542286501999" xfId="71" xr:uid="{00000000-0005-0000-0000-000043000000}"/>
    <cellStyle name="style1542286503444" xfId="68" xr:uid="{00000000-0005-0000-0000-000044000000}"/>
    <cellStyle name="style1542286503591" xfId="69" xr:uid="{00000000-0005-0000-0000-000045000000}"/>
    <cellStyle name="style1542286504320" xfId="66" xr:uid="{00000000-0005-0000-0000-000046000000}"/>
    <cellStyle name="style1542286504444" xfId="67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1633817</xdr:colOff>
      <xdr:row>4</xdr:row>
      <xdr:rowOff>29634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84"/>
          <a:ext cx="244873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alth-ni.gov.uk/topics/doh-statistics-and-research/quality-outcomes-framework-qof" TargetMode="External"/><Relationship Id="rId2" Type="http://schemas.openxmlformats.org/officeDocument/2006/relationships/hyperlink" Target="http://gov.wales/statistics-and-research/general-medical-services-contract/?lang=en" TargetMode="External"/><Relationship Id="rId1" Type="http://schemas.openxmlformats.org/officeDocument/2006/relationships/hyperlink" Target="https://digital.nhs.uk/data-and-information/publications/statistical/quality-and-outcomes-framework-achievement-prevalence-and-exceptions-data/2017-18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uk-air.defra.gov.uk/data/pcm-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hdx.healthdata.org/gbd-results-too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ghdx.healthdata.org/gbd-results-tool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hdx.healthdata.org/gbd-results-too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hdx.healthdata.org/gbd-results-too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ghdx.healthdata.org/gbd-results-too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ghdx.healthdata.org/gbd-results-too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B48"/>
  <sheetViews>
    <sheetView showGridLines="0" tabSelected="1" zoomScale="90" zoomScaleNormal="90" workbookViewId="0">
      <selection activeCell="E10" sqref="E10"/>
    </sheetView>
  </sheetViews>
  <sheetFormatPr defaultColWidth="9.1796875" defaultRowHeight="13.5" x14ac:dyDescent="0.35"/>
  <cols>
    <col min="1" max="1" width="12.26953125" style="30" customWidth="1"/>
    <col min="2" max="2" width="152.54296875" style="30" customWidth="1"/>
    <col min="3" max="3" width="4.54296875" style="30" customWidth="1"/>
    <col min="4" max="4" width="2.54296875" style="30" customWidth="1"/>
    <col min="5" max="16384" width="9.1796875" style="30"/>
  </cols>
  <sheetData>
    <row r="1" spans="1:2" s="20" customFormat="1" x14ac:dyDescent="0.35"/>
    <row r="2" spans="1:2" s="20" customFormat="1" x14ac:dyDescent="0.35"/>
    <row r="3" spans="1:2" s="20" customFormat="1" x14ac:dyDescent="0.35"/>
    <row r="4" spans="1:2" s="20" customFormat="1" x14ac:dyDescent="0.35"/>
    <row r="5" spans="1:2" s="20" customFormat="1" x14ac:dyDescent="0.35"/>
    <row r="6" spans="1:2" s="76" customFormat="1" ht="15.5" x14ac:dyDescent="0.35">
      <c r="A6" s="75" t="s">
        <v>189</v>
      </c>
      <c r="B6" s="75"/>
    </row>
    <row r="7" spans="1:2" s="3" customFormat="1" ht="13.5" customHeight="1" x14ac:dyDescent="0.35">
      <c r="A7" s="99"/>
      <c r="B7" s="99"/>
    </row>
    <row r="8" spans="1:2" s="20" customFormat="1" x14ac:dyDescent="0.35">
      <c r="A8" s="125" t="s">
        <v>122</v>
      </c>
      <c r="B8" s="126"/>
    </row>
    <row r="9" spans="1:2" s="20" customFormat="1" x14ac:dyDescent="0.35">
      <c r="A9" s="105" t="s">
        <v>107</v>
      </c>
      <c r="B9" s="20" t="s">
        <v>250</v>
      </c>
    </row>
    <row r="10" spans="1:2" s="20" customFormat="1" x14ac:dyDescent="0.35">
      <c r="A10" s="105" t="s">
        <v>116</v>
      </c>
      <c r="B10" s="20" t="s">
        <v>251</v>
      </c>
    </row>
    <row r="11" spans="1:2" s="20" customFormat="1" x14ac:dyDescent="0.35">
      <c r="A11" s="105" t="s">
        <v>117</v>
      </c>
      <c r="B11" s="20" t="s">
        <v>252</v>
      </c>
    </row>
    <row r="12" spans="1:2" s="20" customFormat="1" x14ac:dyDescent="0.35">
      <c r="A12" s="105" t="s">
        <v>118</v>
      </c>
      <c r="B12" s="20" t="s">
        <v>253</v>
      </c>
    </row>
    <row r="13" spans="1:2" s="20" customFormat="1" x14ac:dyDescent="0.35">
      <c r="A13" s="105" t="s">
        <v>119</v>
      </c>
      <c r="B13" s="20" t="s">
        <v>254</v>
      </c>
    </row>
    <row r="14" spans="1:2" s="20" customFormat="1" x14ac:dyDescent="0.35">
      <c r="A14" s="47"/>
      <c r="B14" s="30"/>
    </row>
    <row r="15" spans="1:2" s="20" customFormat="1" x14ac:dyDescent="0.35">
      <c r="A15" s="119" t="s">
        <v>32</v>
      </c>
      <c r="B15" s="120"/>
    </row>
    <row r="16" spans="1:2" s="20" customFormat="1" x14ac:dyDescent="0.35">
      <c r="A16" s="105" t="s">
        <v>120</v>
      </c>
      <c r="B16" s="48" t="s">
        <v>192</v>
      </c>
    </row>
    <row r="17" spans="1:2" s="20" customFormat="1" x14ac:dyDescent="0.35">
      <c r="A17" s="105" t="s">
        <v>124</v>
      </c>
      <c r="B17" s="20" t="s">
        <v>193</v>
      </c>
    </row>
    <row r="18" spans="1:2" s="20" customFormat="1" x14ac:dyDescent="0.35">
      <c r="A18" s="47"/>
    </row>
    <row r="19" spans="1:2" s="20" customFormat="1" x14ac:dyDescent="0.35">
      <c r="A19" s="45" t="s">
        <v>31</v>
      </c>
      <c r="B19" s="46"/>
    </row>
    <row r="20" spans="1:2" s="20" customFormat="1" x14ac:dyDescent="0.35">
      <c r="A20" s="105" t="s">
        <v>125</v>
      </c>
      <c r="B20" s="30" t="s">
        <v>194</v>
      </c>
    </row>
    <row r="21" spans="1:2" s="20" customFormat="1" ht="15.75" customHeight="1" x14ac:dyDescent="0.35">
      <c r="A21" s="105" t="s">
        <v>126</v>
      </c>
      <c r="B21" s="49" t="s">
        <v>188</v>
      </c>
    </row>
    <row r="22" spans="1:2" s="20" customFormat="1" x14ac:dyDescent="0.35">
      <c r="A22" s="47"/>
      <c r="B22" s="49"/>
    </row>
    <row r="23" spans="1:2" s="20" customFormat="1" x14ac:dyDescent="0.35">
      <c r="A23" s="114" t="s">
        <v>112</v>
      </c>
      <c r="B23" s="114"/>
    </row>
    <row r="24" spans="1:2" s="20" customFormat="1" x14ac:dyDescent="0.35">
      <c r="A24" s="105" t="s">
        <v>127</v>
      </c>
      <c r="B24" s="48" t="s">
        <v>195</v>
      </c>
    </row>
    <row r="25" spans="1:2" s="20" customFormat="1" x14ac:dyDescent="0.35">
      <c r="A25" s="47"/>
      <c r="B25" s="49"/>
    </row>
    <row r="26" spans="1:2" s="20" customFormat="1" x14ac:dyDescent="0.35">
      <c r="A26" s="110" t="s">
        <v>27</v>
      </c>
      <c r="B26" s="111"/>
    </row>
    <row r="27" spans="1:2" s="20" customFormat="1" x14ac:dyDescent="0.35">
      <c r="A27" s="105" t="s">
        <v>128</v>
      </c>
      <c r="B27" s="48" t="s">
        <v>152</v>
      </c>
    </row>
    <row r="28" spans="1:2" s="20" customFormat="1" x14ac:dyDescent="0.35">
      <c r="A28" s="105" t="s">
        <v>129</v>
      </c>
      <c r="B28" s="48" t="s">
        <v>153</v>
      </c>
    </row>
    <row r="29" spans="1:2" s="20" customFormat="1" x14ac:dyDescent="0.35">
      <c r="B29" s="48"/>
    </row>
    <row r="30" spans="1:2" s="20" customFormat="1" x14ac:dyDescent="0.35">
      <c r="A30" s="112" t="s">
        <v>142</v>
      </c>
      <c r="B30" s="113"/>
    </row>
    <row r="31" spans="1:2" s="20" customFormat="1" x14ac:dyDescent="0.35">
      <c r="A31" s="105" t="s">
        <v>130</v>
      </c>
      <c r="B31" s="20" t="s">
        <v>154</v>
      </c>
    </row>
    <row r="32" spans="1:2" s="20" customFormat="1" x14ac:dyDescent="0.35">
      <c r="A32" s="47"/>
      <c r="B32" s="30"/>
    </row>
    <row r="33" spans="1:2" s="20" customFormat="1" x14ac:dyDescent="0.35">
      <c r="A33" s="115" t="s">
        <v>33</v>
      </c>
      <c r="B33" s="116"/>
    </row>
    <row r="34" spans="1:2" s="20" customFormat="1" x14ac:dyDescent="0.35">
      <c r="A34" s="105" t="s">
        <v>131</v>
      </c>
      <c r="B34" s="48" t="s">
        <v>155</v>
      </c>
    </row>
    <row r="35" spans="1:2" s="20" customFormat="1" x14ac:dyDescent="0.35"/>
    <row r="36" spans="1:2" s="20" customFormat="1" x14ac:dyDescent="0.35">
      <c r="A36" s="121" t="s">
        <v>34</v>
      </c>
      <c r="B36" s="122"/>
    </row>
    <row r="37" spans="1:2" s="20" customFormat="1" x14ac:dyDescent="0.35">
      <c r="A37" s="105" t="s">
        <v>215</v>
      </c>
      <c r="B37" s="30" t="s">
        <v>157</v>
      </c>
    </row>
    <row r="38" spans="1:2" s="20" customFormat="1" x14ac:dyDescent="0.35"/>
    <row r="39" spans="1:2" s="20" customFormat="1" x14ac:dyDescent="0.35">
      <c r="A39" s="117" t="s">
        <v>35</v>
      </c>
      <c r="B39" s="118"/>
    </row>
    <row r="40" spans="1:2" s="20" customFormat="1" x14ac:dyDescent="0.35">
      <c r="A40" s="105" t="s">
        <v>233</v>
      </c>
      <c r="B40" s="49" t="s">
        <v>156</v>
      </c>
    </row>
    <row r="41" spans="1:2" s="20" customFormat="1" x14ac:dyDescent="0.35">
      <c r="A41" s="105" t="s">
        <v>234</v>
      </c>
      <c r="B41" s="20" t="s">
        <v>196</v>
      </c>
    </row>
    <row r="42" spans="1:2" s="20" customFormat="1" x14ac:dyDescent="0.35"/>
    <row r="43" spans="1:2" s="20" customFormat="1" x14ac:dyDescent="0.35">
      <c r="A43" s="363" t="s">
        <v>216</v>
      </c>
      <c r="B43" s="364"/>
    </row>
    <row r="44" spans="1:2" s="20" customFormat="1" x14ac:dyDescent="0.35">
      <c r="A44" s="105" t="s">
        <v>235</v>
      </c>
      <c r="B44" s="20" t="s">
        <v>256</v>
      </c>
    </row>
    <row r="45" spans="1:2" s="20" customFormat="1" x14ac:dyDescent="0.35"/>
    <row r="46" spans="1:2" s="20" customFormat="1" x14ac:dyDescent="0.35">
      <c r="A46" s="123" t="s">
        <v>121</v>
      </c>
      <c r="B46" s="124"/>
    </row>
    <row r="47" spans="1:2" s="20" customFormat="1" x14ac:dyDescent="0.35">
      <c r="A47" s="105" t="s">
        <v>236</v>
      </c>
      <c r="B47" s="20" t="s">
        <v>255</v>
      </c>
    </row>
    <row r="48" spans="1:2" s="20" customFormat="1" x14ac:dyDescent="0.35">
      <c r="A48" s="47"/>
      <c r="B48" s="30"/>
    </row>
  </sheetData>
  <hyperlinks>
    <hyperlink ref="A9" location="'5.1'!A1" display="Table 5.1" xr:uid="{00000000-0004-0000-0000-000000000000}"/>
    <hyperlink ref="A47" location="'5.19'!A1" display="Table 5.19" xr:uid="{00000000-0004-0000-0000-000001000000}"/>
    <hyperlink ref="A41" location="'5.17'!A1" display="Table 5.17" xr:uid="{00000000-0004-0000-0000-000002000000}"/>
    <hyperlink ref="A40" location="'5.16'!A1" display="Table 5.16" xr:uid="{00000000-0004-0000-0000-000003000000}"/>
    <hyperlink ref="A44" location="'5.18'!A1" display="Table 5.18" xr:uid="{00000000-0004-0000-0000-000004000000}"/>
    <hyperlink ref="A10" location="'5.2'!A1" display="Table 5.2" xr:uid="{00000000-0004-0000-0000-000005000000}"/>
    <hyperlink ref="A11" location="'5.3'!A1" display="Table 5.3" xr:uid="{00000000-0004-0000-0000-000006000000}"/>
    <hyperlink ref="A12" location="'5.4'!A1" display="Table 5.4" xr:uid="{00000000-0004-0000-0000-000007000000}"/>
    <hyperlink ref="A13" location="'5.5'!A1" display="Table 5.5" xr:uid="{00000000-0004-0000-0000-000008000000}"/>
    <hyperlink ref="A16" location="'5.6'!A1" display="Table 5.6" xr:uid="{00000000-0004-0000-0000-000009000000}"/>
    <hyperlink ref="A17" location="'5.7'!A1" display="Table 5.7" xr:uid="{00000000-0004-0000-0000-00000A000000}"/>
    <hyperlink ref="A20" location="'5.8'!A1" display="Table 5.8" xr:uid="{00000000-0004-0000-0000-00000B000000}"/>
    <hyperlink ref="A21" location="'5.9'!A1" display="Table 5.9" xr:uid="{00000000-0004-0000-0000-00000C000000}"/>
    <hyperlink ref="A24" location="'5.10'!A1" display="Table 5.10" xr:uid="{00000000-0004-0000-0000-00000D000000}"/>
    <hyperlink ref="A27" location="'5.11'!A1" display="Table 5.11" xr:uid="{00000000-0004-0000-0000-00000E000000}"/>
    <hyperlink ref="A28" location="'5.12'!A1" display="Table 5.12" xr:uid="{00000000-0004-0000-0000-00000F000000}"/>
    <hyperlink ref="A31" location="'5.13'!A1" display="Table 5.13" xr:uid="{00000000-0004-0000-0000-000010000000}"/>
    <hyperlink ref="A34" location="'5.14'!A1" display="Table 5.14" xr:uid="{00000000-0004-0000-0000-000011000000}"/>
    <hyperlink ref="A37" location="'5.15'!A1" display="Table 5.15" xr:uid="{00000000-0004-0000-0000-000012000000}"/>
  </hyperlinks>
  <pageMargins left="0.7" right="0.7" top="0.75" bottom="0.75" header="0.3" footer="0.3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5" tint="0.59999389629810485"/>
    <pageSetUpPr fitToPage="1"/>
  </sheetPr>
  <dimension ref="A1:K33"/>
  <sheetViews>
    <sheetView showGridLines="0" zoomScale="90" zoomScaleNormal="90" workbookViewId="0">
      <selection activeCell="A2" sqref="A2"/>
    </sheetView>
  </sheetViews>
  <sheetFormatPr defaultColWidth="9.1796875" defaultRowHeight="14.5" x14ac:dyDescent="0.35"/>
  <cols>
    <col min="1" max="1" width="24.453125" style="76" customWidth="1"/>
    <col min="2" max="2" width="14.26953125" style="76" customWidth="1"/>
    <col min="3" max="3" width="12.81640625" style="76" customWidth="1"/>
    <col min="4" max="4" width="40" style="76" customWidth="1"/>
    <col min="5" max="6" width="9.1796875" style="3"/>
    <col min="7" max="10" width="9.1796875" style="76"/>
    <col min="11" max="11" width="6.54296875" style="76" customWidth="1"/>
    <col min="12" max="16384" width="9.1796875" style="76"/>
  </cols>
  <sheetData>
    <row r="1" spans="1:11" ht="15.5" x14ac:dyDescent="0.35">
      <c r="A1" s="100" t="s">
        <v>259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35">
      <c r="A2" s="104" t="s">
        <v>106</v>
      </c>
      <c r="B2" s="77" t="s">
        <v>97</v>
      </c>
      <c r="C2" s="77" t="s">
        <v>97</v>
      </c>
    </row>
    <row r="3" spans="1:11" ht="15" thickBot="1" x14ac:dyDescent="0.4">
      <c r="A3" s="106"/>
      <c r="B3" s="77"/>
      <c r="C3" s="77"/>
    </row>
    <row r="4" spans="1:11" s="79" customFormat="1" x14ac:dyDescent="0.35">
      <c r="A4" s="273"/>
      <c r="B4" s="462" t="s">
        <v>99</v>
      </c>
      <c r="C4" s="463"/>
      <c r="D4" s="78"/>
      <c r="E4" s="127"/>
      <c r="F4" s="127"/>
    </row>
    <row r="5" spans="1:11" s="80" customFormat="1" ht="23.25" customHeight="1" thickBot="1" x14ac:dyDescent="0.4">
      <c r="A5" s="274" t="s">
        <v>98</v>
      </c>
      <c r="B5" s="275" t="s">
        <v>151</v>
      </c>
      <c r="C5" s="276" t="s">
        <v>150</v>
      </c>
      <c r="E5" s="128"/>
      <c r="F5" s="128"/>
    </row>
    <row r="6" spans="1:11" s="81" customFormat="1" ht="15" thickTop="1" x14ac:dyDescent="0.35">
      <c r="A6" s="204" t="s">
        <v>100</v>
      </c>
      <c r="B6" s="101">
        <v>296424</v>
      </c>
      <c r="C6" s="102">
        <v>7.3422455296800608</v>
      </c>
      <c r="E6" s="129"/>
      <c r="F6" s="129"/>
    </row>
    <row r="7" spans="1:11" x14ac:dyDescent="0.35">
      <c r="A7" s="205" t="s">
        <v>101</v>
      </c>
      <c r="B7" s="87">
        <v>350283</v>
      </c>
      <c r="C7" s="103">
        <v>6.66591434407683</v>
      </c>
    </row>
    <row r="8" spans="1:11" x14ac:dyDescent="0.35">
      <c r="A8" s="205" t="s">
        <v>102</v>
      </c>
      <c r="B8" s="87">
        <v>536218</v>
      </c>
      <c r="C8" s="103">
        <v>6.634404729397259</v>
      </c>
    </row>
    <row r="9" spans="1:11" x14ac:dyDescent="0.35">
      <c r="A9" s="205" t="s">
        <v>146</v>
      </c>
      <c r="B9" s="87">
        <v>169060</v>
      </c>
      <c r="C9" s="103">
        <v>7.4399372274549789</v>
      </c>
    </row>
    <row r="10" spans="1:11" x14ac:dyDescent="0.35">
      <c r="A10" s="205" t="s">
        <v>147</v>
      </c>
      <c r="B10" s="87">
        <v>458308</v>
      </c>
      <c r="C10" s="103">
        <v>7.267809588932697</v>
      </c>
    </row>
    <row r="11" spans="1:11" x14ac:dyDescent="0.35">
      <c r="A11" s="205" t="s">
        <v>148</v>
      </c>
      <c r="B11" s="87">
        <v>486411</v>
      </c>
      <c r="C11" s="103">
        <v>6.2484921871206387</v>
      </c>
    </row>
    <row r="12" spans="1:11" x14ac:dyDescent="0.35">
      <c r="A12" s="205" t="s">
        <v>149</v>
      </c>
      <c r="B12" s="87">
        <v>316218</v>
      </c>
      <c r="C12" s="103">
        <v>6.6480509411018742</v>
      </c>
    </row>
    <row r="13" spans="1:11" x14ac:dyDescent="0.35">
      <c r="A13" s="205" t="s">
        <v>103</v>
      </c>
      <c r="B13" s="87">
        <v>391587</v>
      </c>
      <c r="C13" s="103">
        <v>7.8474458781805909</v>
      </c>
    </row>
    <row r="14" spans="1:11" x14ac:dyDescent="0.35">
      <c r="A14" s="206" t="s">
        <v>104</v>
      </c>
      <c r="B14" s="202">
        <v>337495</v>
      </c>
      <c r="C14" s="203">
        <v>7.235564085429373</v>
      </c>
    </row>
    <row r="15" spans="1:11" x14ac:dyDescent="0.35">
      <c r="A15" s="280" t="s">
        <v>40</v>
      </c>
      <c r="B15" s="281">
        <v>3342004</v>
      </c>
      <c r="C15" s="282">
        <v>6.9410806389774233</v>
      </c>
      <c r="D15" s="3"/>
    </row>
    <row r="16" spans="1:11" x14ac:dyDescent="0.35">
      <c r="A16" s="283" t="s">
        <v>22</v>
      </c>
      <c r="B16" s="284">
        <v>295000</v>
      </c>
      <c r="C16" s="285" t="s">
        <v>139</v>
      </c>
      <c r="D16" s="3"/>
    </row>
    <row r="17" spans="1:6" x14ac:dyDescent="0.35">
      <c r="A17" s="283" t="s">
        <v>23</v>
      </c>
      <c r="B17" s="284">
        <v>198883</v>
      </c>
      <c r="C17" s="285">
        <v>7.571591731069403</v>
      </c>
      <c r="D17" s="3"/>
    </row>
    <row r="18" spans="1:6" x14ac:dyDescent="0.35">
      <c r="A18" s="286" t="s">
        <v>24</v>
      </c>
      <c r="B18" s="287">
        <v>99833</v>
      </c>
      <c r="C18" s="288">
        <v>6.36993110242501</v>
      </c>
      <c r="D18" s="3"/>
    </row>
    <row r="19" spans="1:6" ht="15" thickBot="1" x14ac:dyDescent="0.4">
      <c r="A19" s="277" t="s">
        <v>105</v>
      </c>
      <c r="B19" s="278">
        <v>3935720</v>
      </c>
      <c r="C19" s="279" t="s">
        <v>139</v>
      </c>
      <c r="D19" s="3"/>
    </row>
    <row r="20" spans="1:6" x14ac:dyDescent="0.35">
      <c r="A20" s="82"/>
      <c r="B20" s="83"/>
      <c r="C20" s="83"/>
    </row>
    <row r="21" spans="1:6" s="85" customFormat="1" ht="12" x14ac:dyDescent="0.3">
      <c r="A21" s="85" t="s">
        <v>114</v>
      </c>
      <c r="B21" s="85" t="s">
        <v>167</v>
      </c>
      <c r="E21" s="33"/>
      <c r="F21" s="33"/>
    </row>
    <row r="22" spans="1:6" s="85" customFormat="1" ht="12" x14ac:dyDescent="0.3">
      <c r="B22" s="91" t="s">
        <v>160</v>
      </c>
      <c r="E22" s="33"/>
      <c r="F22" s="33"/>
    </row>
    <row r="23" spans="1:6" s="85" customFormat="1" ht="12" x14ac:dyDescent="0.3">
      <c r="B23" s="91" t="s">
        <v>179</v>
      </c>
      <c r="E23" s="33"/>
      <c r="F23" s="33"/>
    </row>
    <row r="24" spans="1:6" s="85" customFormat="1" ht="12" x14ac:dyDescent="0.3">
      <c r="B24" s="85" t="s">
        <v>177</v>
      </c>
      <c r="E24" s="33"/>
      <c r="F24" s="33"/>
    </row>
    <row r="25" spans="1:6" s="85" customFormat="1" ht="12" x14ac:dyDescent="0.3">
      <c r="A25" s="86"/>
      <c r="B25" s="91" t="s">
        <v>178</v>
      </c>
      <c r="E25" s="33"/>
      <c r="F25" s="33"/>
    </row>
    <row r="26" spans="1:6" s="85" customFormat="1" ht="11.25" customHeight="1" x14ac:dyDescent="0.3">
      <c r="A26" s="86"/>
      <c r="E26" s="33"/>
      <c r="F26" s="33"/>
    </row>
    <row r="27" spans="1:6" s="85" customFormat="1" ht="12" x14ac:dyDescent="0.3">
      <c r="A27" s="85" t="s">
        <v>115</v>
      </c>
      <c r="B27" s="85" t="s">
        <v>168</v>
      </c>
      <c r="E27" s="33"/>
      <c r="F27" s="33"/>
    </row>
    <row r="28" spans="1:6" s="85" customFormat="1" ht="12" x14ac:dyDescent="0.3">
      <c r="B28" s="137" t="s">
        <v>137</v>
      </c>
      <c r="E28" s="33"/>
      <c r="F28" s="33"/>
    </row>
    <row r="29" spans="1:6" s="85" customFormat="1" ht="12" x14ac:dyDescent="0.3">
      <c r="B29" s="33" t="s">
        <v>169</v>
      </c>
      <c r="E29" s="33"/>
      <c r="F29" s="33"/>
    </row>
    <row r="30" spans="1:6" s="85" customFormat="1" ht="12" x14ac:dyDescent="0.3">
      <c r="B30" s="138" t="s">
        <v>170</v>
      </c>
      <c r="E30" s="33"/>
      <c r="F30" s="33"/>
    </row>
    <row r="31" spans="1:6" s="85" customFormat="1" ht="12" x14ac:dyDescent="0.3">
      <c r="B31" s="85" t="s">
        <v>171</v>
      </c>
      <c r="E31" s="33"/>
      <c r="F31" s="33"/>
    </row>
    <row r="32" spans="1:6" s="85" customFormat="1" ht="12" x14ac:dyDescent="0.3">
      <c r="B32" s="33" t="s">
        <v>172</v>
      </c>
      <c r="E32" s="33"/>
      <c r="F32" s="33"/>
    </row>
    <row r="33" spans="1:3" x14ac:dyDescent="0.35">
      <c r="A33" s="84"/>
      <c r="B33" s="137" t="s">
        <v>138</v>
      </c>
      <c r="C33" s="84"/>
    </row>
  </sheetData>
  <mergeCells count="1">
    <mergeCell ref="B4:C4"/>
  </mergeCells>
  <hyperlinks>
    <hyperlink ref="A2" location="'CHAPTER 5'!A1" display="Back to Table of Contents" xr:uid="{00000000-0004-0000-0900-000000000000}"/>
    <hyperlink ref="B28" r:id="rId1" xr:uid="{00000000-0004-0000-0900-000001000000}"/>
    <hyperlink ref="B30" r:id="rId2" display="http://gov.wales/statistics-and-research/general-medical-services-contract/?lang=en" xr:uid="{00000000-0004-0000-0900-000002000000}"/>
    <hyperlink ref="B33" r:id="rId3" xr:uid="{00000000-0004-0000-0900-000003000000}"/>
  </hyperlinks>
  <pageMargins left="0.7" right="0.7" top="0.75" bottom="0.75" header="0.3" footer="0.3"/>
  <pageSetup paperSize="9" scale="85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theme="5" tint="0.39997558519241921"/>
    <pageSetUpPr fitToPage="1"/>
  </sheetPr>
  <dimension ref="A1:O25"/>
  <sheetViews>
    <sheetView showGridLines="0" zoomScale="90" zoomScaleNormal="90" workbookViewId="0">
      <selection activeCell="A2" sqref="A2"/>
    </sheetView>
  </sheetViews>
  <sheetFormatPr defaultColWidth="9.1796875" defaultRowHeight="14.5" x14ac:dyDescent="0.35"/>
  <cols>
    <col min="1" max="1" width="12.453125" style="1" customWidth="1"/>
    <col min="2" max="2" width="6.81640625" style="1" customWidth="1"/>
    <col min="3" max="3" width="9.1796875" style="1"/>
    <col min="4" max="4" width="6.7265625" style="1" customWidth="1"/>
    <col min="5" max="5" width="8.1796875" style="1" customWidth="1"/>
    <col min="6" max="6" width="6.453125" style="1" customWidth="1"/>
    <col min="7" max="7" width="8.7265625" style="1" customWidth="1"/>
    <col min="8" max="8" width="12.81640625" style="1" customWidth="1"/>
    <col min="9" max="16384" width="9.1796875" style="1"/>
  </cols>
  <sheetData>
    <row r="1" spans="1:15" ht="15.5" x14ac:dyDescent="0.35">
      <c r="A1" s="100" t="s">
        <v>245</v>
      </c>
      <c r="B1" s="75"/>
      <c r="C1" s="75"/>
      <c r="D1" s="75"/>
      <c r="E1" s="75"/>
      <c r="F1" s="75"/>
      <c r="G1" s="75"/>
      <c r="H1" s="75"/>
      <c r="I1" s="75"/>
      <c r="J1" s="150"/>
      <c r="K1" s="150"/>
      <c r="L1" s="150"/>
      <c r="M1" s="150"/>
      <c r="N1" s="150"/>
      <c r="O1" s="99"/>
    </row>
    <row r="2" spans="1:15" s="3" customFormat="1" x14ac:dyDescent="0.35">
      <c r="A2" s="104" t="s">
        <v>106</v>
      </c>
    </row>
    <row r="3" spans="1:15" ht="15" thickBot="1" x14ac:dyDescent="0.4"/>
    <row r="4" spans="1:15" s="20" customFormat="1" ht="15.75" customHeight="1" x14ac:dyDescent="0.35">
      <c r="A4" s="446" t="s">
        <v>2</v>
      </c>
      <c r="B4" s="458" t="s">
        <v>162</v>
      </c>
      <c r="C4" s="459"/>
      <c r="D4" s="459"/>
      <c r="E4" s="459"/>
      <c r="F4" s="459"/>
      <c r="G4" s="461"/>
    </row>
    <row r="5" spans="1:15" s="67" customFormat="1" ht="13.5" x14ac:dyDescent="0.35">
      <c r="A5" s="447"/>
      <c r="B5" s="456" t="s">
        <v>0</v>
      </c>
      <c r="C5" s="452"/>
      <c r="D5" s="452" t="s">
        <v>1</v>
      </c>
      <c r="E5" s="452"/>
      <c r="F5" s="452" t="s">
        <v>136</v>
      </c>
      <c r="G5" s="457"/>
      <c r="I5" s="66"/>
      <c r="L5" s="66"/>
      <c r="M5" s="24"/>
    </row>
    <row r="6" spans="1:15" s="23" customFormat="1" ht="13.5" x14ac:dyDescent="0.35">
      <c r="A6" s="448"/>
      <c r="B6" s="232" t="s">
        <v>3</v>
      </c>
      <c r="C6" s="253" t="s">
        <v>25</v>
      </c>
      <c r="D6" s="229" t="s">
        <v>3</v>
      </c>
      <c r="E6" s="253" t="s">
        <v>25</v>
      </c>
      <c r="F6" s="229" t="s">
        <v>3</v>
      </c>
      <c r="G6" s="256" t="s">
        <v>25</v>
      </c>
      <c r="I6" s="94"/>
      <c r="J6" s="94"/>
      <c r="L6" s="94"/>
      <c r="M6" s="24"/>
    </row>
    <row r="7" spans="1:15" s="20" customFormat="1" ht="13.5" x14ac:dyDescent="0.35">
      <c r="A7" s="163" t="s">
        <v>4</v>
      </c>
      <c r="B7" s="164">
        <v>14.376406066973502</v>
      </c>
      <c r="C7" s="263">
        <v>440</v>
      </c>
      <c r="D7" s="165">
        <v>16.927023636594292</v>
      </c>
      <c r="E7" s="263">
        <v>490</v>
      </c>
      <c r="F7" s="165">
        <v>15.566152592478971</v>
      </c>
      <c r="G7" s="272">
        <v>930</v>
      </c>
      <c r="H7" s="140"/>
      <c r="I7" s="197"/>
      <c r="J7" s="25"/>
      <c r="L7" s="25"/>
      <c r="M7" s="25"/>
    </row>
    <row r="8" spans="1:15" s="20" customFormat="1" ht="13.5" x14ac:dyDescent="0.35">
      <c r="A8" s="160" t="s">
        <v>6</v>
      </c>
      <c r="B8" s="158">
        <v>37.944511990506221</v>
      </c>
      <c r="C8" s="248">
        <v>1450</v>
      </c>
      <c r="D8" s="157">
        <v>32.571335665745679</v>
      </c>
      <c r="E8" s="248">
        <v>1230</v>
      </c>
      <c r="F8" s="157">
        <v>35.213951293803589</v>
      </c>
      <c r="G8" s="251">
        <v>2680</v>
      </c>
      <c r="H8" s="140"/>
      <c r="I8" s="197"/>
      <c r="J8" s="25"/>
      <c r="L8" s="25"/>
      <c r="M8" s="25"/>
    </row>
    <row r="9" spans="1:15" s="20" customFormat="1" ht="13.5" x14ac:dyDescent="0.35">
      <c r="A9" s="160" t="s">
        <v>7</v>
      </c>
      <c r="B9" s="158">
        <v>53.595789901237346</v>
      </c>
      <c r="C9" s="248">
        <v>1890</v>
      </c>
      <c r="D9" s="157">
        <v>41.81181723643558</v>
      </c>
      <c r="E9" s="248">
        <v>1500</v>
      </c>
      <c r="F9" s="157">
        <v>47.714480407725432</v>
      </c>
      <c r="G9" s="251">
        <v>3390</v>
      </c>
      <c r="H9" s="140"/>
      <c r="I9" s="197"/>
      <c r="J9" s="25"/>
      <c r="L9" s="25"/>
      <c r="M9" s="25"/>
    </row>
    <row r="10" spans="1:15" s="20" customFormat="1" ht="13.5" x14ac:dyDescent="0.35">
      <c r="A10" s="160" t="s">
        <v>8</v>
      </c>
      <c r="B10" s="158">
        <v>62.272074898685858</v>
      </c>
      <c r="C10" s="248">
        <v>2370</v>
      </c>
      <c r="D10" s="157">
        <v>60.184255094727881</v>
      </c>
      <c r="E10" s="248">
        <v>2350</v>
      </c>
      <c r="F10" s="157">
        <v>61.201629173372041</v>
      </c>
      <c r="G10" s="251">
        <v>4720</v>
      </c>
      <c r="H10" s="140"/>
      <c r="I10" s="197"/>
      <c r="J10" s="25"/>
      <c r="L10" s="25"/>
    </row>
    <row r="11" spans="1:15" s="20" customFormat="1" ht="13.5" x14ac:dyDescent="0.35">
      <c r="A11" s="160" t="s">
        <v>9</v>
      </c>
      <c r="B11" s="158">
        <v>57.512029443340353</v>
      </c>
      <c r="C11" s="248">
        <v>1870</v>
      </c>
      <c r="D11" s="157">
        <v>72.568474384949809</v>
      </c>
      <c r="E11" s="248">
        <v>2440</v>
      </c>
      <c r="F11" s="157">
        <v>65.121808951625354</v>
      </c>
      <c r="G11" s="251">
        <v>4310</v>
      </c>
      <c r="H11" s="140"/>
      <c r="I11" s="197"/>
      <c r="J11" s="25"/>
      <c r="L11" s="25"/>
    </row>
    <row r="12" spans="1:15" s="20" customFormat="1" ht="13.5" x14ac:dyDescent="0.35">
      <c r="A12" s="160" t="s">
        <v>10</v>
      </c>
      <c r="B12" s="158">
        <v>42.057075440449779</v>
      </c>
      <c r="C12" s="248">
        <v>1120</v>
      </c>
      <c r="D12" s="157">
        <v>67.771688326949302</v>
      </c>
      <c r="E12" s="248">
        <v>1950</v>
      </c>
      <c r="F12" s="157">
        <v>55.305866210311819</v>
      </c>
      <c r="G12" s="251">
        <v>3070</v>
      </c>
      <c r="H12" s="140"/>
      <c r="I12" s="197"/>
      <c r="J12" s="25"/>
      <c r="L12" s="25"/>
    </row>
    <row r="13" spans="1:15" s="20" customFormat="1" ht="13.5" x14ac:dyDescent="0.35">
      <c r="A13" s="185" t="s">
        <v>11</v>
      </c>
      <c r="B13" s="182">
        <v>29.478027374863224</v>
      </c>
      <c r="C13" s="249">
        <v>580</v>
      </c>
      <c r="D13" s="181">
        <v>51.612304109204658</v>
      </c>
      <c r="E13" s="249">
        <v>1370</v>
      </c>
      <c r="F13" s="181">
        <v>41.738350991947669</v>
      </c>
      <c r="G13" s="252">
        <v>1950</v>
      </c>
      <c r="H13" s="140"/>
      <c r="I13" s="197"/>
      <c r="J13" s="25"/>
      <c r="L13" s="25"/>
    </row>
    <row r="14" spans="1:15" s="20" customFormat="1" ht="14" thickBot="1" x14ac:dyDescent="0.4">
      <c r="A14" s="289" t="s">
        <v>133</v>
      </c>
      <c r="B14" s="258">
        <v>43.854546289221211</v>
      </c>
      <c r="C14" s="259">
        <v>9720</v>
      </c>
      <c r="D14" s="260">
        <v>49.14600365153165</v>
      </c>
      <c r="E14" s="259">
        <v>11330</v>
      </c>
      <c r="F14" s="260">
        <v>46.535282349056587</v>
      </c>
      <c r="G14" s="262">
        <v>21050</v>
      </c>
      <c r="H14" s="140"/>
      <c r="I14" s="197"/>
      <c r="J14" s="25"/>
      <c r="L14" s="25"/>
    </row>
    <row r="15" spans="1:15" s="14" customFormat="1" x14ac:dyDescent="0.35">
      <c r="B15" s="16"/>
      <c r="C15" s="16"/>
      <c r="D15" s="16"/>
      <c r="E15" s="16"/>
      <c r="F15" s="16"/>
      <c r="G15" s="16"/>
      <c r="H15" s="16"/>
      <c r="I15" s="16"/>
      <c r="J15" s="16"/>
      <c r="L15" s="16"/>
    </row>
    <row r="16" spans="1:15" s="41" customFormat="1" ht="12" x14ac:dyDescent="0.3">
      <c r="A16" s="92" t="s">
        <v>199</v>
      </c>
      <c r="B16" s="139"/>
      <c r="C16" s="139"/>
      <c r="D16" s="139"/>
      <c r="E16" s="139"/>
      <c r="F16" s="139"/>
      <c r="H16" s="139"/>
      <c r="I16" s="139"/>
      <c r="J16" s="139"/>
      <c r="L16" s="139"/>
    </row>
    <row r="17" spans="1:13" s="33" customFormat="1" ht="12" x14ac:dyDescent="0.3">
      <c r="A17" s="90" t="s">
        <v>113</v>
      </c>
      <c r="H17" s="36"/>
      <c r="I17" s="36"/>
      <c r="J17" s="36"/>
      <c r="L17" s="36"/>
    </row>
    <row r="18" spans="1:13" s="33" customFormat="1" ht="12" x14ac:dyDescent="0.3">
      <c r="A18" s="152" t="s">
        <v>163</v>
      </c>
      <c r="H18" s="36"/>
      <c r="I18" s="36"/>
      <c r="J18" s="36"/>
      <c r="L18" s="36"/>
    </row>
    <row r="19" spans="1:13" s="33" customFormat="1" ht="12" x14ac:dyDescent="0.3">
      <c r="A19" s="152" t="s">
        <v>190</v>
      </c>
      <c r="H19" s="36"/>
      <c r="I19" s="36"/>
      <c r="J19" s="36"/>
      <c r="L19" s="36"/>
    </row>
    <row r="20" spans="1:13" s="41" customFormat="1" ht="11.25" customHeight="1" x14ac:dyDescent="0.3">
      <c r="A20" s="90"/>
      <c r="B20" s="139"/>
      <c r="C20" s="139"/>
      <c r="D20" s="139"/>
      <c r="E20" s="139"/>
      <c r="F20" s="139"/>
      <c r="H20" s="139"/>
      <c r="I20" s="139"/>
      <c r="J20" s="139"/>
      <c r="L20" s="139"/>
    </row>
    <row r="21" spans="1:13" s="41" customFormat="1" ht="12" x14ac:dyDescent="0.3">
      <c r="A21" s="90" t="s">
        <v>181</v>
      </c>
      <c r="H21" s="139"/>
      <c r="I21" s="139"/>
      <c r="J21" s="139"/>
      <c r="L21" s="139"/>
    </row>
    <row r="22" spans="1:13" s="41" customFormat="1" ht="12" x14ac:dyDescent="0.3">
      <c r="A22" s="93"/>
      <c r="H22" s="141"/>
      <c r="I22" s="141"/>
      <c r="J22" s="141"/>
      <c r="L22" s="142"/>
      <c r="M22" s="142"/>
    </row>
    <row r="23" spans="1:13" x14ac:dyDescent="0.35">
      <c r="A23" s="18"/>
    </row>
    <row r="24" spans="1:13" x14ac:dyDescent="0.35">
      <c r="A24" s="18"/>
    </row>
    <row r="25" spans="1:13" x14ac:dyDescent="0.35">
      <c r="A25" s="18"/>
    </row>
  </sheetData>
  <mergeCells count="5">
    <mergeCell ref="B4:G4"/>
    <mergeCell ref="B5:C5"/>
    <mergeCell ref="D5:E5"/>
    <mergeCell ref="F5:G5"/>
    <mergeCell ref="A4:A6"/>
  </mergeCells>
  <hyperlinks>
    <hyperlink ref="A2" location="'CHAPTER 5'!A1" display="Back to Table of Contents" xr:uid="{00000000-0004-0000-0A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theme="7" tint="0.79998168889431442"/>
    <pageSetUpPr fitToPage="1"/>
  </sheetPr>
  <dimension ref="A1:AF31"/>
  <sheetViews>
    <sheetView showGridLines="0" zoomScale="90" zoomScaleNormal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R21" sqref="R21"/>
    </sheetView>
  </sheetViews>
  <sheetFormatPr defaultColWidth="9.1796875" defaultRowHeight="14.5" x14ac:dyDescent="0.35"/>
  <cols>
    <col min="1" max="1" width="12.7265625" style="3" customWidth="1"/>
    <col min="2" max="2" width="6.1796875" style="3" customWidth="1"/>
    <col min="3" max="3" width="8" style="3" bestFit="1" customWidth="1"/>
    <col min="4" max="4" width="6" style="3" customWidth="1"/>
    <col min="5" max="5" width="8" style="3" bestFit="1" customWidth="1"/>
    <col min="6" max="6" width="6.1796875" style="3" customWidth="1"/>
    <col min="7" max="7" width="8.54296875" style="3" customWidth="1"/>
    <col min="8" max="8" width="5.81640625" style="3" customWidth="1"/>
    <col min="9" max="9" width="6.7265625" style="3" bestFit="1" customWidth="1"/>
    <col min="10" max="10" width="6.7265625" style="3" customWidth="1"/>
    <col min="11" max="11" width="6.7265625" style="3" bestFit="1" customWidth="1"/>
    <col min="12" max="12" width="5.1796875" style="3" bestFit="1" customWidth="1"/>
    <col min="13" max="13" width="7.26953125" style="3" customWidth="1"/>
    <col min="14" max="14" width="5.81640625" style="3" customWidth="1"/>
    <col min="15" max="15" width="6.7265625" style="3" bestFit="1" customWidth="1"/>
    <col min="16" max="16" width="5.1796875" style="3" bestFit="1" customWidth="1"/>
    <col min="17" max="17" width="6.7265625" style="3" bestFit="1" customWidth="1"/>
    <col min="18" max="18" width="5.1796875" style="3" bestFit="1" customWidth="1"/>
    <col min="19" max="19" width="6.7265625" style="3" bestFit="1" customWidth="1"/>
    <col min="20" max="20" width="5.81640625" style="3" customWidth="1"/>
    <col min="21" max="21" width="6.1796875" style="3" customWidth="1"/>
    <col min="22" max="22" width="5.1796875" style="3" bestFit="1" customWidth="1"/>
    <col min="23" max="23" width="7.26953125" style="3" bestFit="1" customWidth="1"/>
    <col min="24" max="24" width="5.1796875" style="3" bestFit="1" customWidth="1"/>
    <col min="25" max="25" width="6.7265625" style="3" bestFit="1" customWidth="1"/>
    <col min="26" max="26" width="2.26953125" style="3" customWidth="1"/>
    <col min="27" max="27" width="5.26953125" style="3" customWidth="1"/>
    <col min="28" max="28" width="8" style="3" bestFit="1" customWidth="1"/>
    <col min="29" max="29" width="5.1796875" style="3" customWidth="1"/>
    <col min="30" max="30" width="8" style="3" bestFit="1" customWidth="1"/>
    <col min="31" max="31" width="5" style="3" customWidth="1"/>
    <col min="32" max="32" width="8.54296875" style="3" bestFit="1" customWidth="1"/>
    <col min="33" max="16384" width="9.1796875" style="3"/>
  </cols>
  <sheetData>
    <row r="1" spans="1:32" ht="15.5" x14ac:dyDescent="0.35">
      <c r="A1" s="100" t="s">
        <v>244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2" x14ac:dyDescent="0.35">
      <c r="A2" s="104" t="s">
        <v>106</v>
      </c>
    </row>
    <row r="3" spans="1:32" ht="15" thickBot="1" x14ac:dyDescent="0.4">
      <c r="A3" s="2"/>
    </row>
    <row r="4" spans="1:32" s="27" customFormat="1" ht="15.75" customHeight="1" x14ac:dyDescent="0.35">
      <c r="A4" s="469" t="s">
        <v>2</v>
      </c>
      <c r="B4" s="466" t="s">
        <v>162</v>
      </c>
      <c r="C4" s="467"/>
      <c r="D4" s="467"/>
      <c r="E4" s="467"/>
      <c r="F4" s="467"/>
      <c r="G4" s="468"/>
      <c r="H4" s="466" t="s">
        <v>166</v>
      </c>
      <c r="I4" s="467"/>
      <c r="J4" s="467"/>
      <c r="K4" s="467"/>
      <c r="L4" s="467"/>
      <c r="M4" s="468"/>
      <c r="N4" s="466" t="s">
        <v>174</v>
      </c>
      <c r="O4" s="467"/>
      <c r="P4" s="467"/>
      <c r="Q4" s="467"/>
      <c r="R4" s="467"/>
      <c r="S4" s="468"/>
      <c r="T4" s="466" t="s">
        <v>182</v>
      </c>
      <c r="U4" s="467"/>
      <c r="V4" s="467"/>
      <c r="W4" s="467"/>
      <c r="X4" s="467"/>
      <c r="Y4" s="479"/>
      <c r="Z4" s="50"/>
      <c r="AA4" s="472" t="s">
        <v>30</v>
      </c>
      <c r="AB4" s="473"/>
      <c r="AC4" s="473"/>
      <c r="AD4" s="473"/>
      <c r="AE4" s="473"/>
      <c r="AF4" s="474"/>
    </row>
    <row r="5" spans="1:32" s="27" customFormat="1" ht="13.5" x14ac:dyDescent="0.35">
      <c r="A5" s="470"/>
      <c r="B5" s="477" t="s">
        <v>0</v>
      </c>
      <c r="C5" s="464"/>
      <c r="D5" s="464" t="s">
        <v>1</v>
      </c>
      <c r="E5" s="464"/>
      <c r="F5" s="464" t="s">
        <v>136</v>
      </c>
      <c r="G5" s="465"/>
      <c r="H5" s="464" t="s">
        <v>0</v>
      </c>
      <c r="I5" s="464"/>
      <c r="J5" s="464" t="s">
        <v>1</v>
      </c>
      <c r="K5" s="464"/>
      <c r="L5" s="464" t="s">
        <v>136</v>
      </c>
      <c r="M5" s="464"/>
      <c r="N5" s="477" t="s">
        <v>0</v>
      </c>
      <c r="O5" s="464"/>
      <c r="P5" s="464" t="s">
        <v>1</v>
      </c>
      <c r="Q5" s="464"/>
      <c r="R5" s="464" t="s">
        <v>136</v>
      </c>
      <c r="S5" s="465"/>
      <c r="T5" s="464" t="s">
        <v>0</v>
      </c>
      <c r="U5" s="464"/>
      <c r="V5" s="464" t="s">
        <v>1</v>
      </c>
      <c r="W5" s="464"/>
      <c r="X5" s="464" t="s">
        <v>136</v>
      </c>
      <c r="Y5" s="478"/>
      <c r="Z5" s="50"/>
      <c r="AA5" s="475" t="s">
        <v>0</v>
      </c>
      <c r="AB5" s="476"/>
      <c r="AC5" s="313"/>
      <c r="AD5" s="313" t="s">
        <v>1</v>
      </c>
      <c r="AE5" s="313"/>
      <c r="AF5" s="314" t="s">
        <v>136</v>
      </c>
    </row>
    <row r="6" spans="1:32" s="26" customFormat="1" ht="13.5" x14ac:dyDescent="0.35">
      <c r="A6" s="471"/>
      <c r="B6" s="290" t="s">
        <v>3</v>
      </c>
      <c r="C6" s="291" t="s">
        <v>25</v>
      </c>
      <c r="D6" s="292" t="s">
        <v>3</v>
      </c>
      <c r="E6" s="291" t="s">
        <v>25</v>
      </c>
      <c r="F6" s="292" t="s">
        <v>3</v>
      </c>
      <c r="G6" s="293" t="s">
        <v>25</v>
      </c>
      <c r="H6" s="292" t="s">
        <v>3</v>
      </c>
      <c r="I6" s="291" t="s">
        <v>25</v>
      </c>
      <c r="J6" s="292" t="s">
        <v>3</v>
      </c>
      <c r="K6" s="291" t="s">
        <v>25</v>
      </c>
      <c r="L6" s="292" t="s">
        <v>3</v>
      </c>
      <c r="M6" s="291" t="s">
        <v>25</v>
      </c>
      <c r="N6" s="290" t="s">
        <v>3</v>
      </c>
      <c r="O6" s="291" t="s">
        <v>25</v>
      </c>
      <c r="P6" s="292" t="s">
        <v>3</v>
      </c>
      <c r="Q6" s="291" t="s">
        <v>25</v>
      </c>
      <c r="R6" s="292" t="s">
        <v>3</v>
      </c>
      <c r="S6" s="293" t="s">
        <v>25</v>
      </c>
      <c r="T6" s="292" t="s">
        <v>3</v>
      </c>
      <c r="U6" s="291" t="s">
        <v>25</v>
      </c>
      <c r="V6" s="292" t="s">
        <v>3</v>
      </c>
      <c r="W6" s="291" t="s">
        <v>25</v>
      </c>
      <c r="X6" s="292" t="s">
        <v>3</v>
      </c>
      <c r="Y6" s="294" t="s">
        <v>25</v>
      </c>
      <c r="Z6" s="51"/>
      <c r="AA6" s="315" t="s">
        <v>3</v>
      </c>
      <c r="AB6" s="316" t="s">
        <v>25</v>
      </c>
      <c r="AC6" s="313" t="s">
        <v>3</v>
      </c>
      <c r="AD6" s="316" t="s">
        <v>25</v>
      </c>
      <c r="AE6" s="313" t="s">
        <v>3</v>
      </c>
      <c r="AF6" s="317" t="s">
        <v>25</v>
      </c>
    </row>
    <row r="7" spans="1:32" s="13" customFormat="1" ht="13.5" x14ac:dyDescent="0.35">
      <c r="A7" s="163" t="s">
        <v>4</v>
      </c>
      <c r="B7" s="164">
        <v>35.561625240288251</v>
      </c>
      <c r="C7" s="295">
        <v>1100</v>
      </c>
      <c r="D7" s="165">
        <v>34.919249472719109</v>
      </c>
      <c r="E7" s="295">
        <v>1020</v>
      </c>
      <c r="F7" s="165">
        <v>35.25234429723568</v>
      </c>
      <c r="G7" s="298">
        <v>2120</v>
      </c>
      <c r="H7" s="165">
        <v>47</v>
      </c>
      <c r="I7" s="295">
        <v>140</v>
      </c>
      <c r="J7" s="165">
        <v>43</v>
      </c>
      <c r="K7" s="295">
        <v>120</v>
      </c>
      <c r="L7" s="165">
        <v>45</v>
      </c>
      <c r="M7" s="295">
        <v>260</v>
      </c>
      <c r="N7" s="164">
        <v>43.564106000000002</v>
      </c>
      <c r="O7" s="295">
        <v>80</v>
      </c>
      <c r="P7" s="165">
        <v>31.634416999999999</v>
      </c>
      <c r="Q7" s="295">
        <v>50</v>
      </c>
      <c r="R7" s="165">
        <v>38.256148000000003</v>
      </c>
      <c r="S7" s="298">
        <v>130</v>
      </c>
      <c r="T7" s="218"/>
      <c r="U7" s="219"/>
      <c r="V7" s="218"/>
      <c r="W7" s="219"/>
      <c r="X7" s="165">
        <v>34.823070727643568</v>
      </c>
      <c r="Y7" s="301">
        <v>70</v>
      </c>
      <c r="Z7" s="51"/>
      <c r="AA7" s="169">
        <v>35.836563069721286</v>
      </c>
      <c r="AB7" s="219"/>
      <c r="AC7" s="170">
        <v>34.421466186883883</v>
      </c>
      <c r="AD7" s="219"/>
      <c r="AE7" s="170">
        <v>36.128928180732025</v>
      </c>
      <c r="AF7" s="301">
        <f t="shared" ref="AF7:AF13" si="0">G7+M7+S7+Y7</f>
        <v>2580</v>
      </c>
    </row>
    <row r="8" spans="1:32" s="13" customFormat="1" ht="13.5" x14ac:dyDescent="0.35">
      <c r="A8" s="160" t="s">
        <v>6</v>
      </c>
      <c r="B8" s="158">
        <v>55.211948768064651</v>
      </c>
      <c r="C8" s="296">
        <v>2110</v>
      </c>
      <c r="D8" s="157">
        <v>52.73451178068386</v>
      </c>
      <c r="E8" s="296">
        <v>1990</v>
      </c>
      <c r="F8" s="157">
        <v>53.966393519705413</v>
      </c>
      <c r="G8" s="299">
        <v>4100</v>
      </c>
      <c r="H8" s="157">
        <v>62</v>
      </c>
      <c r="I8" s="296">
        <v>230</v>
      </c>
      <c r="J8" s="157">
        <v>55</v>
      </c>
      <c r="K8" s="296">
        <v>210</v>
      </c>
      <c r="L8" s="157">
        <v>58</v>
      </c>
      <c r="M8" s="296">
        <v>440</v>
      </c>
      <c r="N8" s="158">
        <v>62.406582999999998</v>
      </c>
      <c r="O8" s="296">
        <v>120</v>
      </c>
      <c r="P8" s="157">
        <v>48.263762999999997</v>
      </c>
      <c r="Q8" s="296">
        <v>90</v>
      </c>
      <c r="R8" s="157">
        <v>55.792897000000004</v>
      </c>
      <c r="S8" s="299">
        <v>210</v>
      </c>
      <c r="T8" s="220"/>
      <c r="U8" s="221"/>
      <c r="V8" s="220"/>
      <c r="W8" s="221"/>
      <c r="X8" s="157">
        <v>52.885769114492021</v>
      </c>
      <c r="Y8" s="302">
        <v>130</v>
      </c>
      <c r="Z8" s="51"/>
      <c r="AA8" s="161">
        <v>54.572764543791081</v>
      </c>
      <c r="AB8" s="221"/>
      <c r="AC8" s="162">
        <v>51.254299668232882</v>
      </c>
      <c r="AD8" s="221"/>
      <c r="AE8" s="162">
        <v>54.279324071145062</v>
      </c>
      <c r="AF8" s="302">
        <f t="shared" si="0"/>
        <v>4880</v>
      </c>
    </row>
    <row r="9" spans="1:32" s="13" customFormat="1" ht="13.5" x14ac:dyDescent="0.35">
      <c r="A9" s="160" t="s">
        <v>7</v>
      </c>
      <c r="B9" s="158">
        <v>67.738741334840171</v>
      </c>
      <c r="C9" s="296">
        <v>2390</v>
      </c>
      <c r="D9" s="157">
        <v>61.297666045324817</v>
      </c>
      <c r="E9" s="296">
        <v>2190</v>
      </c>
      <c r="F9" s="157">
        <v>64.454446180032406</v>
      </c>
      <c r="G9" s="299">
        <v>4580</v>
      </c>
      <c r="H9" s="157">
        <v>64</v>
      </c>
      <c r="I9" s="296">
        <v>210</v>
      </c>
      <c r="J9" s="157">
        <v>61</v>
      </c>
      <c r="K9" s="296">
        <v>210</v>
      </c>
      <c r="L9" s="157">
        <v>63</v>
      </c>
      <c r="M9" s="296">
        <v>420</v>
      </c>
      <c r="N9" s="158">
        <v>77.272341999999995</v>
      </c>
      <c r="O9" s="296">
        <v>130</v>
      </c>
      <c r="P9" s="157">
        <v>51.360481</v>
      </c>
      <c r="Q9" s="296">
        <v>90</v>
      </c>
      <c r="R9" s="157">
        <v>64.894870999999995</v>
      </c>
      <c r="S9" s="299">
        <v>220</v>
      </c>
      <c r="T9" s="220"/>
      <c r="U9" s="221"/>
      <c r="V9" s="220"/>
      <c r="W9" s="221"/>
      <c r="X9" s="157">
        <v>63.681764235696249</v>
      </c>
      <c r="Y9" s="302">
        <v>150</v>
      </c>
      <c r="Z9" s="51"/>
      <c r="AA9" s="161">
        <v>65.948553811434863</v>
      </c>
      <c r="AB9" s="221"/>
      <c r="AC9" s="162">
        <v>59.063103453514714</v>
      </c>
      <c r="AD9" s="221"/>
      <c r="AE9" s="162">
        <v>64.191251198655067</v>
      </c>
      <c r="AF9" s="302">
        <f t="shared" si="0"/>
        <v>5370</v>
      </c>
    </row>
    <row r="10" spans="1:32" s="13" customFormat="1" ht="13.5" x14ac:dyDescent="0.35">
      <c r="A10" s="160" t="s">
        <v>8</v>
      </c>
      <c r="B10" s="158">
        <v>76.385865703407219</v>
      </c>
      <c r="C10" s="296">
        <v>2910</v>
      </c>
      <c r="D10" s="157">
        <v>64.275691022464002</v>
      </c>
      <c r="E10" s="296">
        <v>2510</v>
      </c>
      <c r="F10" s="157">
        <v>70.35036784862271</v>
      </c>
      <c r="G10" s="299">
        <v>5420</v>
      </c>
      <c r="H10" s="157">
        <v>80</v>
      </c>
      <c r="I10" s="296">
        <v>300</v>
      </c>
      <c r="J10" s="157">
        <v>68</v>
      </c>
      <c r="K10" s="296">
        <v>270</v>
      </c>
      <c r="L10" s="157">
        <v>74</v>
      </c>
      <c r="M10" s="296">
        <v>570</v>
      </c>
      <c r="N10" s="158">
        <v>74.003711999999993</v>
      </c>
      <c r="O10" s="296">
        <v>150</v>
      </c>
      <c r="P10" s="157">
        <v>63.290742000000002</v>
      </c>
      <c r="Q10" s="296">
        <v>140</v>
      </c>
      <c r="R10" s="157">
        <v>68.705449000000002</v>
      </c>
      <c r="S10" s="299">
        <v>290</v>
      </c>
      <c r="T10" s="220"/>
      <c r="U10" s="221"/>
      <c r="V10" s="220"/>
      <c r="W10" s="221"/>
      <c r="X10" s="157">
        <v>73.334452302133556</v>
      </c>
      <c r="Y10" s="302">
        <v>190</v>
      </c>
      <c r="Z10" s="51"/>
      <c r="AA10" s="161">
        <v>74.428619177604602</v>
      </c>
      <c r="AB10" s="221"/>
      <c r="AC10" s="162">
        <v>62.717081856462457</v>
      </c>
      <c r="AD10" s="221"/>
      <c r="AE10" s="162">
        <v>70.466752381248</v>
      </c>
      <c r="AF10" s="302">
        <f t="shared" si="0"/>
        <v>6470</v>
      </c>
    </row>
    <row r="11" spans="1:32" s="13" customFormat="1" ht="13.5" x14ac:dyDescent="0.35">
      <c r="A11" s="160" t="s">
        <v>9</v>
      </c>
      <c r="B11" s="158">
        <v>81.794717625591147</v>
      </c>
      <c r="C11" s="296">
        <v>2660</v>
      </c>
      <c r="D11" s="157">
        <v>66.262569364648712</v>
      </c>
      <c r="E11" s="296">
        <v>2230</v>
      </c>
      <c r="F11" s="157">
        <v>73.739592671699626</v>
      </c>
      <c r="G11" s="299">
        <v>4890</v>
      </c>
      <c r="H11" s="157">
        <v>74</v>
      </c>
      <c r="I11" s="296">
        <v>260</v>
      </c>
      <c r="J11" s="157">
        <v>72</v>
      </c>
      <c r="K11" s="296">
        <v>270</v>
      </c>
      <c r="L11" s="157">
        <v>73</v>
      </c>
      <c r="M11" s="296">
        <v>530</v>
      </c>
      <c r="N11" s="158">
        <v>74.106053000000003</v>
      </c>
      <c r="O11" s="296">
        <v>150</v>
      </c>
      <c r="P11" s="157">
        <v>60.619419000000001</v>
      </c>
      <c r="Q11" s="296">
        <v>120</v>
      </c>
      <c r="R11" s="157">
        <v>67.478656999999998</v>
      </c>
      <c r="S11" s="299">
        <v>270</v>
      </c>
      <c r="T11" s="220"/>
      <c r="U11" s="221"/>
      <c r="V11" s="220"/>
      <c r="W11" s="221"/>
      <c r="X11" s="157">
        <v>73.610560137775821</v>
      </c>
      <c r="Y11" s="302">
        <v>170</v>
      </c>
      <c r="Z11" s="51"/>
      <c r="AA11" s="161">
        <v>78.396709377557016</v>
      </c>
      <c r="AB11" s="221"/>
      <c r="AC11" s="162">
        <v>64.643704514583831</v>
      </c>
      <c r="AD11" s="221"/>
      <c r="AE11" s="162">
        <v>73.554063303438497</v>
      </c>
      <c r="AF11" s="302">
        <f t="shared" si="0"/>
        <v>5860</v>
      </c>
    </row>
    <row r="12" spans="1:32" s="13" customFormat="1" ht="13.5" x14ac:dyDescent="0.35">
      <c r="A12" s="160" t="s">
        <v>10</v>
      </c>
      <c r="B12" s="158">
        <v>79.267897867479547</v>
      </c>
      <c r="C12" s="296">
        <v>2120</v>
      </c>
      <c r="D12" s="157">
        <v>70.442151113994285</v>
      </c>
      <c r="E12" s="296">
        <v>2030</v>
      </c>
      <c r="F12" s="157">
        <v>74.711913850991252</v>
      </c>
      <c r="G12" s="299">
        <v>4150</v>
      </c>
      <c r="H12" s="157">
        <v>79</v>
      </c>
      <c r="I12" s="296">
        <v>220</v>
      </c>
      <c r="J12" s="157">
        <v>73</v>
      </c>
      <c r="K12" s="296">
        <v>220</v>
      </c>
      <c r="L12" s="157">
        <v>76</v>
      </c>
      <c r="M12" s="296">
        <v>440</v>
      </c>
      <c r="N12" s="158">
        <v>69.555381999999994</v>
      </c>
      <c r="O12" s="296">
        <v>120</v>
      </c>
      <c r="P12" s="157">
        <v>57.537253</v>
      </c>
      <c r="Q12" s="296">
        <v>110</v>
      </c>
      <c r="R12" s="157">
        <v>63.507317</v>
      </c>
      <c r="S12" s="299">
        <v>230</v>
      </c>
      <c r="T12" s="220"/>
      <c r="U12" s="221"/>
      <c r="V12" s="220"/>
      <c r="W12" s="221"/>
      <c r="X12" s="157">
        <v>69.552245232354039</v>
      </c>
      <c r="Y12" s="302">
        <v>120</v>
      </c>
      <c r="Z12" s="51"/>
      <c r="AA12" s="161">
        <v>76.68866378012568</v>
      </c>
      <c r="AB12" s="221"/>
      <c r="AC12" s="162">
        <v>68.174806714940829</v>
      </c>
      <c r="AD12" s="221"/>
      <c r="AE12" s="162">
        <v>74.307716074127811</v>
      </c>
      <c r="AF12" s="302">
        <f t="shared" si="0"/>
        <v>4940</v>
      </c>
    </row>
    <row r="13" spans="1:32" s="13" customFormat="1" ht="13.5" x14ac:dyDescent="0.35">
      <c r="A13" s="185" t="s">
        <v>11</v>
      </c>
      <c r="B13" s="182">
        <v>74.559243743468926</v>
      </c>
      <c r="C13" s="297">
        <v>1470</v>
      </c>
      <c r="D13" s="181">
        <v>67.406374237978454</v>
      </c>
      <c r="E13" s="297">
        <v>1790</v>
      </c>
      <c r="F13" s="181">
        <v>70.744946070082932</v>
      </c>
      <c r="G13" s="300">
        <v>3260</v>
      </c>
      <c r="H13" s="181">
        <v>75</v>
      </c>
      <c r="I13" s="297">
        <v>140</v>
      </c>
      <c r="J13" s="181">
        <v>62</v>
      </c>
      <c r="K13" s="297">
        <v>170</v>
      </c>
      <c r="L13" s="181">
        <v>68</v>
      </c>
      <c r="M13" s="297">
        <v>310</v>
      </c>
      <c r="N13" s="182">
        <v>57.535440999999999</v>
      </c>
      <c r="O13" s="297">
        <v>70</v>
      </c>
      <c r="P13" s="181">
        <v>45.839516000000003</v>
      </c>
      <c r="Q13" s="297">
        <v>80</v>
      </c>
      <c r="R13" s="181">
        <v>51.034115999999997</v>
      </c>
      <c r="S13" s="300">
        <v>150</v>
      </c>
      <c r="T13" s="222"/>
      <c r="U13" s="223"/>
      <c r="V13" s="222"/>
      <c r="W13" s="223"/>
      <c r="X13" s="181">
        <v>63.983002408446431</v>
      </c>
      <c r="Y13" s="303">
        <v>90</v>
      </c>
      <c r="Z13" s="51"/>
      <c r="AA13" s="186">
        <v>71.853156325490247</v>
      </c>
      <c r="AB13" s="223"/>
      <c r="AC13" s="187">
        <v>64.094811986076039</v>
      </c>
      <c r="AD13" s="223"/>
      <c r="AE13" s="187">
        <v>69.052687744470987</v>
      </c>
      <c r="AF13" s="303">
        <f t="shared" si="0"/>
        <v>3810</v>
      </c>
    </row>
    <row r="14" spans="1:32" s="27" customFormat="1" ht="14" thickBot="1" x14ac:dyDescent="0.4">
      <c r="A14" s="304" t="s">
        <v>133</v>
      </c>
      <c r="B14" s="305">
        <v>66.93367895170708</v>
      </c>
      <c r="C14" s="306">
        <v>14760</v>
      </c>
      <c r="D14" s="307">
        <v>59.708276410208732</v>
      </c>
      <c r="E14" s="306">
        <v>13760</v>
      </c>
      <c r="F14" s="307">
        <v>63.269413415312378</v>
      </c>
      <c r="G14" s="308">
        <v>28520</v>
      </c>
      <c r="H14" s="307">
        <v>68</v>
      </c>
      <c r="I14" s="306">
        <v>1500</v>
      </c>
      <c r="J14" s="307">
        <v>63</v>
      </c>
      <c r="K14" s="306">
        <v>1470</v>
      </c>
      <c r="L14" s="307">
        <v>65</v>
      </c>
      <c r="M14" s="306">
        <v>2970</v>
      </c>
      <c r="N14" s="305">
        <v>66.259482000000006</v>
      </c>
      <c r="O14" s="306">
        <v>820</v>
      </c>
      <c r="P14" s="307">
        <v>52.394615000000002</v>
      </c>
      <c r="Q14" s="306">
        <v>680</v>
      </c>
      <c r="R14" s="307">
        <v>59.481327</v>
      </c>
      <c r="S14" s="308">
        <v>1500</v>
      </c>
      <c r="T14" s="307">
        <v>67.619877360438295</v>
      </c>
      <c r="U14" s="306">
        <v>490</v>
      </c>
      <c r="V14" s="307">
        <v>56.090712378332498</v>
      </c>
      <c r="W14" s="306">
        <v>430</v>
      </c>
      <c r="X14" s="307">
        <v>61.703209284728054</v>
      </c>
      <c r="Y14" s="309">
        <v>920</v>
      </c>
      <c r="Z14" s="50"/>
      <c r="AA14" s="310">
        <v>66.752326453449271</v>
      </c>
      <c r="AB14" s="306">
        <f t="shared" ref="AB14" si="1">C14+I14+O14+U14</f>
        <v>17570</v>
      </c>
      <c r="AC14" s="311">
        <v>59.439383305848978</v>
      </c>
      <c r="AD14" s="306">
        <f t="shared" ref="AD14:AF14" si="2">E14+K14+Q14+W14</f>
        <v>16340</v>
      </c>
      <c r="AE14" s="311">
        <v>63.016420823026422</v>
      </c>
      <c r="AF14" s="312">
        <f t="shared" si="2"/>
        <v>33910</v>
      </c>
    </row>
    <row r="15" spans="1:32" s="4" customFormat="1" x14ac:dyDescent="0.35">
      <c r="B15" s="5"/>
      <c r="C15" s="5"/>
      <c r="D15" s="5"/>
      <c r="E15" s="5"/>
      <c r="F15" s="5"/>
      <c r="G15" s="5"/>
      <c r="H15" s="6"/>
      <c r="I15" s="6"/>
      <c r="J15" s="6"/>
      <c r="K15" s="6"/>
      <c r="L15" s="8"/>
      <c r="M15" s="8"/>
      <c r="N15" s="7"/>
      <c r="O15" s="7"/>
      <c r="P15" s="9"/>
      <c r="Q15" s="9"/>
      <c r="R15" s="9"/>
      <c r="S15" s="8"/>
      <c r="T15" s="8"/>
      <c r="U15" s="8"/>
      <c r="V15" s="8"/>
      <c r="W15" s="8"/>
      <c r="X15" s="8"/>
      <c r="Y15" s="209"/>
      <c r="AF15" s="209"/>
    </row>
    <row r="16" spans="1:32" s="33" customFormat="1" ht="12" x14ac:dyDescent="0.3">
      <c r="A16" s="90" t="s">
        <v>200</v>
      </c>
      <c r="N16" s="35"/>
      <c r="O16" s="35"/>
      <c r="AA16" s="146"/>
      <c r="AB16" s="146"/>
      <c r="AC16" s="146"/>
      <c r="AD16" s="146"/>
      <c r="AE16" s="146"/>
      <c r="AF16" s="146"/>
    </row>
    <row r="17" spans="1:21" s="33" customFormat="1" ht="12" x14ac:dyDescent="0.3">
      <c r="A17" s="152" t="s">
        <v>163</v>
      </c>
      <c r="N17" s="35"/>
      <c r="O17" s="35"/>
      <c r="T17" s="135"/>
      <c r="U17" s="135"/>
    </row>
    <row r="18" spans="1:21" s="11" customFormat="1" ht="13.5" x14ac:dyDescent="0.35">
      <c r="A18" s="215" t="s">
        <v>204</v>
      </c>
      <c r="U18" s="135"/>
    </row>
    <row r="19" spans="1:21" s="33" customFormat="1" ht="12" x14ac:dyDescent="0.3">
      <c r="A19" s="12" t="s">
        <v>262</v>
      </c>
      <c r="N19" s="35"/>
      <c r="O19" s="35"/>
      <c r="T19" s="135"/>
      <c r="U19" s="135"/>
    </row>
    <row r="20" spans="1:21" s="146" customFormat="1" ht="6.75" customHeight="1" x14ac:dyDescent="0.3">
      <c r="A20" s="151"/>
      <c r="N20" s="35"/>
      <c r="O20" s="35"/>
      <c r="T20" s="135"/>
      <c r="U20" s="135"/>
    </row>
    <row r="21" spans="1:21" s="34" customFormat="1" ht="12" x14ac:dyDescent="0.3">
      <c r="A21" s="33" t="s">
        <v>201</v>
      </c>
      <c r="B21" s="35"/>
      <c r="C21" s="35"/>
      <c r="D21" s="35"/>
      <c r="E21" s="35"/>
      <c r="F21" s="35"/>
      <c r="G21" s="35"/>
      <c r="H21" s="33"/>
      <c r="I21" s="33"/>
      <c r="J21" s="35"/>
      <c r="K21" s="35"/>
      <c r="L21" s="33"/>
      <c r="M21" s="33"/>
      <c r="N21" s="35"/>
      <c r="O21" s="35"/>
      <c r="T21" s="135"/>
      <c r="U21" s="135"/>
    </row>
    <row r="22" spans="1:21" s="33" customFormat="1" ht="12" x14ac:dyDescent="0.3">
      <c r="A22" s="90" t="s">
        <v>165</v>
      </c>
      <c r="F22" s="35"/>
      <c r="G22" s="35"/>
      <c r="N22" s="35"/>
      <c r="O22" s="35"/>
      <c r="T22" s="135"/>
      <c r="U22" s="135"/>
    </row>
    <row r="23" spans="1:21" s="33" customFormat="1" ht="12" x14ac:dyDescent="0.3">
      <c r="A23" s="33" t="s">
        <v>173</v>
      </c>
      <c r="N23" s="36"/>
      <c r="O23" s="36"/>
      <c r="T23" s="135"/>
      <c r="U23" s="135"/>
    </row>
    <row r="24" spans="1:21" s="33" customFormat="1" ht="12" x14ac:dyDescent="0.3">
      <c r="A24" s="43" t="s">
        <v>183</v>
      </c>
      <c r="N24" s="35"/>
      <c r="O24" s="35"/>
      <c r="T24" s="135"/>
      <c r="U24" s="135"/>
    </row>
    <row r="25" spans="1:21" s="11" customFormat="1" ht="13.5" x14ac:dyDescent="0.35">
      <c r="H25" s="13"/>
      <c r="I25" s="13"/>
      <c r="L25" s="13"/>
      <c r="M25" s="13"/>
    </row>
    <row r="26" spans="1:21" s="13" customFormat="1" x14ac:dyDescent="0.35">
      <c r="A26" s="11"/>
      <c r="F26" s="11"/>
      <c r="G26" s="11"/>
      <c r="H26" s="3"/>
      <c r="I26" s="3"/>
      <c r="L26" s="3"/>
      <c r="M26" s="3"/>
      <c r="N26" s="11"/>
      <c r="O26" s="11"/>
    </row>
    <row r="27" spans="1:21" x14ac:dyDescent="0.35">
      <c r="F27" s="13"/>
      <c r="G27" s="13"/>
      <c r="N27" s="11"/>
      <c r="O27" s="11"/>
    </row>
    <row r="28" spans="1:21" x14ac:dyDescent="0.35">
      <c r="N28" s="11"/>
      <c r="O28" s="11"/>
    </row>
    <row r="29" spans="1:21" x14ac:dyDescent="0.35">
      <c r="N29" s="11"/>
      <c r="O29" s="11"/>
    </row>
    <row r="30" spans="1:21" x14ac:dyDescent="0.35">
      <c r="A30" s="12"/>
      <c r="N30" s="13"/>
      <c r="O30" s="13"/>
    </row>
    <row r="31" spans="1:21" x14ac:dyDescent="0.35">
      <c r="A31" s="12"/>
    </row>
  </sheetData>
  <mergeCells count="19">
    <mergeCell ref="N4:S4"/>
    <mergeCell ref="T4:Y4"/>
    <mergeCell ref="B5:C5"/>
    <mergeCell ref="D5:E5"/>
    <mergeCell ref="F5:G5"/>
    <mergeCell ref="B4:G4"/>
    <mergeCell ref="A4:A6"/>
    <mergeCell ref="AA4:AF4"/>
    <mergeCell ref="AA5:AB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H4:M4"/>
  </mergeCells>
  <hyperlinks>
    <hyperlink ref="A2" location="'CHAPTER 5'!A1" display="Back to Table of Contents" xr:uid="{00000000-0004-0000-0B00-000000000000}"/>
  </hyperlinks>
  <pageMargins left="0.7" right="0.7" top="0.75" bottom="0.75" header="0.3" footer="0.3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tabColor theme="7" tint="0.79998168889431442"/>
    <pageSetUpPr fitToPage="1"/>
  </sheetPr>
  <dimension ref="A1:AH26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4.5" x14ac:dyDescent="0.35"/>
  <cols>
    <col min="1" max="1" width="12.7265625" style="32" customWidth="1"/>
    <col min="2" max="2" width="5.54296875" style="32" customWidth="1"/>
    <col min="3" max="3" width="6.7265625" style="32" bestFit="1" customWidth="1"/>
    <col min="4" max="4" width="5.1796875" style="32" bestFit="1" customWidth="1"/>
    <col min="5" max="5" width="6.7265625" style="32" bestFit="1" customWidth="1"/>
    <col min="6" max="6" width="5.1796875" style="32" bestFit="1" customWidth="1"/>
    <col min="7" max="7" width="8" style="32" bestFit="1" customWidth="1"/>
    <col min="8" max="8" width="6.1796875" style="32" customWidth="1"/>
    <col min="9" max="9" width="5.81640625" style="32" customWidth="1"/>
    <col min="10" max="10" width="7.7265625" style="32" customWidth="1"/>
    <col min="11" max="11" width="5.54296875" style="32" customWidth="1"/>
    <col min="12" max="12" width="5.1796875" style="32" bestFit="1" customWidth="1"/>
    <col min="13" max="13" width="6.7265625" style="32" bestFit="1" customWidth="1"/>
    <col min="14" max="14" width="6.1796875" style="32" customWidth="1"/>
    <col min="15" max="15" width="5.81640625" style="32" customWidth="1"/>
    <col min="16" max="16" width="7.7265625" style="32" customWidth="1"/>
    <col min="17" max="17" width="5.453125" style="32" customWidth="1"/>
    <col min="18" max="18" width="5.1796875" style="32" bestFit="1" customWidth="1"/>
    <col min="19" max="19" width="6.26953125" style="32" customWidth="1"/>
    <col min="20" max="20" width="6" style="32" customWidth="1"/>
    <col min="21" max="21" width="7.26953125" style="32" bestFit="1" customWidth="1"/>
    <col min="22" max="22" width="5.1796875" style="32" bestFit="1" customWidth="1"/>
    <col min="23" max="23" width="7.26953125" style="32" bestFit="1" customWidth="1"/>
    <col min="24" max="24" width="5.1796875" style="32" bestFit="1" customWidth="1"/>
    <col min="25" max="25" width="6.7265625" style="32" bestFit="1" customWidth="1"/>
    <col min="26" max="26" width="2.1796875" style="32" customWidth="1"/>
    <col min="27" max="27" width="5.1796875" style="3" bestFit="1" customWidth="1"/>
    <col min="28" max="28" width="7.26953125" style="3" bestFit="1" customWidth="1"/>
    <col min="29" max="29" width="5.1796875" style="3" bestFit="1" customWidth="1"/>
    <col min="30" max="30" width="7.453125" style="32" bestFit="1" customWidth="1"/>
    <col min="31" max="31" width="5.1796875" style="32" bestFit="1" customWidth="1"/>
    <col min="32" max="32" width="8" style="32" bestFit="1" customWidth="1"/>
    <col min="33" max="16384" width="9.1796875" style="32"/>
  </cols>
  <sheetData>
    <row r="1" spans="1:34" ht="15.5" x14ac:dyDescent="0.35">
      <c r="A1" s="100" t="s">
        <v>243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4" x14ac:dyDescent="0.35">
      <c r="A2" s="104" t="s">
        <v>106</v>
      </c>
    </row>
    <row r="3" spans="1:34" ht="15" thickBot="1" x14ac:dyDescent="0.4"/>
    <row r="4" spans="1:34" s="50" customFormat="1" ht="15.75" customHeight="1" x14ac:dyDescent="0.35">
      <c r="A4" s="469" t="s">
        <v>2</v>
      </c>
      <c r="B4" s="466" t="s">
        <v>162</v>
      </c>
      <c r="C4" s="467"/>
      <c r="D4" s="467"/>
      <c r="E4" s="467"/>
      <c r="F4" s="467"/>
      <c r="G4" s="468"/>
      <c r="H4" s="466" t="s">
        <v>166</v>
      </c>
      <c r="I4" s="467"/>
      <c r="J4" s="467"/>
      <c r="K4" s="467"/>
      <c r="L4" s="467"/>
      <c r="M4" s="468"/>
      <c r="N4" s="466" t="s">
        <v>174</v>
      </c>
      <c r="O4" s="467"/>
      <c r="P4" s="467"/>
      <c r="Q4" s="467"/>
      <c r="R4" s="467"/>
      <c r="S4" s="468"/>
      <c r="T4" s="466" t="s">
        <v>182</v>
      </c>
      <c r="U4" s="467"/>
      <c r="V4" s="467"/>
      <c r="W4" s="467"/>
      <c r="X4" s="467"/>
      <c r="Y4" s="479"/>
      <c r="AA4" s="472" t="s">
        <v>30</v>
      </c>
      <c r="AB4" s="473"/>
      <c r="AC4" s="473"/>
      <c r="AD4" s="473"/>
      <c r="AE4" s="473"/>
      <c r="AF4" s="474"/>
    </row>
    <row r="5" spans="1:34" s="50" customFormat="1" ht="13.5" x14ac:dyDescent="0.35">
      <c r="A5" s="470"/>
      <c r="B5" s="477" t="s">
        <v>0</v>
      </c>
      <c r="C5" s="464"/>
      <c r="D5" s="464" t="s">
        <v>1</v>
      </c>
      <c r="E5" s="464"/>
      <c r="F5" s="464" t="s">
        <v>136</v>
      </c>
      <c r="G5" s="465"/>
      <c r="H5" s="464" t="s">
        <v>0</v>
      </c>
      <c r="I5" s="464"/>
      <c r="J5" s="464" t="s">
        <v>1</v>
      </c>
      <c r="K5" s="464"/>
      <c r="L5" s="464" t="s">
        <v>136</v>
      </c>
      <c r="M5" s="464"/>
      <c r="N5" s="477" t="s">
        <v>0</v>
      </c>
      <c r="O5" s="464"/>
      <c r="P5" s="464" t="s">
        <v>1</v>
      </c>
      <c r="Q5" s="464"/>
      <c r="R5" s="464" t="s">
        <v>136</v>
      </c>
      <c r="S5" s="465"/>
      <c r="T5" s="464" t="s">
        <v>0</v>
      </c>
      <c r="U5" s="464"/>
      <c r="V5" s="464" t="s">
        <v>1</v>
      </c>
      <c r="W5" s="464"/>
      <c r="X5" s="464" t="s">
        <v>136</v>
      </c>
      <c r="Y5" s="478"/>
      <c r="AA5" s="475" t="s">
        <v>0</v>
      </c>
      <c r="AB5" s="476"/>
      <c r="AC5" s="313"/>
      <c r="AD5" s="313" t="s">
        <v>1</v>
      </c>
      <c r="AE5" s="313"/>
      <c r="AF5" s="314" t="s">
        <v>136</v>
      </c>
    </row>
    <row r="6" spans="1:34" s="51" customFormat="1" ht="13.5" x14ac:dyDescent="0.35">
      <c r="A6" s="471"/>
      <c r="B6" s="318" t="s">
        <v>3</v>
      </c>
      <c r="C6" s="319" t="s">
        <v>25</v>
      </c>
      <c r="D6" s="320" t="s">
        <v>3</v>
      </c>
      <c r="E6" s="319" t="s">
        <v>25</v>
      </c>
      <c r="F6" s="320" t="s">
        <v>3</v>
      </c>
      <c r="G6" s="321" t="s">
        <v>25</v>
      </c>
      <c r="H6" s="320" t="s">
        <v>3</v>
      </c>
      <c r="I6" s="319" t="s">
        <v>25</v>
      </c>
      <c r="J6" s="320" t="s">
        <v>3</v>
      </c>
      <c r="K6" s="319" t="s">
        <v>25</v>
      </c>
      <c r="L6" s="320" t="s">
        <v>3</v>
      </c>
      <c r="M6" s="319" t="s">
        <v>25</v>
      </c>
      <c r="N6" s="318" t="s">
        <v>3</v>
      </c>
      <c r="O6" s="319" t="s">
        <v>25</v>
      </c>
      <c r="P6" s="320" t="s">
        <v>3</v>
      </c>
      <c r="Q6" s="319" t="s">
        <v>25</v>
      </c>
      <c r="R6" s="320" t="s">
        <v>3</v>
      </c>
      <c r="S6" s="321" t="s">
        <v>25</v>
      </c>
      <c r="T6" s="320" t="s">
        <v>3</v>
      </c>
      <c r="U6" s="319" t="s">
        <v>25</v>
      </c>
      <c r="V6" s="320" t="s">
        <v>3</v>
      </c>
      <c r="W6" s="319" t="s">
        <v>25</v>
      </c>
      <c r="X6" s="320" t="s">
        <v>3</v>
      </c>
      <c r="Y6" s="322" t="s">
        <v>25</v>
      </c>
      <c r="AA6" s="324" t="s">
        <v>3</v>
      </c>
      <c r="AB6" s="325" t="s">
        <v>25</v>
      </c>
      <c r="AC6" s="326" t="s">
        <v>3</v>
      </c>
      <c r="AD6" s="325" t="s">
        <v>25</v>
      </c>
      <c r="AE6" s="326" t="s">
        <v>3</v>
      </c>
      <c r="AF6" s="327" t="s">
        <v>25</v>
      </c>
    </row>
    <row r="7" spans="1:34" s="51" customFormat="1" ht="13.5" x14ac:dyDescent="0.35">
      <c r="A7" s="163" t="s">
        <v>4</v>
      </c>
      <c r="B7" s="164">
        <v>12.712400727730092</v>
      </c>
      <c r="C7" s="295">
        <v>390</v>
      </c>
      <c r="D7" s="165">
        <v>14.388986570622141</v>
      </c>
      <c r="E7" s="295">
        <v>420</v>
      </c>
      <c r="F7" s="165">
        <v>13.519616810242834</v>
      </c>
      <c r="G7" s="298">
        <v>810</v>
      </c>
      <c r="H7" s="165">
        <v>12</v>
      </c>
      <c r="I7" s="330">
        <v>40</v>
      </c>
      <c r="J7" s="165">
        <v>17</v>
      </c>
      <c r="K7" s="330">
        <v>50</v>
      </c>
      <c r="L7" s="165">
        <v>14</v>
      </c>
      <c r="M7" s="295">
        <v>90</v>
      </c>
      <c r="N7" s="164">
        <v>16.338446000000001</v>
      </c>
      <c r="O7" s="295">
        <v>30</v>
      </c>
      <c r="P7" s="165">
        <v>12.523564</v>
      </c>
      <c r="Q7" s="295">
        <v>20</v>
      </c>
      <c r="R7" s="165">
        <v>14.641064999999999</v>
      </c>
      <c r="S7" s="298">
        <v>50</v>
      </c>
      <c r="T7" s="218"/>
      <c r="U7" s="219"/>
      <c r="V7" s="218"/>
      <c r="W7" s="219"/>
      <c r="X7" s="165">
        <v>13.490253254398937</v>
      </c>
      <c r="Y7" s="301">
        <v>30</v>
      </c>
      <c r="AA7" s="211">
        <v>12.462177051182945</v>
      </c>
      <c r="AB7" s="330"/>
      <c r="AC7" s="165">
        <v>14.100233110022973</v>
      </c>
      <c r="AD7" s="219"/>
      <c r="AE7" s="170">
        <v>13.723391324464101</v>
      </c>
      <c r="AF7" s="301">
        <f t="shared" ref="AF7:AF14" si="0">G7+M7+S7+Y7</f>
        <v>980</v>
      </c>
      <c r="AH7" s="214"/>
    </row>
    <row r="8" spans="1:34" s="51" customFormat="1" ht="13.5" x14ac:dyDescent="0.35">
      <c r="A8" s="160" t="s">
        <v>6</v>
      </c>
      <c r="B8" s="158">
        <v>17.449771923054882</v>
      </c>
      <c r="C8" s="296">
        <v>670</v>
      </c>
      <c r="D8" s="157">
        <v>24.743151967371467</v>
      </c>
      <c r="E8" s="296">
        <v>930</v>
      </c>
      <c r="F8" s="157">
        <v>21.11658881436211</v>
      </c>
      <c r="G8" s="299">
        <v>1600</v>
      </c>
      <c r="H8" s="157">
        <v>22</v>
      </c>
      <c r="I8" s="331">
        <v>80</v>
      </c>
      <c r="J8" s="157">
        <v>24</v>
      </c>
      <c r="K8" s="331">
        <v>90</v>
      </c>
      <c r="L8" s="157">
        <v>23</v>
      </c>
      <c r="M8" s="296">
        <v>170</v>
      </c>
      <c r="N8" s="158">
        <v>20.648731000000002</v>
      </c>
      <c r="O8" s="296">
        <v>40</v>
      </c>
      <c r="P8" s="157">
        <v>20.973139</v>
      </c>
      <c r="Q8" s="296">
        <v>40</v>
      </c>
      <c r="R8" s="157">
        <v>20.800436000000001</v>
      </c>
      <c r="S8" s="299">
        <v>80</v>
      </c>
      <c r="T8" s="220"/>
      <c r="U8" s="221"/>
      <c r="V8" s="220"/>
      <c r="W8" s="221"/>
      <c r="X8" s="157">
        <v>20.103276526498181</v>
      </c>
      <c r="Y8" s="302">
        <v>50</v>
      </c>
      <c r="AA8" s="212">
        <v>17.484715340304493</v>
      </c>
      <c r="AB8" s="331"/>
      <c r="AC8" s="157">
        <v>23.824032542238221</v>
      </c>
      <c r="AD8" s="221"/>
      <c r="AE8" s="162">
        <v>21.133343388355659</v>
      </c>
      <c r="AF8" s="302">
        <f t="shared" si="0"/>
        <v>1900</v>
      </c>
      <c r="AH8" s="214"/>
    </row>
    <row r="9" spans="1:34" s="51" customFormat="1" ht="13.5" x14ac:dyDescent="0.35">
      <c r="A9" s="160" t="s">
        <v>7</v>
      </c>
      <c r="B9" s="158">
        <v>24.692548721940511</v>
      </c>
      <c r="C9" s="296">
        <v>870</v>
      </c>
      <c r="D9" s="157">
        <v>29.804000081917049</v>
      </c>
      <c r="E9" s="296">
        <v>1070</v>
      </c>
      <c r="F9" s="157">
        <v>27.298870520869279</v>
      </c>
      <c r="G9" s="299">
        <v>1940</v>
      </c>
      <c r="H9" s="157">
        <v>25</v>
      </c>
      <c r="I9" s="331">
        <v>80</v>
      </c>
      <c r="J9" s="157">
        <v>33</v>
      </c>
      <c r="K9" s="331">
        <v>110</v>
      </c>
      <c r="L9" s="157">
        <v>29</v>
      </c>
      <c r="M9" s="296">
        <v>190</v>
      </c>
      <c r="N9" s="158">
        <v>25.773762999999999</v>
      </c>
      <c r="O9" s="296">
        <v>40</v>
      </c>
      <c r="P9" s="157">
        <v>25.613817999999998</v>
      </c>
      <c r="Q9" s="296">
        <v>50</v>
      </c>
      <c r="R9" s="157">
        <v>25.697361000000001</v>
      </c>
      <c r="S9" s="299">
        <v>90</v>
      </c>
      <c r="T9" s="220"/>
      <c r="U9" s="221"/>
      <c r="V9" s="220"/>
      <c r="W9" s="221"/>
      <c r="X9" s="157">
        <v>24.8679985418961</v>
      </c>
      <c r="Y9" s="302">
        <v>60</v>
      </c>
      <c r="AA9" s="212">
        <v>24.070873023588245</v>
      </c>
      <c r="AB9" s="331"/>
      <c r="AC9" s="157">
        <v>29.013427626374455</v>
      </c>
      <c r="AD9" s="221"/>
      <c r="AE9" s="162">
        <v>27.254385983786513</v>
      </c>
      <c r="AF9" s="302">
        <f t="shared" si="0"/>
        <v>2280</v>
      </c>
      <c r="AH9" s="214"/>
    </row>
    <row r="10" spans="1:34" s="51" customFormat="1" ht="13.5" x14ac:dyDescent="0.35">
      <c r="A10" s="160" t="s">
        <v>8</v>
      </c>
      <c r="B10" s="158">
        <v>35.74320570646114</v>
      </c>
      <c r="C10" s="296">
        <v>1360</v>
      </c>
      <c r="D10" s="157">
        <v>34.436419641583775</v>
      </c>
      <c r="E10" s="296">
        <v>1340</v>
      </c>
      <c r="F10" s="157">
        <v>35.091926538404209</v>
      </c>
      <c r="G10" s="299">
        <v>2700</v>
      </c>
      <c r="H10" s="157">
        <v>39</v>
      </c>
      <c r="I10" s="331">
        <v>150</v>
      </c>
      <c r="J10" s="157">
        <v>34</v>
      </c>
      <c r="K10" s="331">
        <v>140</v>
      </c>
      <c r="L10" s="157">
        <v>36</v>
      </c>
      <c r="M10" s="296">
        <v>290</v>
      </c>
      <c r="N10" s="158">
        <v>29.698499000000002</v>
      </c>
      <c r="O10" s="296">
        <v>60</v>
      </c>
      <c r="P10" s="157">
        <v>25.431570000000001</v>
      </c>
      <c r="Q10" s="296">
        <v>60</v>
      </c>
      <c r="R10" s="157">
        <v>27.588224</v>
      </c>
      <c r="S10" s="299">
        <v>120</v>
      </c>
      <c r="T10" s="220"/>
      <c r="U10" s="221"/>
      <c r="V10" s="220"/>
      <c r="W10" s="221"/>
      <c r="X10" s="157">
        <v>30.433543249185213</v>
      </c>
      <c r="Y10" s="302">
        <v>80</v>
      </c>
      <c r="AA10" s="212">
        <v>34.730475005207126</v>
      </c>
      <c r="AB10" s="331"/>
      <c r="AC10" s="157">
        <v>32.991977528179795</v>
      </c>
      <c r="AD10" s="221"/>
      <c r="AE10" s="162">
        <v>34.743267402810069</v>
      </c>
      <c r="AF10" s="302">
        <f t="shared" si="0"/>
        <v>3190</v>
      </c>
      <c r="AH10" s="214"/>
    </row>
    <row r="11" spans="1:34" s="51" customFormat="1" ht="13.5" x14ac:dyDescent="0.35">
      <c r="A11" s="160" t="s">
        <v>9</v>
      </c>
      <c r="B11" s="158">
        <v>32.513779789022777</v>
      </c>
      <c r="C11" s="296">
        <v>1060</v>
      </c>
      <c r="D11" s="157">
        <v>36.965579708056524</v>
      </c>
      <c r="E11" s="296">
        <v>1240</v>
      </c>
      <c r="F11" s="157">
        <v>34.822527041179306</v>
      </c>
      <c r="G11" s="299">
        <v>2300</v>
      </c>
      <c r="H11" s="157">
        <v>30</v>
      </c>
      <c r="I11" s="331">
        <v>110</v>
      </c>
      <c r="J11" s="157">
        <v>34</v>
      </c>
      <c r="K11" s="331">
        <v>130</v>
      </c>
      <c r="L11" s="157">
        <v>32</v>
      </c>
      <c r="M11" s="296">
        <v>240</v>
      </c>
      <c r="N11" s="158">
        <v>32.416710000000002</v>
      </c>
      <c r="O11" s="296">
        <v>60</v>
      </c>
      <c r="P11" s="157">
        <v>29.326013</v>
      </c>
      <c r="Q11" s="296">
        <v>60</v>
      </c>
      <c r="R11" s="157">
        <v>30.887363000000001</v>
      </c>
      <c r="S11" s="299">
        <v>120</v>
      </c>
      <c r="T11" s="220"/>
      <c r="U11" s="221"/>
      <c r="V11" s="220"/>
      <c r="W11" s="221"/>
      <c r="X11" s="157">
        <v>34.209346469162938</v>
      </c>
      <c r="Y11" s="302">
        <v>80</v>
      </c>
      <c r="AA11" s="212">
        <v>31.363632713798332</v>
      </c>
      <c r="AB11" s="331"/>
      <c r="AC11" s="157">
        <v>35.268646943328584</v>
      </c>
      <c r="AD11" s="221"/>
      <c r="AE11" s="162">
        <v>34.392172943928585</v>
      </c>
      <c r="AF11" s="302">
        <f t="shared" si="0"/>
        <v>2740</v>
      </c>
      <c r="AH11" s="214"/>
    </row>
    <row r="12" spans="1:34" s="51" customFormat="1" ht="13.5" x14ac:dyDescent="0.35">
      <c r="A12" s="160" t="s">
        <v>10</v>
      </c>
      <c r="B12" s="158">
        <v>31.62193172017588</v>
      </c>
      <c r="C12" s="296">
        <v>840</v>
      </c>
      <c r="D12" s="157">
        <v>32.786578930690432</v>
      </c>
      <c r="E12" s="296">
        <v>940</v>
      </c>
      <c r="F12" s="157">
        <v>32.223140232515846</v>
      </c>
      <c r="G12" s="299">
        <v>1780</v>
      </c>
      <c r="H12" s="157">
        <v>36</v>
      </c>
      <c r="I12" s="331">
        <v>100</v>
      </c>
      <c r="J12" s="157">
        <v>36</v>
      </c>
      <c r="K12" s="331">
        <v>110</v>
      </c>
      <c r="L12" s="157">
        <v>36</v>
      </c>
      <c r="M12" s="296">
        <v>210</v>
      </c>
      <c r="N12" s="158">
        <v>25.014126000000001</v>
      </c>
      <c r="O12" s="296">
        <v>40</v>
      </c>
      <c r="P12" s="157">
        <v>25.345234000000001</v>
      </c>
      <c r="Q12" s="296">
        <v>50</v>
      </c>
      <c r="R12" s="157">
        <v>25.180754</v>
      </c>
      <c r="S12" s="299">
        <v>90</v>
      </c>
      <c r="T12" s="220"/>
      <c r="U12" s="221"/>
      <c r="V12" s="220"/>
      <c r="W12" s="221"/>
      <c r="X12" s="157">
        <v>28.242442237946939</v>
      </c>
      <c r="Y12" s="302">
        <v>50</v>
      </c>
      <c r="AA12" s="212">
        <v>30.827035620519013</v>
      </c>
      <c r="AB12" s="331"/>
      <c r="AC12" s="157">
        <v>31.829129478321381</v>
      </c>
      <c r="AD12" s="221"/>
      <c r="AE12" s="162">
        <v>32.039561789047013</v>
      </c>
      <c r="AF12" s="302">
        <f t="shared" si="0"/>
        <v>2130</v>
      </c>
      <c r="AH12" s="214"/>
    </row>
    <row r="13" spans="1:34" s="51" customFormat="1" ht="14" thickBot="1" x14ac:dyDescent="0.4">
      <c r="A13" s="166" t="s">
        <v>11</v>
      </c>
      <c r="B13" s="167">
        <v>28.436082265869668</v>
      </c>
      <c r="C13" s="328">
        <v>560</v>
      </c>
      <c r="D13" s="168">
        <v>27.811899875012323</v>
      </c>
      <c r="E13" s="328">
        <v>740</v>
      </c>
      <c r="F13" s="168">
        <v>28.103234387212261</v>
      </c>
      <c r="G13" s="329">
        <v>1300</v>
      </c>
      <c r="H13" s="168">
        <v>23</v>
      </c>
      <c r="I13" s="332">
        <v>40</v>
      </c>
      <c r="J13" s="168">
        <v>24</v>
      </c>
      <c r="K13" s="332">
        <v>60</v>
      </c>
      <c r="L13" s="168">
        <v>24</v>
      </c>
      <c r="M13" s="328">
        <v>100</v>
      </c>
      <c r="N13" s="167">
        <v>12.224161</v>
      </c>
      <c r="O13" s="328">
        <v>20</v>
      </c>
      <c r="P13" s="168">
        <v>14.066649999999999</v>
      </c>
      <c r="Q13" s="328">
        <v>20</v>
      </c>
      <c r="R13" s="168">
        <v>13.248331</v>
      </c>
      <c r="S13" s="329">
        <v>40</v>
      </c>
      <c r="T13" s="224"/>
      <c r="U13" s="225"/>
      <c r="V13" s="224"/>
      <c r="W13" s="225"/>
      <c r="X13" s="168">
        <v>21.994428775214146</v>
      </c>
      <c r="Y13" s="333">
        <v>30</v>
      </c>
      <c r="AA13" s="216">
        <v>26.43831301015328</v>
      </c>
      <c r="AB13" s="332"/>
      <c r="AC13" s="168">
        <v>26.056815302432739</v>
      </c>
      <c r="AD13" s="225"/>
      <c r="AE13" s="171">
        <v>26.642375586449436</v>
      </c>
      <c r="AF13" s="333">
        <f t="shared" si="0"/>
        <v>1470</v>
      </c>
      <c r="AH13" s="214"/>
    </row>
    <row r="14" spans="1:34" s="50" customFormat="1" thickTop="1" thickBot="1" x14ac:dyDescent="0.4">
      <c r="A14" s="304" t="s">
        <v>133</v>
      </c>
      <c r="B14" s="305">
        <v>26.178730696437771</v>
      </c>
      <c r="C14" s="306">
        <v>5750</v>
      </c>
      <c r="D14" s="307">
        <v>29.219628224309734</v>
      </c>
      <c r="E14" s="306">
        <v>6680</v>
      </c>
      <c r="F14" s="307">
        <v>27.720880901508465</v>
      </c>
      <c r="G14" s="308">
        <v>12430</v>
      </c>
      <c r="H14" s="307">
        <v>27</v>
      </c>
      <c r="I14" s="323">
        <v>600</v>
      </c>
      <c r="J14" s="307">
        <v>30</v>
      </c>
      <c r="K14" s="323">
        <v>690</v>
      </c>
      <c r="L14" s="307">
        <v>28</v>
      </c>
      <c r="M14" s="306">
        <v>1290</v>
      </c>
      <c r="N14" s="305">
        <v>24.001335000000001</v>
      </c>
      <c r="O14" s="306">
        <v>290</v>
      </c>
      <c r="P14" s="307">
        <v>22.540956000000001</v>
      </c>
      <c r="Q14" s="306">
        <v>300</v>
      </c>
      <c r="R14" s="307">
        <v>23.286196</v>
      </c>
      <c r="S14" s="308">
        <v>590</v>
      </c>
      <c r="T14" s="307">
        <v>26.499030323289524</v>
      </c>
      <c r="U14" s="323">
        <v>190</v>
      </c>
      <c r="V14" s="307">
        <v>27.08406863169467</v>
      </c>
      <c r="W14" s="323">
        <v>210</v>
      </c>
      <c r="X14" s="307">
        <v>24.95107661985563</v>
      </c>
      <c r="Y14" s="309">
        <v>400</v>
      </c>
      <c r="AA14" s="310">
        <v>25.948684671431906</v>
      </c>
      <c r="AB14" s="306">
        <f t="shared" ref="AB14" si="1">C14+I14+O14+U14</f>
        <v>6830</v>
      </c>
      <c r="AC14" s="311">
        <v>28.664769917386167</v>
      </c>
      <c r="AD14" s="306">
        <f t="shared" ref="AD14" si="2">E14+K14+Q14+W14</f>
        <v>7880</v>
      </c>
      <c r="AE14" s="311">
        <v>27.336229734789697</v>
      </c>
      <c r="AF14" s="312">
        <f t="shared" si="0"/>
        <v>14710</v>
      </c>
    </row>
    <row r="15" spans="1:34" x14ac:dyDescent="0.35">
      <c r="A15" s="53"/>
      <c r="B15" s="53"/>
      <c r="C15" s="53"/>
      <c r="D15" s="53"/>
      <c r="E15" s="53"/>
      <c r="Y15" s="210"/>
      <c r="AA15" s="4"/>
      <c r="AB15" s="4"/>
      <c r="AC15" s="4"/>
    </row>
    <row r="16" spans="1:34" s="43" customFormat="1" ht="12" x14ac:dyDescent="0.3">
      <c r="A16" s="96" t="s">
        <v>203</v>
      </c>
      <c r="B16" s="65"/>
      <c r="C16" s="65"/>
      <c r="D16" s="65"/>
      <c r="E16" s="65"/>
      <c r="U16" s="198"/>
      <c r="Y16" s="198"/>
      <c r="AA16" s="147"/>
      <c r="AB16" s="147"/>
      <c r="AC16" s="147"/>
      <c r="AD16" s="147"/>
      <c r="AE16" s="147"/>
      <c r="AF16" s="147"/>
    </row>
    <row r="17" spans="1:29" s="41" customFormat="1" ht="12" x14ac:dyDescent="0.3">
      <c r="A17" s="152" t="s">
        <v>163</v>
      </c>
      <c r="E17" s="130"/>
      <c r="F17" s="130"/>
      <c r="G17" s="130"/>
      <c r="U17" s="198"/>
      <c r="V17" s="136"/>
      <c r="W17" s="136"/>
    </row>
    <row r="18" spans="1:29" s="11" customFormat="1" ht="13.5" x14ac:dyDescent="0.35">
      <c r="A18" s="215" t="s">
        <v>260</v>
      </c>
      <c r="U18" s="135"/>
    </row>
    <row r="19" spans="1:29" s="419" customFormat="1" ht="12" x14ac:dyDescent="0.3">
      <c r="A19" s="12" t="s">
        <v>262</v>
      </c>
      <c r="B19" s="418"/>
      <c r="C19" s="418"/>
      <c r="D19" s="418"/>
      <c r="E19" s="418"/>
      <c r="U19" s="420"/>
      <c r="V19" s="421"/>
      <c r="W19" s="421"/>
      <c r="AA19" s="215"/>
      <c r="AB19" s="215"/>
      <c r="AC19" s="215"/>
    </row>
    <row r="20" spans="1:29" s="148" customFormat="1" ht="8.25" customHeight="1" x14ac:dyDescent="0.3">
      <c r="A20" s="96"/>
      <c r="B20" s="65"/>
      <c r="C20" s="65"/>
      <c r="D20" s="65"/>
      <c r="E20" s="65"/>
      <c r="U20" s="198"/>
      <c r="V20" s="136"/>
      <c r="W20" s="136"/>
      <c r="AA20" s="146"/>
      <c r="AB20" s="146"/>
      <c r="AC20" s="146"/>
    </row>
    <row r="21" spans="1:29" s="43" customFormat="1" ht="12" x14ac:dyDescent="0.3">
      <c r="A21" s="43" t="s">
        <v>202</v>
      </c>
      <c r="B21" s="65"/>
      <c r="C21" s="65"/>
      <c r="D21" s="65"/>
      <c r="E21" s="65"/>
      <c r="U21" s="198"/>
      <c r="V21" s="136"/>
      <c r="W21" s="136"/>
      <c r="AA21" s="34"/>
      <c r="AB21" s="34"/>
      <c r="AC21" s="34"/>
    </row>
    <row r="22" spans="1:29" s="43" customFormat="1" ht="12" x14ac:dyDescent="0.3">
      <c r="A22" s="95" t="s">
        <v>165</v>
      </c>
      <c r="U22" s="198"/>
      <c r="V22" s="136"/>
      <c r="W22" s="136"/>
      <c r="AA22" s="33"/>
      <c r="AB22" s="33"/>
      <c r="AC22" s="33"/>
    </row>
    <row r="23" spans="1:29" s="43" customFormat="1" ht="12" x14ac:dyDescent="0.3">
      <c r="A23" s="43" t="s">
        <v>173</v>
      </c>
      <c r="U23" s="198"/>
      <c r="V23" s="136"/>
      <c r="W23" s="136"/>
      <c r="AA23" s="33"/>
      <c r="AB23" s="33"/>
      <c r="AC23" s="33"/>
    </row>
    <row r="24" spans="1:29" s="43" customFormat="1" ht="12" x14ac:dyDescent="0.3">
      <c r="A24" s="43" t="s">
        <v>266</v>
      </c>
      <c r="U24" s="198"/>
      <c r="V24" s="136"/>
      <c r="W24" s="136"/>
      <c r="AA24" s="33"/>
      <c r="AB24" s="33"/>
      <c r="AC24" s="33"/>
    </row>
    <row r="25" spans="1:29" x14ac:dyDescent="0.35">
      <c r="AA25" s="11"/>
      <c r="AB25" s="11"/>
      <c r="AC25" s="11"/>
    </row>
    <row r="26" spans="1:29" x14ac:dyDescent="0.35">
      <c r="AA26" s="13"/>
      <c r="AB26" s="13"/>
      <c r="AC26" s="13"/>
    </row>
  </sheetData>
  <mergeCells count="19">
    <mergeCell ref="P5:Q5"/>
    <mergeCell ref="R5:S5"/>
    <mergeCell ref="N4:S4"/>
    <mergeCell ref="T4:Y4"/>
    <mergeCell ref="AA4:AF4"/>
    <mergeCell ref="AA5:AB5"/>
    <mergeCell ref="T5:U5"/>
    <mergeCell ref="V5:W5"/>
    <mergeCell ref="X5:Y5"/>
    <mergeCell ref="H5:I5"/>
    <mergeCell ref="H4:M4"/>
    <mergeCell ref="J5:K5"/>
    <mergeCell ref="L5:M5"/>
    <mergeCell ref="N5:O5"/>
    <mergeCell ref="A4:A6"/>
    <mergeCell ref="B5:C5"/>
    <mergeCell ref="D5:E5"/>
    <mergeCell ref="F5:G5"/>
    <mergeCell ref="B4:G4"/>
  </mergeCells>
  <hyperlinks>
    <hyperlink ref="A2" location="'CHAPTER 5'!A1" display="Back to Table of Contents" xr:uid="{00000000-0004-0000-0C00-000000000000}"/>
  </hyperlinks>
  <pageMargins left="0.7" right="0.7" top="0.75" bottom="0.75" header="0.3" footer="0.3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>
    <tabColor theme="7" tint="0.59999389629810485"/>
    <pageSetUpPr fitToPage="1"/>
  </sheetPr>
  <dimension ref="A1:AH27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3.5" x14ac:dyDescent="0.35"/>
  <cols>
    <col min="1" max="1" width="10.7265625" style="51" customWidth="1"/>
    <col min="2" max="2" width="5.81640625" style="51" customWidth="1"/>
    <col min="3" max="3" width="7.453125" style="51" bestFit="1" customWidth="1"/>
    <col min="4" max="4" width="5.1796875" style="51" bestFit="1" customWidth="1"/>
    <col min="5" max="5" width="8" style="51" bestFit="1" customWidth="1"/>
    <col min="6" max="6" width="5.1796875" style="51" bestFit="1" customWidth="1"/>
    <col min="7" max="7" width="8" style="51" bestFit="1" customWidth="1"/>
    <col min="8" max="8" width="6" style="51" customWidth="1"/>
    <col min="9" max="9" width="6.7265625" style="51" bestFit="1" customWidth="1"/>
    <col min="10" max="10" width="5.1796875" style="51" bestFit="1" customWidth="1"/>
    <col min="11" max="11" width="6.54296875" style="51" customWidth="1"/>
    <col min="12" max="12" width="5.7265625" style="51" customWidth="1"/>
    <col min="13" max="13" width="6.7265625" style="51" bestFit="1" customWidth="1"/>
    <col min="14" max="14" width="6.1796875" style="51" customWidth="1"/>
    <col min="15" max="15" width="6.7265625" style="51" bestFit="1" customWidth="1"/>
    <col min="16" max="16" width="7.453125" style="51" bestFit="1" customWidth="1"/>
    <col min="17" max="17" width="6.453125" style="51" customWidth="1"/>
    <col min="18" max="18" width="5.1796875" style="51" bestFit="1" customWidth="1"/>
    <col min="19" max="19" width="7.26953125" style="51" bestFit="1" customWidth="1"/>
    <col min="20" max="20" width="9.453125" style="51" bestFit="1" customWidth="1"/>
    <col min="21" max="21" width="6.26953125" style="51" bestFit="1" customWidth="1"/>
    <col min="22" max="22" width="7.26953125" style="51" bestFit="1" customWidth="1"/>
    <col min="23" max="23" width="5.1796875" style="51" bestFit="1" customWidth="1"/>
    <col min="24" max="24" width="6.7265625" style="51" customWidth="1"/>
    <col min="25" max="25" width="5.1796875" style="51" bestFit="1" customWidth="1"/>
    <col min="26" max="26" width="7.26953125" style="51" bestFit="1" customWidth="1"/>
    <col min="27" max="27" width="2.1796875" style="51" customWidth="1"/>
    <col min="28" max="28" width="9.453125" style="51" bestFit="1" customWidth="1"/>
    <col min="29" max="29" width="4.453125" style="51" customWidth="1"/>
    <col min="30" max="30" width="7.26953125" style="51" bestFit="1" customWidth="1"/>
    <col min="31" max="31" width="3.81640625" style="51" customWidth="1"/>
    <col min="32" max="32" width="8" style="51" bestFit="1" customWidth="1"/>
    <col min="33" max="33" width="4.54296875" style="51" customWidth="1"/>
    <col min="34" max="34" width="8" style="51" bestFit="1" customWidth="1"/>
    <col min="35" max="16384" width="9.1796875" style="51"/>
  </cols>
  <sheetData>
    <row r="1" spans="1:34" s="32" customFormat="1" ht="15.5" x14ac:dyDescent="0.35">
      <c r="A1" s="100" t="s">
        <v>242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150"/>
      <c r="AC1" s="75"/>
      <c r="AD1" s="75"/>
      <c r="AE1" s="75"/>
      <c r="AF1" s="75"/>
      <c r="AG1" s="75"/>
      <c r="AH1" s="75"/>
    </row>
    <row r="2" spans="1:34" s="32" customFormat="1" ht="14.5" x14ac:dyDescent="0.35">
      <c r="A2" s="104" t="s">
        <v>106</v>
      </c>
    </row>
    <row r="3" spans="1:34" ht="14" thickBot="1" x14ac:dyDescent="0.4">
      <c r="A3" s="55"/>
    </row>
    <row r="4" spans="1:34" s="50" customFormat="1" ht="15.75" customHeight="1" x14ac:dyDescent="0.35">
      <c r="A4" s="339"/>
      <c r="B4" s="466" t="s">
        <v>175</v>
      </c>
      <c r="C4" s="467"/>
      <c r="D4" s="467"/>
      <c r="E4" s="467"/>
      <c r="F4" s="467"/>
      <c r="G4" s="468"/>
      <c r="H4" s="466" t="s">
        <v>166</v>
      </c>
      <c r="I4" s="467"/>
      <c r="J4" s="467"/>
      <c r="K4" s="467"/>
      <c r="L4" s="467"/>
      <c r="M4" s="468"/>
      <c r="N4" s="466" t="s">
        <v>174</v>
      </c>
      <c r="O4" s="467"/>
      <c r="P4" s="467"/>
      <c r="Q4" s="467"/>
      <c r="R4" s="467"/>
      <c r="S4" s="467"/>
      <c r="T4" s="339"/>
      <c r="U4" s="467" t="s">
        <v>143</v>
      </c>
      <c r="V4" s="480"/>
      <c r="W4" s="480"/>
      <c r="X4" s="480"/>
      <c r="Y4" s="480"/>
      <c r="Z4" s="481"/>
      <c r="AB4" s="339"/>
      <c r="AC4" s="472" t="s">
        <v>30</v>
      </c>
      <c r="AD4" s="473"/>
      <c r="AE4" s="473"/>
      <c r="AF4" s="473"/>
      <c r="AG4" s="473"/>
      <c r="AH4" s="474"/>
    </row>
    <row r="5" spans="1:34" s="50" customFormat="1" x14ac:dyDescent="0.35">
      <c r="A5" s="355"/>
      <c r="B5" s="477" t="s">
        <v>0</v>
      </c>
      <c r="C5" s="464"/>
      <c r="D5" s="464" t="s">
        <v>1</v>
      </c>
      <c r="E5" s="464"/>
      <c r="F5" s="464" t="s">
        <v>136</v>
      </c>
      <c r="G5" s="465"/>
      <c r="H5" s="464" t="s">
        <v>0</v>
      </c>
      <c r="I5" s="464"/>
      <c r="J5" s="464" t="s">
        <v>1</v>
      </c>
      <c r="K5" s="464"/>
      <c r="L5" s="464" t="s">
        <v>136</v>
      </c>
      <c r="M5" s="464"/>
      <c r="N5" s="477" t="s">
        <v>0</v>
      </c>
      <c r="O5" s="464"/>
      <c r="P5" s="464" t="s">
        <v>1</v>
      </c>
      <c r="Q5" s="464"/>
      <c r="R5" s="464" t="s">
        <v>136</v>
      </c>
      <c r="S5" s="464"/>
      <c r="T5" s="340"/>
      <c r="U5" s="464" t="s">
        <v>0</v>
      </c>
      <c r="V5" s="464"/>
      <c r="W5" s="464" t="s">
        <v>1</v>
      </c>
      <c r="X5" s="464"/>
      <c r="Y5" s="464" t="s">
        <v>136</v>
      </c>
      <c r="Z5" s="478"/>
      <c r="AB5" s="355"/>
      <c r="AC5" s="475" t="s">
        <v>0</v>
      </c>
      <c r="AD5" s="476"/>
      <c r="AE5" s="313"/>
      <c r="AF5" s="313" t="s">
        <v>1</v>
      </c>
      <c r="AG5" s="313"/>
      <c r="AH5" s="314" t="s">
        <v>136</v>
      </c>
    </row>
    <row r="6" spans="1:34" x14ac:dyDescent="0.35">
      <c r="A6" s="352" t="s">
        <v>44</v>
      </c>
      <c r="B6" s="318" t="s">
        <v>3</v>
      </c>
      <c r="C6" s="319" t="s">
        <v>25</v>
      </c>
      <c r="D6" s="320" t="s">
        <v>3</v>
      </c>
      <c r="E6" s="319" t="s">
        <v>25</v>
      </c>
      <c r="F6" s="320" t="s">
        <v>3</v>
      </c>
      <c r="G6" s="321" t="s">
        <v>25</v>
      </c>
      <c r="H6" s="320" t="s">
        <v>3</v>
      </c>
      <c r="I6" s="334" t="s">
        <v>25</v>
      </c>
      <c r="J6" s="320" t="s">
        <v>3</v>
      </c>
      <c r="K6" s="319" t="s">
        <v>25</v>
      </c>
      <c r="L6" s="320" t="s">
        <v>3</v>
      </c>
      <c r="M6" s="319" t="s">
        <v>25</v>
      </c>
      <c r="N6" s="318" t="s">
        <v>3</v>
      </c>
      <c r="O6" s="319" t="s">
        <v>25</v>
      </c>
      <c r="P6" s="320" t="s">
        <v>3</v>
      </c>
      <c r="Q6" s="319" t="s">
        <v>25</v>
      </c>
      <c r="R6" s="320" t="s">
        <v>3</v>
      </c>
      <c r="S6" s="319" t="s">
        <v>25</v>
      </c>
      <c r="T6" s="352" t="s">
        <v>44</v>
      </c>
      <c r="U6" s="320" t="s">
        <v>3</v>
      </c>
      <c r="V6" s="319" t="s">
        <v>25</v>
      </c>
      <c r="W6" s="320" t="s">
        <v>3</v>
      </c>
      <c r="X6" s="319" t="s">
        <v>25</v>
      </c>
      <c r="Y6" s="320" t="s">
        <v>3</v>
      </c>
      <c r="Z6" s="322" t="s">
        <v>25</v>
      </c>
      <c r="AA6" s="29"/>
      <c r="AB6" s="352" t="s">
        <v>44</v>
      </c>
      <c r="AC6" s="324" t="s">
        <v>3</v>
      </c>
      <c r="AD6" s="325" t="s">
        <v>25</v>
      </c>
      <c r="AE6" s="326" t="s">
        <v>3</v>
      </c>
      <c r="AF6" s="325" t="s">
        <v>25</v>
      </c>
      <c r="AG6" s="326" t="s">
        <v>3</v>
      </c>
      <c r="AH6" s="327" t="s">
        <v>25</v>
      </c>
    </row>
    <row r="7" spans="1:34" s="50" customFormat="1" x14ac:dyDescent="0.35">
      <c r="A7" s="342" t="s">
        <v>71</v>
      </c>
      <c r="B7" s="164">
        <v>23.599999999999994</v>
      </c>
      <c r="C7" s="295">
        <v>730</v>
      </c>
      <c r="D7" s="165">
        <v>25.599999999999994</v>
      </c>
      <c r="E7" s="295">
        <v>750</v>
      </c>
      <c r="F7" s="165">
        <v>24.599999999999994</v>
      </c>
      <c r="G7" s="298">
        <v>1480</v>
      </c>
      <c r="H7" s="165">
        <v>17</v>
      </c>
      <c r="I7" s="295">
        <v>50</v>
      </c>
      <c r="J7" s="165">
        <v>30</v>
      </c>
      <c r="K7" s="295">
        <v>90</v>
      </c>
      <c r="L7" s="165">
        <v>23</v>
      </c>
      <c r="M7" s="295">
        <v>140</v>
      </c>
      <c r="N7" s="164">
        <v>25.418806000000004</v>
      </c>
      <c r="O7" s="295">
        <v>50</v>
      </c>
      <c r="P7" s="165">
        <v>47.203319</v>
      </c>
      <c r="Q7" s="295">
        <v>80</v>
      </c>
      <c r="R7" s="165">
        <v>35.877493000000001</v>
      </c>
      <c r="S7" s="295">
        <v>130</v>
      </c>
      <c r="T7" s="341" t="s">
        <v>5</v>
      </c>
      <c r="U7" s="165">
        <v>22.504501455097028</v>
      </c>
      <c r="V7" s="330">
        <v>20</v>
      </c>
      <c r="W7" s="165">
        <v>40.317594696600324</v>
      </c>
      <c r="X7" s="330">
        <v>30</v>
      </c>
      <c r="Y7" s="165">
        <v>32.731135311862317</v>
      </c>
      <c r="Z7" s="336">
        <v>50</v>
      </c>
      <c r="AA7" s="52"/>
      <c r="AB7" s="342" t="s">
        <v>71</v>
      </c>
      <c r="AC7" s="211">
        <v>23.16394404027147</v>
      </c>
      <c r="AD7" s="219"/>
      <c r="AE7" s="165">
        <v>27.364935320814983</v>
      </c>
      <c r="AF7" s="219"/>
      <c r="AG7" s="170">
        <v>25.206228963301413</v>
      </c>
      <c r="AH7" s="301">
        <f t="shared" ref="AH7:AH13" si="0">G7+M7+S7+Z7</f>
        <v>1800</v>
      </c>
    </row>
    <row r="8" spans="1:34" x14ac:dyDescent="0.35">
      <c r="A8" s="342" t="s">
        <v>6</v>
      </c>
      <c r="B8" s="158">
        <v>30.300000000000011</v>
      </c>
      <c r="C8" s="296">
        <v>1160</v>
      </c>
      <c r="D8" s="157">
        <v>32.5</v>
      </c>
      <c r="E8" s="296">
        <v>1230</v>
      </c>
      <c r="F8" s="157">
        <v>31.399999999999991</v>
      </c>
      <c r="G8" s="299">
        <v>2390</v>
      </c>
      <c r="H8" s="157">
        <v>17</v>
      </c>
      <c r="I8" s="296">
        <v>60</v>
      </c>
      <c r="J8" s="157">
        <v>23</v>
      </c>
      <c r="K8" s="296">
        <v>90</v>
      </c>
      <c r="L8" s="157">
        <v>20</v>
      </c>
      <c r="M8" s="296">
        <v>150</v>
      </c>
      <c r="N8" s="158">
        <v>32.388265000000004</v>
      </c>
      <c r="O8" s="296">
        <v>60</v>
      </c>
      <c r="P8" s="157">
        <v>43.193036999999997</v>
      </c>
      <c r="Q8" s="296">
        <v>80</v>
      </c>
      <c r="R8" s="157">
        <v>37.761046</v>
      </c>
      <c r="S8" s="296">
        <v>140</v>
      </c>
      <c r="T8" s="342" t="s">
        <v>6</v>
      </c>
      <c r="U8" s="157">
        <v>33.759317910755286</v>
      </c>
      <c r="V8" s="331">
        <v>40</v>
      </c>
      <c r="W8" s="157">
        <v>32.490628816617971</v>
      </c>
      <c r="X8" s="331">
        <v>40</v>
      </c>
      <c r="Y8" s="157">
        <v>33.006821094051716</v>
      </c>
      <c r="Z8" s="337">
        <v>80</v>
      </c>
      <c r="AA8" s="29"/>
      <c r="AB8" s="342" t="s">
        <v>6</v>
      </c>
      <c r="AC8" s="212">
        <v>29.224300714512015</v>
      </c>
      <c r="AD8" s="221"/>
      <c r="AE8" s="157">
        <v>32.187812308395905</v>
      </c>
      <c r="AF8" s="221"/>
      <c r="AG8" s="162">
        <v>30.698961974664012</v>
      </c>
      <c r="AH8" s="302">
        <f t="shared" si="0"/>
        <v>2760</v>
      </c>
    </row>
    <row r="9" spans="1:34" x14ac:dyDescent="0.35">
      <c r="A9" s="342" t="s">
        <v>7</v>
      </c>
      <c r="B9" s="158">
        <v>33.099999999999994</v>
      </c>
      <c r="C9" s="296">
        <v>1170</v>
      </c>
      <c r="D9" s="157">
        <v>33.599999999999994</v>
      </c>
      <c r="E9" s="296">
        <v>1200</v>
      </c>
      <c r="F9" s="157">
        <v>33.399999999999991</v>
      </c>
      <c r="G9" s="299">
        <v>2370</v>
      </c>
      <c r="H9" s="157">
        <v>21</v>
      </c>
      <c r="I9" s="296">
        <v>70</v>
      </c>
      <c r="J9" s="157">
        <v>28</v>
      </c>
      <c r="K9" s="296">
        <v>90</v>
      </c>
      <c r="L9" s="157">
        <v>24</v>
      </c>
      <c r="M9" s="296">
        <v>160</v>
      </c>
      <c r="N9" s="158">
        <v>37.105992999999998</v>
      </c>
      <c r="O9" s="296">
        <v>60</v>
      </c>
      <c r="P9" s="157">
        <v>48.695135999999998</v>
      </c>
      <c r="Q9" s="296">
        <v>90</v>
      </c>
      <c r="R9" s="157">
        <v>43.187347000000003</v>
      </c>
      <c r="S9" s="296">
        <v>150</v>
      </c>
      <c r="T9" s="342" t="s">
        <v>7</v>
      </c>
      <c r="U9" s="157">
        <v>25.213627527582688</v>
      </c>
      <c r="V9" s="331">
        <v>30</v>
      </c>
      <c r="W9" s="157">
        <v>33.235946994640528</v>
      </c>
      <c r="X9" s="331">
        <v>40</v>
      </c>
      <c r="Y9" s="157">
        <v>30.021307446681249</v>
      </c>
      <c r="Z9" s="337">
        <v>70</v>
      </c>
      <c r="AA9" s="29"/>
      <c r="AB9" s="342" t="s">
        <v>7</v>
      </c>
      <c r="AC9" s="212">
        <v>32.056195233316075</v>
      </c>
      <c r="AD9" s="221"/>
      <c r="AE9" s="157">
        <v>33.675926597863423</v>
      </c>
      <c r="AF9" s="221"/>
      <c r="AG9" s="162">
        <v>32.87261467342671</v>
      </c>
      <c r="AH9" s="302">
        <f t="shared" si="0"/>
        <v>2750</v>
      </c>
    </row>
    <row r="10" spans="1:34" x14ac:dyDescent="0.35">
      <c r="A10" s="342" t="s">
        <v>8</v>
      </c>
      <c r="B10" s="158">
        <v>33.599999999999994</v>
      </c>
      <c r="C10" s="296">
        <v>1280</v>
      </c>
      <c r="D10" s="157">
        <v>35.5</v>
      </c>
      <c r="E10" s="296">
        <v>1390</v>
      </c>
      <c r="F10" s="157">
        <v>34.599999999999994</v>
      </c>
      <c r="G10" s="299">
        <v>2670</v>
      </c>
      <c r="H10" s="157">
        <v>31</v>
      </c>
      <c r="I10" s="296">
        <v>120</v>
      </c>
      <c r="J10" s="157">
        <v>36</v>
      </c>
      <c r="K10" s="296">
        <v>140</v>
      </c>
      <c r="L10" s="157">
        <v>34</v>
      </c>
      <c r="M10" s="296">
        <v>260</v>
      </c>
      <c r="N10" s="158">
        <v>41.535693999999999</v>
      </c>
      <c r="O10" s="296">
        <v>90</v>
      </c>
      <c r="P10" s="157">
        <v>51.873688999999999</v>
      </c>
      <c r="Q10" s="296">
        <v>110</v>
      </c>
      <c r="R10" s="157">
        <v>46.858466999999997</v>
      </c>
      <c r="S10" s="296">
        <v>200</v>
      </c>
      <c r="T10" s="342" t="s">
        <v>8</v>
      </c>
      <c r="U10" s="157">
        <v>32.072633846694004</v>
      </c>
      <c r="V10" s="331">
        <v>40</v>
      </c>
      <c r="W10" s="157">
        <v>41.669161714906799</v>
      </c>
      <c r="X10" s="331">
        <v>60</v>
      </c>
      <c r="Y10" s="157">
        <v>37.782254560890358</v>
      </c>
      <c r="Z10" s="337">
        <v>100</v>
      </c>
      <c r="AA10" s="52"/>
      <c r="AB10" s="342" t="s">
        <v>8</v>
      </c>
      <c r="AC10" s="212">
        <v>33.825662535293098</v>
      </c>
      <c r="AD10" s="221"/>
      <c r="AE10" s="157">
        <v>36.492887536219193</v>
      </c>
      <c r="AF10" s="221"/>
      <c r="AG10" s="162">
        <v>35.178919658644674</v>
      </c>
      <c r="AH10" s="302">
        <f t="shared" si="0"/>
        <v>3230</v>
      </c>
    </row>
    <row r="11" spans="1:34" x14ac:dyDescent="0.35">
      <c r="A11" s="342" t="s">
        <v>9</v>
      </c>
      <c r="B11" s="158">
        <v>37.9</v>
      </c>
      <c r="C11" s="296">
        <v>1230</v>
      </c>
      <c r="D11" s="157">
        <v>40.700000000000003</v>
      </c>
      <c r="E11" s="296">
        <v>1370</v>
      </c>
      <c r="F11" s="157">
        <v>39.300000000000004</v>
      </c>
      <c r="G11" s="299">
        <v>2600</v>
      </c>
      <c r="H11" s="157">
        <v>35</v>
      </c>
      <c r="I11" s="296">
        <v>120</v>
      </c>
      <c r="J11" s="157">
        <v>40</v>
      </c>
      <c r="K11" s="296">
        <v>150</v>
      </c>
      <c r="L11" s="157">
        <v>36</v>
      </c>
      <c r="M11" s="296">
        <v>270</v>
      </c>
      <c r="N11" s="158">
        <v>45.451123000000003</v>
      </c>
      <c r="O11" s="296">
        <v>90</v>
      </c>
      <c r="P11" s="157">
        <v>50.092227999999999</v>
      </c>
      <c r="Q11" s="296">
        <v>100</v>
      </c>
      <c r="R11" s="157">
        <v>47.843415</v>
      </c>
      <c r="S11" s="296">
        <v>190</v>
      </c>
      <c r="T11" s="342" t="s">
        <v>9</v>
      </c>
      <c r="U11" s="157">
        <v>51.176251761702488</v>
      </c>
      <c r="V11" s="331">
        <v>60</v>
      </c>
      <c r="W11" s="157">
        <v>55.063301034877206</v>
      </c>
      <c r="X11" s="331">
        <v>60</v>
      </c>
      <c r="Y11" s="157">
        <v>53.469302029182678</v>
      </c>
      <c r="Z11" s="337">
        <v>120</v>
      </c>
      <c r="AA11" s="52"/>
      <c r="AB11" s="342" t="s">
        <v>9</v>
      </c>
      <c r="AC11" s="212">
        <v>38.319079912908393</v>
      </c>
      <c r="AD11" s="221"/>
      <c r="AE11" s="157">
        <v>41.456607516971303</v>
      </c>
      <c r="AF11" s="221"/>
      <c r="AG11" s="162">
        <v>39.915003635654337</v>
      </c>
      <c r="AH11" s="302">
        <f t="shared" si="0"/>
        <v>3180</v>
      </c>
    </row>
    <row r="12" spans="1:34" x14ac:dyDescent="0.35">
      <c r="A12" s="342" t="s">
        <v>10</v>
      </c>
      <c r="B12" s="158">
        <v>39.700000000000003</v>
      </c>
      <c r="C12" s="296">
        <v>1060</v>
      </c>
      <c r="D12" s="157">
        <v>45.199999999999996</v>
      </c>
      <c r="E12" s="296">
        <v>1300</v>
      </c>
      <c r="F12" s="157">
        <v>42.6</v>
      </c>
      <c r="G12" s="299">
        <v>2360</v>
      </c>
      <c r="H12" s="157">
        <v>44</v>
      </c>
      <c r="I12" s="296">
        <v>120</v>
      </c>
      <c r="J12" s="157">
        <v>50</v>
      </c>
      <c r="K12" s="296">
        <v>150</v>
      </c>
      <c r="L12" s="157">
        <v>46</v>
      </c>
      <c r="M12" s="296">
        <v>270</v>
      </c>
      <c r="N12" s="158">
        <v>47.284092000000001</v>
      </c>
      <c r="O12" s="296">
        <v>80</v>
      </c>
      <c r="P12" s="157">
        <v>52.574607999999998</v>
      </c>
      <c r="Q12" s="296">
        <v>100</v>
      </c>
      <c r="R12" s="157">
        <v>50.017238999999996</v>
      </c>
      <c r="S12" s="296">
        <v>180</v>
      </c>
      <c r="T12" s="342" t="s">
        <v>10</v>
      </c>
      <c r="U12" s="157">
        <v>50.531748213178432</v>
      </c>
      <c r="V12" s="331">
        <v>40</v>
      </c>
      <c r="W12" s="157">
        <v>65.245070733800489</v>
      </c>
      <c r="X12" s="331">
        <v>60</v>
      </c>
      <c r="Y12" s="157">
        <v>59.467796082858207</v>
      </c>
      <c r="Z12" s="337">
        <v>100</v>
      </c>
      <c r="AA12" s="52"/>
      <c r="AB12" s="342" t="s">
        <v>10</v>
      </c>
      <c r="AC12" s="212">
        <v>40.617511146382384</v>
      </c>
      <c r="AD12" s="221"/>
      <c r="AE12" s="157">
        <v>46.701306853402272</v>
      </c>
      <c r="AF12" s="221"/>
      <c r="AG12" s="162">
        <v>43.772359063909299</v>
      </c>
      <c r="AH12" s="302">
        <f t="shared" si="0"/>
        <v>2910</v>
      </c>
    </row>
    <row r="13" spans="1:34" ht="14" thickBot="1" x14ac:dyDescent="0.4">
      <c r="A13" s="356" t="s">
        <v>11</v>
      </c>
      <c r="B13" s="167">
        <v>59.1</v>
      </c>
      <c r="C13" s="328">
        <v>1170</v>
      </c>
      <c r="D13" s="168">
        <v>68.8</v>
      </c>
      <c r="E13" s="328">
        <v>1830</v>
      </c>
      <c r="F13" s="168">
        <v>64.7</v>
      </c>
      <c r="G13" s="329">
        <v>3000</v>
      </c>
      <c r="H13" s="168">
        <v>62</v>
      </c>
      <c r="I13" s="328">
        <v>120</v>
      </c>
      <c r="J13" s="168">
        <v>74</v>
      </c>
      <c r="K13" s="328">
        <v>200</v>
      </c>
      <c r="L13" s="168">
        <v>69</v>
      </c>
      <c r="M13" s="328">
        <v>320</v>
      </c>
      <c r="N13" s="167">
        <v>75.855290999999994</v>
      </c>
      <c r="O13" s="328">
        <v>100</v>
      </c>
      <c r="P13" s="168">
        <v>80.239958000000001</v>
      </c>
      <c r="Q13" s="328">
        <v>130</v>
      </c>
      <c r="R13" s="168">
        <v>78.325316999999998</v>
      </c>
      <c r="S13" s="328">
        <v>230</v>
      </c>
      <c r="T13" s="343" t="s">
        <v>11</v>
      </c>
      <c r="U13" s="168">
        <v>86.407326449735493</v>
      </c>
      <c r="V13" s="332">
        <v>50</v>
      </c>
      <c r="W13" s="168">
        <v>92.233216613453621</v>
      </c>
      <c r="X13" s="332">
        <v>70</v>
      </c>
      <c r="Y13" s="168">
        <v>90.345080928931594</v>
      </c>
      <c r="Z13" s="338">
        <v>120</v>
      </c>
      <c r="AA13" s="52"/>
      <c r="AB13" s="356" t="s">
        <v>11</v>
      </c>
      <c r="AC13" s="216">
        <v>60.91200175153952</v>
      </c>
      <c r="AD13" s="225"/>
      <c r="AE13" s="168">
        <v>70.349732812976654</v>
      </c>
      <c r="AF13" s="225"/>
      <c r="AG13" s="171">
        <v>66.334077990751652</v>
      </c>
      <c r="AH13" s="333">
        <f t="shared" si="0"/>
        <v>3670</v>
      </c>
    </row>
    <row r="14" spans="1:34" s="50" customFormat="1" ht="14.5" thickTop="1" thickBot="1" x14ac:dyDescent="0.4">
      <c r="A14" s="344" t="s">
        <v>133</v>
      </c>
      <c r="B14" s="305">
        <v>35.299999999999997</v>
      </c>
      <c r="C14" s="306">
        <v>7800</v>
      </c>
      <c r="D14" s="307">
        <v>39.300000000000004</v>
      </c>
      <c r="E14" s="306">
        <v>9070</v>
      </c>
      <c r="F14" s="307">
        <v>37.4</v>
      </c>
      <c r="G14" s="308">
        <v>16870</v>
      </c>
      <c r="H14" s="307">
        <v>30</v>
      </c>
      <c r="I14" s="306">
        <v>660</v>
      </c>
      <c r="J14" s="307">
        <v>38</v>
      </c>
      <c r="K14" s="306">
        <v>910</v>
      </c>
      <c r="L14" s="307">
        <v>35</v>
      </c>
      <c r="M14" s="306">
        <v>1570</v>
      </c>
      <c r="N14" s="305">
        <v>41.866244000000002</v>
      </c>
      <c r="O14" s="306">
        <v>530</v>
      </c>
      <c r="P14" s="307">
        <v>52.697969999999998</v>
      </c>
      <c r="Q14" s="306">
        <v>690</v>
      </c>
      <c r="R14" s="307">
        <v>47.435220000000001</v>
      </c>
      <c r="S14" s="306">
        <v>1220</v>
      </c>
      <c r="T14" s="344" t="s">
        <v>133</v>
      </c>
      <c r="U14" s="307">
        <v>39.399179178316871</v>
      </c>
      <c r="V14" s="323">
        <v>280</v>
      </c>
      <c r="W14" s="307">
        <v>48.628304487059559</v>
      </c>
      <c r="X14" s="323">
        <v>360</v>
      </c>
      <c r="Y14" s="307">
        <v>44.951993038935569</v>
      </c>
      <c r="Z14" s="335">
        <v>640</v>
      </c>
      <c r="AA14" s="52"/>
      <c r="AB14" s="344" t="s">
        <v>133</v>
      </c>
      <c r="AC14" s="310">
        <v>35.180793566245889</v>
      </c>
      <c r="AD14" s="306">
        <f>C14+I14+O14+V14</f>
        <v>9270</v>
      </c>
      <c r="AE14" s="311">
        <v>40.123402562026577</v>
      </c>
      <c r="AF14" s="306">
        <f t="shared" ref="AF14" si="1">E14+K14+Q14+X14</f>
        <v>11030</v>
      </c>
      <c r="AG14" s="311">
        <v>37.705785269808494</v>
      </c>
      <c r="AH14" s="312">
        <f>G14+M14+S14+Z14</f>
        <v>20300</v>
      </c>
    </row>
    <row r="15" spans="1:34" s="50" customFormat="1" ht="14.5" x14ac:dyDescent="0.3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Y15" s="52"/>
      <c r="Z15" s="52"/>
      <c r="AA15" s="52"/>
      <c r="AB15" s="52"/>
      <c r="AD15" s="51"/>
      <c r="AE15" s="4"/>
      <c r="AF15" s="51"/>
      <c r="AG15" s="51"/>
      <c r="AH15" s="51"/>
    </row>
    <row r="16" spans="1:34" s="43" customFormat="1" ht="12" x14ac:dyDescent="0.3">
      <c r="A16" s="43" t="s">
        <v>206</v>
      </c>
      <c r="U16" s="198"/>
      <c r="AB16" s="148"/>
    </row>
    <row r="17" spans="1:28" s="43" customFormat="1" ht="12" x14ac:dyDescent="0.3">
      <c r="A17" s="152" t="s">
        <v>163</v>
      </c>
      <c r="U17" s="198"/>
      <c r="AB17" s="148"/>
    </row>
    <row r="18" spans="1:28" s="215" customFormat="1" ht="12" x14ac:dyDescent="0.3">
      <c r="A18" s="12" t="s">
        <v>262</v>
      </c>
      <c r="N18" s="146"/>
      <c r="O18" s="146"/>
      <c r="T18" s="135"/>
      <c r="U18" s="135"/>
    </row>
    <row r="19" spans="1:28" s="43" customFormat="1" ht="12" x14ac:dyDescent="0.3">
      <c r="U19" s="198"/>
      <c r="AB19" s="148"/>
    </row>
    <row r="20" spans="1:28" s="43" customFormat="1" ht="12" x14ac:dyDescent="0.3">
      <c r="A20" s="95" t="s">
        <v>205</v>
      </c>
      <c r="U20" s="198"/>
      <c r="AB20" s="148"/>
    </row>
    <row r="21" spans="1:28" s="43" customFormat="1" ht="12" x14ac:dyDescent="0.3">
      <c r="A21" s="43" t="s">
        <v>165</v>
      </c>
      <c r="U21" s="198"/>
      <c r="AB21" s="148"/>
    </row>
    <row r="22" spans="1:28" s="43" customFormat="1" ht="12" x14ac:dyDescent="0.3">
      <c r="A22" s="43" t="s">
        <v>173</v>
      </c>
      <c r="U22" s="198"/>
      <c r="AB22" s="148"/>
    </row>
    <row r="23" spans="1:28" s="43" customFormat="1" ht="12" x14ac:dyDescent="0.3">
      <c r="A23" s="43" t="s">
        <v>159</v>
      </c>
      <c r="U23" s="198"/>
      <c r="AB23" s="148"/>
    </row>
    <row r="24" spans="1:28" x14ac:dyDescent="0.35">
      <c r="U24" s="198"/>
    </row>
    <row r="25" spans="1:28" x14ac:dyDescent="0.35">
      <c r="U25" s="198"/>
    </row>
    <row r="26" spans="1:28" x14ac:dyDescent="0.35">
      <c r="A26" s="56"/>
    </row>
    <row r="27" spans="1:28" x14ac:dyDescent="0.35">
      <c r="A27" s="56"/>
    </row>
  </sheetData>
  <mergeCells count="18">
    <mergeCell ref="B5:C5"/>
    <mergeCell ref="D5:E5"/>
    <mergeCell ref="F5:G5"/>
    <mergeCell ref="B4:G4"/>
    <mergeCell ref="H5:I5"/>
    <mergeCell ref="AC4:AH4"/>
    <mergeCell ref="AC5:AD5"/>
    <mergeCell ref="J5:K5"/>
    <mergeCell ref="L5:M5"/>
    <mergeCell ref="H4:M4"/>
    <mergeCell ref="N4:S4"/>
    <mergeCell ref="N5:O5"/>
    <mergeCell ref="P5:Q5"/>
    <mergeCell ref="R5:S5"/>
    <mergeCell ref="U5:V5"/>
    <mergeCell ref="W5:X5"/>
    <mergeCell ref="Y5:Z5"/>
    <mergeCell ref="U4:Z4"/>
  </mergeCells>
  <hyperlinks>
    <hyperlink ref="A2" location="'CHAPTER 5'!A1" display="Back to Table of Contents" xr:uid="{00000000-0004-0000-0D00-000000000000}"/>
  </hyperlinks>
  <pageMargins left="0.7" right="0.7" top="0.75" bottom="0.75" header="0.3" footer="0.3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7" tint="0.39997558519241921"/>
    <pageSetUpPr fitToPage="1"/>
  </sheetPr>
  <dimension ref="A1:AG30"/>
  <sheetViews>
    <sheetView showGridLines="0" zoomScale="90" zoomScaleNormal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4.5" x14ac:dyDescent="0.35"/>
  <cols>
    <col min="1" max="1" width="12.26953125" style="51" customWidth="1"/>
    <col min="2" max="2" width="5.1796875" style="51" bestFit="1" customWidth="1"/>
    <col min="3" max="3" width="6.7265625" style="51" bestFit="1" customWidth="1"/>
    <col min="4" max="4" width="5.1796875" style="51" bestFit="1" customWidth="1"/>
    <col min="5" max="5" width="6.7265625" style="51" bestFit="1" customWidth="1"/>
    <col min="6" max="6" width="4.7265625" style="51" customWidth="1"/>
    <col min="7" max="7" width="6.7265625" style="51" bestFit="1" customWidth="1"/>
    <col min="8" max="8" width="5.1796875" style="51" bestFit="1" customWidth="1"/>
    <col min="9" max="10" width="5.7265625" style="51" customWidth="1"/>
    <col min="11" max="11" width="5.26953125" style="51" customWidth="1"/>
    <col min="12" max="12" width="4.54296875" style="51" customWidth="1"/>
    <col min="13" max="13" width="6.7265625" style="51" bestFit="1" customWidth="1"/>
    <col min="14" max="14" width="5" style="51" customWidth="1"/>
    <col min="15" max="15" width="6.7265625" style="51" customWidth="1"/>
    <col min="16" max="16" width="4.7265625" style="51" customWidth="1"/>
    <col min="17" max="17" width="6.1796875" style="51" customWidth="1"/>
    <col min="18" max="18" width="4.7265625" style="51" customWidth="1"/>
    <col min="19" max="19" width="6.7265625" style="51" bestFit="1" customWidth="1"/>
    <col min="20" max="20" width="5.1796875" style="51" bestFit="1" customWidth="1"/>
    <col min="21" max="21" width="6.54296875" style="51" customWidth="1"/>
    <col min="22" max="22" width="5.1796875" style="51" bestFit="1" customWidth="1"/>
    <col min="23" max="23" width="6.54296875" style="51" customWidth="1"/>
    <col min="24" max="24" width="5.1796875" style="51" bestFit="1" customWidth="1"/>
    <col min="25" max="25" width="6.453125" style="51" customWidth="1"/>
    <col min="26" max="26" width="2.453125" style="51" customWidth="1"/>
    <col min="27" max="27" width="4.81640625" style="3" customWidth="1"/>
    <col min="28" max="28" width="7.26953125" style="3" bestFit="1" customWidth="1"/>
    <col min="29" max="29" width="5" style="3" customWidth="1"/>
    <col min="30" max="30" width="7.453125" style="51" bestFit="1" customWidth="1"/>
    <col min="31" max="31" width="4" style="51" customWidth="1"/>
    <col min="32" max="32" width="7.26953125" style="51" bestFit="1" customWidth="1"/>
    <col min="33" max="16384" width="9.1796875" style="51"/>
  </cols>
  <sheetData>
    <row r="1" spans="1:33" s="32" customFormat="1" ht="15.5" x14ac:dyDescent="0.35">
      <c r="A1" s="100" t="s">
        <v>241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</row>
    <row r="2" spans="1:33" s="32" customFormat="1" x14ac:dyDescent="0.35">
      <c r="A2" s="104" t="s">
        <v>106</v>
      </c>
      <c r="AA2" s="3"/>
      <c r="AB2" s="3"/>
      <c r="AC2" s="3"/>
    </row>
    <row r="3" spans="1:33" ht="15" thickBot="1" x14ac:dyDescent="0.4">
      <c r="A3" s="55"/>
    </row>
    <row r="4" spans="1:33" s="50" customFormat="1" ht="15.75" customHeight="1" x14ac:dyDescent="0.35">
      <c r="A4" s="469" t="s">
        <v>2</v>
      </c>
      <c r="B4" s="466" t="s">
        <v>162</v>
      </c>
      <c r="C4" s="467"/>
      <c r="D4" s="467"/>
      <c r="E4" s="467"/>
      <c r="F4" s="467"/>
      <c r="G4" s="468"/>
      <c r="H4" s="466" t="s">
        <v>166</v>
      </c>
      <c r="I4" s="467"/>
      <c r="J4" s="467"/>
      <c r="K4" s="467"/>
      <c r="L4" s="467"/>
      <c r="M4" s="468"/>
      <c r="N4" s="466" t="s">
        <v>174</v>
      </c>
      <c r="O4" s="467"/>
      <c r="P4" s="467"/>
      <c r="Q4" s="467"/>
      <c r="R4" s="467"/>
      <c r="S4" s="468"/>
      <c r="T4" s="466" t="s">
        <v>184</v>
      </c>
      <c r="U4" s="467"/>
      <c r="V4" s="467"/>
      <c r="W4" s="467"/>
      <c r="X4" s="467"/>
      <c r="Y4" s="479"/>
      <c r="AA4" s="472" t="s">
        <v>30</v>
      </c>
      <c r="AB4" s="473"/>
      <c r="AC4" s="473"/>
      <c r="AD4" s="473"/>
      <c r="AE4" s="473"/>
      <c r="AF4" s="474"/>
    </row>
    <row r="5" spans="1:33" ht="13.5" x14ac:dyDescent="0.35">
      <c r="A5" s="470"/>
      <c r="B5" s="477" t="s">
        <v>0</v>
      </c>
      <c r="C5" s="464"/>
      <c r="D5" s="464" t="s">
        <v>1</v>
      </c>
      <c r="E5" s="464"/>
      <c r="F5" s="464" t="s">
        <v>136</v>
      </c>
      <c r="G5" s="465"/>
      <c r="H5" s="464" t="s">
        <v>0</v>
      </c>
      <c r="I5" s="464"/>
      <c r="J5" s="464" t="s">
        <v>1</v>
      </c>
      <c r="K5" s="464"/>
      <c r="L5" s="464" t="s">
        <v>136</v>
      </c>
      <c r="M5" s="464"/>
      <c r="N5" s="477" t="s">
        <v>0</v>
      </c>
      <c r="O5" s="464"/>
      <c r="P5" s="464" t="s">
        <v>1</v>
      </c>
      <c r="Q5" s="464"/>
      <c r="R5" s="464" t="s">
        <v>136</v>
      </c>
      <c r="S5" s="465"/>
      <c r="T5" s="464" t="s">
        <v>0</v>
      </c>
      <c r="U5" s="464"/>
      <c r="V5" s="464" t="s">
        <v>1</v>
      </c>
      <c r="W5" s="464"/>
      <c r="X5" s="464" t="s">
        <v>136</v>
      </c>
      <c r="Y5" s="478"/>
      <c r="Z5" s="50"/>
      <c r="AA5" s="475" t="s">
        <v>0</v>
      </c>
      <c r="AB5" s="476"/>
      <c r="AC5" s="313"/>
      <c r="AD5" s="313" t="s">
        <v>1</v>
      </c>
      <c r="AE5" s="313"/>
      <c r="AF5" s="314" t="s">
        <v>136</v>
      </c>
    </row>
    <row r="6" spans="1:33" ht="13.5" x14ac:dyDescent="0.35">
      <c r="A6" s="471"/>
      <c r="B6" s="318" t="s">
        <v>3</v>
      </c>
      <c r="C6" s="319" t="s">
        <v>25</v>
      </c>
      <c r="D6" s="320" t="s">
        <v>3</v>
      </c>
      <c r="E6" s="319" t="s">
        <v>25</v>
      </c>
      <c r="F6" s="320" t="s">
        <v>3</v>
      </c>
      <c r="G6" s="321" t="s">
        <v>25</v>
      </c>
      <c r="H6" s="320" t="s">
        <v>3</v>
      </c>
      <c r="I6" s="319" t="s">
        <v>25</v>
      </c>
      <c r="J6" s="320" t="s">
        <v>3</v>
      </c>
      <c r="K6" s="319" t="s">
        <v>25</v>
      </c>
      <c r="L6" s="320" t="s">
        <v>3</v>
      </c>
      <c r="M6" s="319" t="s">
        <v>25</v>
      </c>
      <c r="N6" s="318" t="s">
        <v>3</v>
      </c>
      <c r="O6" s="319" t="s">
        <v>25</v>
      </c>
      <c r="P6" s="320" t="s">
        <v>3</v>
      </c>
      <c r="Q6" s="319" t="s">
        <v>25</v>
      </c>
      <c r="R6" s="320" t="s">
        <v>3</v>
      </c>
      <c r="S6" s="321" t="s">
        <v>25</v>
      </c>
      <c r="T6" s="320" t="s">
        <v>3</v>
      </c>
      <c r="U6" s="319" t="s">
        <v>25</v>
      </c>
      <c r="V6" s="320" t="s">
        <v>3</v>
      </c>
      <c r="W6" s="319" t="s">
        <v>25</v>
      </c>
      <c r="X6" s="320" t="s">
        <v>3</v>
      </c>
      <c r="Y6" s="322" t="s">
        <v>25</v>
      </c>
      <c r="AA6" s="324" t="s">
        <v>3</v>
      </c>
      <c r="AB6" s="325" t="s">
        <v>25</v>
      </c>
      <c r="AC6" s="326" t="s">
        <v>3</v>
      </c>
      <c r="AD6" s="325" t="s">
        <v>25</v>
      </c>
      <c r="AE6" s="326" t="s">
        <v>3</v>
      </c>
      <c r="AF6" s="327" t="s">
        <v>25</v>
      </c>
    </row>
    <row r="7" spans="1:33" ht="13.5" x14ac:dyDescent="0.35">
      <c r="A7" s="163" t="s">
        <v>4</v>
      </c>
      <c r="B7" s="164">
        <v>22.276502540019926</v>
      </c>
      <c r="C7" s="295">
        <v>690</v>
      </c>
      <c r="D7" s="165">
        <v>15.760922301002148</v>
      </c>
      <c r="E7" s="295">
        <v>460</v>
      </c>
      <c r="F7" s="165">
        <v>19.055154012252494</v>
      </c>
      <c r="G7" s="298">
        <v>1150</v>
      </c>
      <c r="H7" s="165">
        <v>24</v>
      </c>
      <c r="I7" s="330">
        <v>70</v>
      </c>
      <c r="J7" s="165">
        <v>13</v>
      </c>
      <c r="K7" s="330">
        <v>40</v>
      </c>
      <c r="L7" s="165">
        <v>19</v>
      </c>
      <c r="M7" s="295">
        <v>110</v>
      </c>
      <c r="N7" s="164">
        <v>15.665749999999999</v>
      </c>
      <c r="O7" s="295">
        <v>30</v>
      </c>
      <c r="P7" s="165">
        <v>20.115085000000001</v>
      </c>
      <c r="Q7" s="295">
        <v>30</v>
      </c>
      <c r="R7" s="165">
        <v>17.801863999999998</v>
      </c>
      <c r="S7" s="298">
        <v>60</v>
      </c>
      <c r="T7" s="218"/>
      <c r="U7" s="219"/>
      <c r="V7" s="218"/>
      <c r="W7" s="219"/>
      <c r="X7" s="165">
        <v>20.24357622909536</v>
      </c>
      <c r="Y7" s="301">
        <v>40</v>
      </c>
      <c r="AA7" s="211">
        <v>21.436695870351201</v>
      </c>
      <c r="AB7" s="219"/>
      <c r="AC7" s="165">
        <v>15.286022667359873</v>
      </c>
      <c r="AD7" s="219"/>
      <c r="AE7" s="170">
        <v>19.044706327827733</v>
      </c>
      <c r="AF7" s="301">
        <f t="shared" ref="AF7:AF13" si="0">G7+M7+S7+Y7</f>
        <v>1360</v>
      </c>
    </row>
    <row r="8" spans="1:33" ht="13.5" x14ac:dyDescent="0.35">
      <c r="A8" s="160" t="s">
        <v>6</v>
      </c>
      <c r="B8" s="158">
        <v>27.04558646576244</v>
      </c>
      <c r="C8" s="296">
        <v>1030</v>
      </c>
      <c r="D8" s="157">
        <v>21.542297352410444</v>
      </c>
      <c r="E8" s="296">
        <v>810</v>
      </c>
      <c r="F8" s="157">
        <v>24.254777411368575</v>
      </c>
      <c r="G8" s="299">
        <v>1840</v>
      </c>
      <c r="H8" s="157">
        <v>23</v>
      </c>
      <c r="I8" s="331">
        <v>80</v>
      </c>
      <c r="J8" s="157">
        <v>24</v>
      </c>
      <c r="K8" s="331">
        <v>90</v>
      </c>
      <c r="L8" s="157">
        <v>23</v>
      </c>
      <c r="M8" s="296">
        <v>170</v>
      </c>
      <c r="N8" s="158">
        <v>27.839661</v>
      </c>
      <c r="O8" s="296">
        <v>60</v>
      </c>
      <c r="P8" s="157">
        <v>22.739093</v>
      </c>
      <c r="Q8" s="296">
        <v>40</v>
      </c>
      <c r="R8" s="157">
        <v>25.306034</v>
      </c>
      <c r="S8" s="299">
        <v>100</v>
      </c>
      <c r="T8" s="220"/>
      <c r="U8" s="221"/>
      <c r="V8" s="220"/>
      <c r="W8" s="221"/>
      <c r="X8" s="157">
        <v>27.923380412730577</v>
      </c>
      <c r="Y8" s="302">
        <v>70</v>
      </c>
      <c r="AA8" s="212">
        <v>26.01085633374111</v>
      </c>
      <c r="AB8" s="221"/>
      <c r="AC8" s="157">
        <v>21.198349629820367</v>
      </c>
      <c r="AD8" s="221"/>
      <c r="AE8" s="162">
        <v>24.247730835060707</v>
      </c>
      <c r="AF8" s="302">
        <f t="shared" si="0"/>
        <v>2180</v>
      </c>
    </row>
    <row r="9" spans="1:33" ht="13.5" x14ac:dyDescent="0.35">
      <c r="A9" s="160" t="s">
        <v>7</v>
      </c>
      <c r="B9" s="158">
        <v>20.812622884670102</v>
      </c>
      <c r="C9" s="296">
        <v>740</v>
      </c>
      <c r="D9" s="157">
        <v>15.860090922381085</v>
      </c>
      <c r="E9" s="296">
        <v>570</v>
      </c>
      <c r="F9" s="157">
        <v>18.315795337125479</v>
      </c>
      <c r="G9" s="299">
        <v>1310</v>
      </c>
      <c r="H9" s="157">
        <v>28</v>
      </c>
      <c r="I9" s="331">
        <v>90</v>
      </c>
      <c r="J9" s="157">
        <v>19</v>
      </c>
      <c r="K9" s="331">
        <v>60</v>
      </c>
      <c r="L9" s="157">
        <v>24</v>
      </c>
      <c r="M9" s="296">
        <v>150</v>
      </c>
      <c r="N9" s="158">
        <v>20.677154999999999</v>
      </c>
      <c r="O9" s="296">
        <v>40</v>
      </c>
      <c r="P9" s="157">
        <v>14.863246</v>
      </c>
      <c r="Q9" s="296">
        <v>30</v>
      </c>
      <c r="R9" s="157">
        <v>17.658054</v>
      </c>
      <c r="S9" s="299">
        <v>70</v>
      </c>
      <c r="T9" s="220"/>
      <c r="U9" s="221"/>
      <c r="V9" s="220"/>
      <c r="W9" s="221"/>
      <c r="X9" s="157">
        <v>17.739976028091643</v>
      </c>
      <c r="Y9" s="302">
        <v>40</v>
      </c>
      <c r="AA9" s="212">
        <v>20.789615180757963</v>
      </c>
      <c r="AB9" s="221"/>
      <c r="AC9" s="157">
        <v>15.607397861787002</v>
      </c>
      <c r="AD9" s="221"/>
      <c r="AE9" s="162">
        <v>18.767274559010886</v>
      </c>
      <c r="AF9" s="302">
        <f t="shared" si="0"/>
        <v>1570</v>
      </c>
    </row>
    <row r="10" spans="1:33" ht="13.5" x14ac:dyDescent="0.35">
      <c r="A10" s="160" t="s">
        <v>8</v>
      </c>
      <c r="B10" s="158">
        <v>20.729165892223818</v>
      </c>
      <c r="C10" s="296">
        <v>790</v>
      </c>
      <c r="D10" s="157">
        <v>18.190312134384033</v>
      </c>
      <c r="E10" s="296">
        <v>710</v>
      </c>
      <c r="F10" s="157">
        <v>19.443362537485939</v>
      </c>
      <c r="G10" s="299">
        <v>1500</v>
      </c>
      <c r="H10" s="157">
        <v>23</v>
      </c>
      <c r="I10" s="331">
        <v>90</v>
      </c>
      <c r="J10" s="157">
        <v>22</v>
      </c>
      <c r="K10" s="331">
        <v>90</v>
      </c>
      <c r="L10" s="157">
        <v>22</v>
      </c>
      <c r="M10" s="296">
        <v>180</v>
      </c>
      <c r="N10" s="158">
        <v>21.068648</v>
      </c>
      <c r="O10" s="296">
        <v>40</v>
      </c>
      <c r="P10" s="157">
        <v>18.581195000000001</v>
      </c>
      <c r="Q10" s="296">
        <v>40</v>
      </c>
      <c r="R10" s="157">
        <v>19.788612000000001</v>
      </c>
      <c r="S10" s="299">
        <v>80</v>
      </c>
      <c r="T10" s="220"/>
      <c r="U10" s="221"/>
      <c r="V10" s="220"/>
      <c r="W10" s="221"/>
      <c r="X10" s="157">
        <v>21.411105381007449</v>
      </c>
      <c r="Y10" s="302">
        <v>60</v>
      </c>
      <c r="AA10" s="212">
        <v>20.350811600687209</v>
      </c>
      <c r="AB10" s="221"/>
      <c r="AC10" s="157">
        <v>18.018881677739426</v>
      </c>
      <c r="AD10" s="221"/>
      <c r="AE10" s="162">
        <v>19.82217764047471</v>
      </c>
      <c r="AF10" s="302">
        <f t="shared" si="0"/>
        <v>1820</v>
      </c>
    </row>
    <row r="11" spans="1:33" ht="13.5" x14ac:dyDescent="0.35">
      <c r="A11" s="160" t="s">
        <v>9</v>
      </c>
      <c r="B11" s="158">
        <v>15.994385705911766</v>
      </c>
      <c r="C11" s="296">
        <v>520</v>
      </c>
      <c r="D11" s="157">
        <v>15.026289423727976</v>
      </c>
      <c r="E11" s="296">
        <v>510</v>
      </c>
      <c r="F11" s="157">
        <v>15.500894418273933</v>
      </c>
      <c r="G11" s="299">
        <v>1030</v>
      </c>
      <c r="H11" s="157">
        <v>19</v>
      </c>
      <c r="I11" s="331">
        <v>70</v>
      </c>
      <c r="J11" s="157">
        <v>14</v>
      </c>
      <c r="K11" s="331">
        <v>50</v>
      </c>
      <c r="L11" s="157">
        <v>16</v>
      </c>
      <c r="M11" s="296">
        <v>120</v>
      </c>
      <c r="N11" s="158">
        <v>16.721219999999999</v>
      </c>
      <c r="O11" s="296">
        <v>30</v>
      </c>
      <c r="P11" s="157">
        <v>16.530404999999998</v>
      </c>
      <c r="Q11" s="296">
        <v>30</v>
      </c>
      <c r="R11" s="157">
        <v>16.619381000000001</v>
      </c>
      <c r="S11" s="299">
        <v>60</v>
      </c>
      <c r="T11" s="220"/>
      <c r="U11" s="221"/>
      <c r="V11" s="220"/>
      <c r="W11" s="221"/>
      <c r="X11" s="157">
        <v>16.399919139276431</v>
      </c>
      <c r="Y11" s="302">
        <v>40</v>
      </c>
      <c r="AA11" s="212">
        <v>15.848070437754918</v>
      </c>
      <c r="AB11" s="221"/>
      <c r="AC11" s="157">
        <v>14.587213847969</v>
      </c>
      <c r="AD11" s="221"/>
      <c r="AE11" s="162">
        <v>15.689859919675447</v>
      </c>
      <c r="AF11" s="302">
        <f t="shared" si="0"/>
        <v>1250</v>
      </c>
    </row>
    <row r="12" spans="1:33" ht="13.5" x14ac:dyDescent="0.35">
      <c r="A12" s="160" t="s">
        <v>10</v>
      </c>
      <c r="B12" s="158">
        <v>9.8427217732130838</v>
      </c>
      <c r="C12" s="296">
        <v>260</v>
      </c>
      <c r="D12" s="157">
        <v>9.1452210668016694</v>
      </c>
      <c r="E12" s="296">
        <v>260</v>
      </c>
      <c r="F12" s="157">
        <v>9.4808849745674522</v>
      </c>
      <c r="G12" s="299">
        <v>520</v>
      </c>
      <c r="H12" s="157">
        <v>13</v>
      </c>
      <c r="I12" s="331">
        <v>40</v>
      </c>
      <c r="J12" s="157">
        <v>12</v>
      </c>
      <c r="K12" s="331">
        <v>40</v>
      </c>
      <c r="L12" s="157">
        <v>13</v>
      </c>
      <c r="M12" s="296">
        <v>80</v>
      </c>
      <c r="N12" s="158">
        <v>12.732384</v>
      </c>
      <c r="O12" s="296">
        <v>20</v>
      </c>
      <c r="P12" s="157">
        <v>14.54565</v>
      </c>
      <c r="Q12" s="296">
        <v>30</v>
      </c>
      <c r="R12" s="157">
        <v>13.670444</v>
      </c>
      <c r="S12" s="299">
        <v>50</v>
      </c>
      <c r="T12" s="220"/>
      <c r="U12" s="221"/>
      <c r="V12" s="220"/>
      <c r="W12" s="221"/>
      <c r="X12" s="157">
        <v>12.320071646693412</v>
      </c>
      <c r="Y12" s="302">
        <v>20</v>
      </c>
      <c r="AA12" s="212">
        <v>10.018304871900462</v>
      </c>
      <c r="AB12" s="221"/>
      <c r="AC12" s="157">
        <v>9.4486563397314729</v>
      </c>
      <c r="AD12" s="221"/>
      <c r="AE12" s="162">
        <v>10.078172018150939</v>
      </c>
      <c r="AF12" s="302">
        <f t="shared" si="0"/>
        <v>670</v>
      </c>
    </row>
    <row r="13" spans="1:33" ht="14" thickBot="1" x14ac:dyDescent="0.4">
      <c r="A13" s="166" t="s">
        <v>11</v>
      </c>
      <c r="B13" s="167">
        <v>3.3583339675884263</v>
      </c>
      <c r="C13" s="328">
        <v>70</v>
      </c>
      <c r="D13" s="168">
        <v>6.2906007833794702</v>
      </c>
      <c r="E13" s="328">
        <v>170</v>
      </c>
      <c r="F13" s="168">
        <v>5.0067639883325592</v>
      </c>
      <c r="G13" s="329">
        <v>240</v>
      </c>
      <c r="H13" s="168">
        <v>8</v>
      </c>
      <c r="I13" s="332">
        <v>10</v>
      </c>
      <c r="J13" s="168">
        <v>9</v>
      </c>
      <c r="K13" s="332">
        <v>20</v>
      </c>
      <c r="L13" s="168">
        <v>9</v>
      </c>
      <c r="M13" s="328">
        <v>30</v>
      </c>
      <c r="N13" s="167">
        <v>4.6440549999999998</v>
      </c>
      <c r="O13" s="328">
        <v>10</v>
      </c>
      <c r="P13" s="168">
        <v>3.7001719999999998</v>
      </c>
      <c r="Q13" s="328">
        <v>10</v>
      </c>
      <c r="R13" s="168">
        <v>4.1123349999999999</v>
      </c>
      <c r="S13" s="329">
        <v>20</v>
      </c>
      <c r="T13" s="224"/>
      <c r="U13" s="225"/>
      <c r="V13" s="224"/>
      <c r="W13" s="225"/>
      <c r="X13" s="168">
        <v>5.6491785271952546</v>
      </c>
      <c r="Y13" s="333">
        <v>10</v>
      </c>
      <c r="AA13" s="216">
        <v>3.7134920962717404</v>
      </c>
      <c r="AB13" s="225"/>
      <c r="AC13" s="168">
        <v>6.2231560152399279</v>
      </c>
      <c r="AD13" s="225"/>
      <c r="AE13" s="171">
        <v>5.4372195074386598</v>
      </c>
      <c r="AF13" s="333">
        <f t="shared" si="0"/>
        <v>300</v>
      </c>
    </row>
    <row r="14" spans="1:33" s="50" customFormat="1" thickTop="1" thickBot="1" x14ac:dyDescent="0.4">
      <c r="A14" s="304" t="s">
        <v>133</v>
      </c>
      <c r="B14" s="305">
        <v>18.441880972512948</v>
      </c>
      <c r="C14" s="306">
        <v>4100</v>
      </c>
      <c r="D14" s="307">
        <v>15.199685456781015</v>
      </c>
      <c r="E14" s="306">
        <v>3490</v>
      </c>
      <c r="F14" s="307">
        <v>16.781361261414045</v>
      </c>
      <c r="G14" s="308">
        <v>7590</v>
      </c>
      <c r="H14" s="307">
        <v>21</v>
      </c>
      <c r="I14" s="323">
        <v>450</v>
      </c>
      <c r="J14" s="307">
        <v>17</v>
      </c>
      <c r="K14" s="323">
        <v>390</v>
      </c>
      <c r="L14" s="307">
        <v>19</v>
      </c>
      <c r="M14" s="306">
        <v>840</v>
      </c>
      <c r="N14" s="305">
        <v>17.920190000000002</v>
      </c>
      <c r="O14" s="306">
        <v>230</v>
      </c>
      <c r="P14" s="307">
        <v>16.238878</v>
      </c>
      <c r="Q14" s="306">
        <v>210</v>
      </c>
      <c r="R14" s="307">
        <v>17.051895999999999</v>
      </c>
      <c r="S14" s="308">
        <v>440</v>
      </c>
      <c r="T14" s="307">
        <v>19.61098990466084</v>
      </c>
      <c r="U14" s="323">
        <v>140</v>
      </c>
      <c r="V14" s="307">
        <v>17.424424614622158</v>
      </c>
      <c r="W14" s="306">
        <v>130</v>
      </c>
      <c r="X14" s="307">
        <v>18.489368462854806</v>
      </c>
      <c r="Y14" s="309">
        <f>U14+W14</f>
        <v>270</v>
      </c>
      <c r="AA14" s="310">
        <v>18.692171095672762</v>
      </c>
      <c r="AB14" s="306">
        <f t="shared" ref="AB14" si="1">C14+I14+O14+U14</f>
        <v>4920</v>
      </c>
      <c r="AC14" s="311">
        <v>15.350930082661121</v>
      </c>
      <c r="AD14" s="306">
        <f t="shared" ref="AD14" si="2">E14+K14+Q14+W14</f>
        <v>4220</v>
      </c>
      <c r="AE14" s="311">
        <v>16.985257632629356</v>
      </c>
      <c r="AF14" s="312">
        <f t="shared" ref="AF14" si="3">G14+M14+S14+Y14</f>
        <v>9140</v>
      </c>
    </row>
    <row r="15" spans="1:33" x14ac:dyDescent="0.35">
      <c r="AA15" s="4"/>
      <c r="AB15" s="51"/>
      <c r="AC15" s="4"/>
    </row>
    <row r="16" spans="1:33" s="43" customFormat="1" ht="12" x14ac:dyDescent="0.3">
      <c r="A16" s="43" t="s">
        <v>208</v>
      </c>
      <c r="AA16" s="33"/>
      <c r="AB16" s="33"/>
      <c r="AC16" s="33"/>
      <c r="AG16" s="148"/>
    </row>
    <row r="17" spans="1:33" s="41" customFormat="1" ht="12" x14ac:dyDescent="0.3">
      <c r="A17" s="90" t="s">
        <v>164</v>
      </c>
      <c r="E17" s="130"/>
      <c r="F17" s="130"/>
      <c r="G17" s="130"/>
      <c r="AA17" s="136"/>
      <c r="AB17" s="136"/>
      <c r="AG17" s="146"/>
    </row>
    <row r="18" spans="1:33" s="41" customFormat="1" ht="12" x14ac:dyDescent="0.3">
      <c r="A18" s="152" t="s">
        <v>163</v>
      </c>
      <c r="E18" s="130"/>
      <c r="F18" s="130"/>
      <c r="G18" s="130"/>
      <c r="AA18" s="136"/>
      <c r="AB18" s="136"/>
      <c r="AG18" s="146"/>
    </row>
    <row r="19" spans="1:33" s="215" customFormat="1" ht="12" x14ac:dyDescent="0.3">
      <c r="A19" s="12" t="s">
        <v>262</v>
      </c>
      <c r="N19" s="146"/>
      <c r="O19" s="146"/>
      <c r="T19" s="135"/>
      <c r="U19" s="135"/>
    </row>
    <row r="20" spans="1:33" s="11" customFormat="1" ht="13.5" x14ac:dyDescent="0.35">
      <c r="A20" s="215" t="s">
        <v>261</v>
      </c>
      <c r="U20" s="135"/>
    </row>
    <row r="21" spans="1:33" s="43" customFormat="1" x14ac:dyDescent="0.3">
      <c r="U21" s="201"/>
      <c r="V21" s="201"/>
      <c r="W21" s="201"/>
      <c r="AA21" s="136"/>
      <c r="AB21" s="136"/>
      <c r="AC21" s="33"/>
      <c r="AG21" s="148"/>
    </row>
    <row r="22" spans="1:33" s="43" customFormat="1" x14ac:dyDescent="0.3">
      <c r="A22" s="43" t="s">
        <v>207</v>
      </c>
      <c r="U22" s="201"/>
      <c r="V22" s="201"/>
      <c r="W22" s="201"/>
      <c r="AA22" s="136"/>
      <c r="AB22" s="136"/>
      <c r="AC22" s="34"/>
      <c r="AG22" s="148"/>
    </row>
    <row r="23" spans="1:33" s="43" customFormat="1" x14ac:dyDescent="0.3">
      <c r="A23" s="43" t="s">
        <v>165</v>
      </c>
      <c r="U23" s="201"/>
      <c r="V23" s="201"/>
      <c r="W23" s="201"/>
      <c r="AA23" s="136"/>
      <c r="AB23" s="136"/>
      <c r="AC23" s="33"/>
      <c r="AG23" s="148"/>
    </row>
    <row r="24" spans="1:33" s="43" customFormat="1" x14ac:dyDescent="0.3">
      <c r="A24" s="43" t="s">
        <v>173</v>
      </c>
      <c r="U24" s="201"/>
      <c r="V24" s="201"/>
      <c r="W24" s="201"/>
      <c r="AA24" s="136"/>
      <c r="AB24" s="136"/>
      <c r="AC24" s="33"/>
      <c r="AG24" s="148"/>
    </row>
    <row r="25" spans="1:33" s="43" customFormat="1" x14ac:dyDescent="0.3">
      <c r="A25" s="43" t="s">
        <v>28</v>
      </c>
      <c r="U25" s="201"/>
      <c r="V25" s="201"/>
      <c r="W25" s="201"/>
      <c r="AA25" s="136"/>
      <c r="AB25" s="136"/>
      <c r="AC25" s="33"/>
      <c r="AG25" s="148"/>
    </row>
    <row r="26" spans="1:33" x14ac:dyDescent="0.35">
      <c r="A26" s="54"/>
      <c r="U26" s="201"/>
      <c r="V26" s="201"/>
      <c r="W26" s="201"/>
      <c r="AA26" s="136"/>
      <c r="AB26" s="136"/>
      <c r="AC26" s="11"/>
    </row>
    <row r="27" spans="1:33" x14ac:dyDescent="0.35">
      <c r="U27" s="201"/>
      <c r="V27" s="201"/>
      <c r="W27" s="201"/>
      <c r="AA27" s="136"/>
      <c r="AB27" s="136"/>
      <c r="AC27" s="11"/>
    </row>
    <row r="28" spans="1:33" ht="13.5" x14ac:dyDescent="0.35">
      <c r="AA28" s="136"/>
      <c r="AB28" s="136"/>
      <c r="AC28" s="11"/>
    </row>
    <row r="29" spans="1:33" ht="13.5" x14ac:dyDescent="0.35">
      <c r="AA29" s="11"/>
      <c r="AB29" s="11"/>
      <c r="AC29" s="11"/>
    </row>
    <row r="30" spans="1:33" ht="13.5" x14ac:dyDescent="0.35">
      <c r="AA30" s="13"/>
      <c r="AB30" s="13"/>
      <c r="AC30" s="13"/>
    </row>
  </sheetData>
  <mergeCells count="19">
    <mergeCell ref="H4:M4"/>
    <mergeCell ref="H5:I5"/>
    <mergeCell ref="J5:K5"/>
    <mergeCell ref="L5:M5"/>
    <mergeCell ref="AA4:AF4"/>
    <mergeCell ref="AA5:AB5"/>
    <mergeCell ref="N5:O5"/>
    <mergeCell ref="P5:Q5"/>
    <mergeCell ref="N4:S4"/>
    <mergeCell ref="T4:Y4"/>
    <mergeCell ref="X5:Y5"/>
    <mergeCell ref="V5:W5"/>
    <mergeCell ref="R5:S5"/>
    <mergeCell ref="T5:U5"/>
    <mergeCell ref="A4:A6"/>
    <mergeCell ref="B4:G4"/>
    <mergeCell ref="B5:C5"/>
    <mergeCell ref="D5:E5"/>
    <mergeCell ref="F5:G5"/>
  </mergeCells>
  <hyperlinks>
    <hyperlink ref="A2" location="'CHAPTER 5'!A1" display="Back to Table of Contents" xr:uid="{00000000-0004-0000-0E00-000000000000}"/>
  </hyperlinks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theme="7"/>
    <pageSetUpPr fitToPage="1"/>
  </sheetPr>
  <dimension ref="A1:W32"/>
  <sheetViews>
    <sheetView showGridLines="0" zoomScale="90" zoomScaleNormal="90" workbookViewId="0">
      <pane xSplit="1" ySplit="6" topLeftCell="B12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3.5" x14ac:dyDescent="0.35"/>
  <cols>
    <col min="1" max="1" width="11" style="13" customWidth="1"/>
    <col min="2" max="10" width="7.7265625" style="13" customWidth="1"/>
    <col min="11" max="11" width="10.54296875" style="13" customWidth="1"/>
    <col min="12" max="12" width="10" style="13" customWidth="1"/>
    <col min="13" max="13" width="7.7265625" style="13" customWidth="1"/>
    <col min="14" max="14" width="12.453125" style="13" customWidth="1"/>
    <col min="15" max="15" width="2" style="13" customWidth="1"/>
    <col min="16" max="16" width="10.453125" style="13" customWidth="1"/>
    <col min="17" max="19" width="9.1796875" style="13"/>
    <col min="20" max="20" width="11" style="13" customWidth="1"/>
    <col min="21" max="16384" width="9.1796875" style="13"/>
  </cols>
  <sheetData>
    <row r="1" spans="1:23" s="3" customFormat="1" ht="15.5" x14ac:dyDescent="0.35">
      <c r="A1" s="100" t="s">
        <v>240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50"/>
      <c r="Q1" s="150"/>
      <c r="R1" s="150"/>
      <c r="S1" s="150"/>
      <c r="T1" s="150"/>
      <c r="U1" s="99"/>
      <c r="V1" s="99"/>
    </row>
    <row r="2" spans="1:23" s="3" customFormat="1" ht="14.5" x14ac:dyDescent="0.35">
      <c r="A2" s="104" t="s">
        <v>106</v>
      </c>
    </row>
    <row r="3" spans="1:23" ht="14" thickBot="1" x14ac:dyDescent="0.4"/>
    <row r="4" spans="1:23" ht="15.75" customHeight="1" x14ac:dyDescent="0.35">
      <c r="A4" s="339"/>
      <c r="B4" s="466" t="s">
        <v>162</v>
      </c>
      <c r="C4" s="467"/>
      <c r="D4" s="468"/>
      <c r="E4" s="467" t="s">
        <v>166</v>
      </c>
      <c r="F4" s="467"/>
      <c r="G4" s="467"/>
      <c r="H4" s="466" t="s">
        <v>174</v>
      </c>
      <c r="I4" s="467"/>
      <c r="J4" s="467"/>
      <c r="K4" s="339"/>
      <c r="L4" s="466" t="s">
        <v>29</v>
      </c>
      <c r="M4" s="480"/>
      <c r="N4" s="481"/>
      <c r="P4" s="339"/>
      <c r="Q4" s="482" t="s">
        <v>145</v>
      </c>
      <c r="R4" s="480"/>
      <c r="S4" s="481"/>
    </row>
    <row r="5" spans="1:23" x14ac:dyDescent="0.35">
      <c r="A5" s="355"/>
      <c r="B5" s="290" t="s">
        <v>0</v>
      </c>
      <c r="C5" s="292" t="s">
        <v>1</v>
      </c>
      <c r="D5" s="345" t="s">
        <v>136</v>
      </c>
      <c r="E5" s="292" t="s">
        <v>0</v>
      </c>
      <c r="F5" s="292" t="s">
        <v>1</v>
      </c>
      <c r="G5" s="292" t="s">
        <v>136</v>
      </c>
      <c r="H5" s="290" t="s">
        <v>0</v>
      </c>
      <c r="I5" s="292" t="s">
        <v>1</v>
      </c>
      <c r="J5" s="292" t="s">
        <v>136</v>
      </c>
      <c r="K5" s="355"/>
      <c r="L5" s="292" t="s">
        <v>0</v>
      </c>
      <c r="M5" s="292" t="s">
        <v>1</v>
      </c>
      <c r="N5" s="346" t="s">
        <v>136</v>
      </c>
      <c r="P5" s="355"/>
      <c r="Q5" s="349" t="s">
        <v>0</v>
      </c>
      <c r="R5" s="292" t="s">
        <v>1</v>
      </c>
      <c r="S5" s="346" t="s">
        <v>136</v>
      </c>
    </row>
    <row r="6" spans="1:23" x14ac:dyDescent="0.35">
      <c r="A6" s="352" t="s">
        <v>44</v>
      </c>
      <c r="B6" s="318" t="s">
        <v>3</v>
      </c>
      <c r="C6" s="320" t="s">
        <v>3</v>
      </c>
      <c r="D6" s="347" t="s">
        <v>3</v>
      </c>
      <c r="E6" s="320" t="s">
        <v>3</v>
      </c>
      <c r="F6" s="320" t="s">
        <v>3</v>
      </c>
      <c r="G6" s="320" t="s">
        <v>3</v>
      </c>
      <c r="H6" s="318" t="s">
        <v>3</v>
      </c>
      <c r="I6" s="320" t="s">
        <v>3</v>
      </c>
      <c r="J6" s="320" t="s">
        <v>3</v>
      </c>
      <c r="K6" s="352" t="s">
        <v>44</v>
      </c>
      <c r="L6" s="320" t="s">
        <v>3</v>
      </c>
      <c r="M6" s="320" t="s">
        <v>3</v>
      </c>
      <c r="N6" s="348" t="s">
        <v>3</v>
      </c>
      <c r="P6" s="352" t="s">
        <v>44</v>
      </c>
      <c r="Q6" s="350" t="s">
        <v>3</v>
      </c>
      <c r="R6" s="320" t="s">
        <v>3</v>
      </c>
      <c r="S6" s="348" t="s">
        <v>3</v>
      </c>
    </row>
    <row r="7" spans="1:23" x14ac:dyDescent="0.35">
      <c r="A7" s="342" t="s">
        <v>71</v>
      </c>
      <c r="B7" s="164">
        <v>22.680729942310183</v>
      </c>
      <c r="C7" s="165">
        <v>12.339281091973767</v>
      </c>
      <c r="D7" s="172">
        <v>17.588493648066173</v>
      </c>
      <c r="E7" s="165">
        <v>27</v>
      </c>
      <c r="F7" s="165">
        <v>18</v>
      </c>
      <c r="G7" s="165">
        <v>22</v>
      </c>
      <c r="H7" s="164">
        <v>21.969704</v>
      </c>
      <c r="I7" s="165">
        <v>7.0639519999999996</v>
      </c>
      <c r="J7" s="165">
        <v>14.711237000000001</v>
      </c>
      <c r="K7" s="342" t="s">
        <v>71</v>
      </c>
      <c r="L7" s="165">
        <v>38.4398149083748</v>
      </c>
      <c r="M7" s="165">
        <v>16.357107855901194</v>
      </c>
      <c r="N7" s="188">
        <v>25.810812014894157</v>
      </c>
      <c r="P7" s="342" t="s">
        <v>71</v>
      </c>
      <c r="Q7" s="211">
        <v>23.434152696134134</v>
      </c>
      <c r="R7" s="165">
        <v>12.659659571495741</v>
      </c>
      <c r="S7" s="188">
        <v>18.031674241987837</v>
      </c>
      <c r="T7" s="217"/>
      <c r="U7" s="217"/>
      <c r="V7" s="217"/>
      <c r="W7" s="217"/>
    </row>
    <row r="8" spans="1:23" x14ac:dyDescent="0.35">
      <c r="A8" s="342" t="s">
        <v>6</v>
      </c>
      <c r="B8" s="158">
        <v>26.927687886079347</v>
      </c>
      <c r="C8" s="157">
        <v>10.467610127785328</v>
      </c>
      <c r="D8" s="173">
        <v>18.593920027705146</v>
      </c>
      <c r="E8" s="157">
        <v>34</v>
      </c>
      <c r="F8" s="157">
        <v>14</v>
      </c>
      <c r="G8" s="157">
        <v>24</v>
      </c>
      <c r="H8" s="158">
        <v>19.266839000000001</v>
      </c>
      <c r="I8" s="157">
        <v>7.9687020000000004</v>
      </c>
      <c r="J8" s="157">
        <v>13.656950999999999</v>
      </c>
      <c r="K8" s="342" t="s">
        <v>6</v>
      </c>
      <c r="L8" s="157">
        <v>32.901055587956698</v>
      </c>
      <c r="M8" s="157">
        <v>8.9152411960385471</v>
      </c>
      <c r="N8" s="189">
        <v>18.518412590355609</v>
      </c>
      <c r="P8" s="342" t="s">
        <v>6</v>
      </c>
      <c r="Q8" s="212">
        <v>27.3303586582565</v>
      </c>
      <c r="R8" s="157">
        <v>10.611078513663248</v>
      </c>
      <c r="S8" s="189">
        <v>18.822177390044654</v>
      </c>
    </row>
    <row r="9" spans="1:23" x14ac:dyDescent="0.35">
      <c r="A9" s="342" t="s">
        <v>7</v>
      </c>
      <c r="B9" s="158">
        <v>26.956212703667518</v>
      </c>
      <c r="C9" s="157">
        <v>15.382236959367535</v>
      </c>
      <c r="D9" s="173">
        <v>21.153478749752143</v>
      </c>
      <c r="E9" s="157">
        <v>34</v>
      </c>
      <c r="F9" s="157">
        <v>18</v>
      </c>
      <c r="G9" s="157">
        <v>26</v>
      </c>
      <c r="H9" s="158">
        <v>21.946166000000002</v>
      </c>
      <c r="I9" s="157">
        <v>18.129266000000001</v>
      </c>
      <c r="J9" s="157">
        <v>19.909683000000001</v>
      </c>
      <c r="K9" s="342" t="s">
        <v>7</v>
      </c>
      <c r="L9" s="157">
        <v>33.755103156908653</v>
      </c>
      <c r="M9" s="157">
        <v>8.5724621734361861</v>
      </c>
      <c r="N9" s="189">
        <v>18.462700156624681</v>
      </c>
      <c r="P9" s="342" t="s">
        <v>7</v>
      </c>
      <c r="Q9" s="212">
        <v>27.49027120469017</v>
      </c>
      <c r="R9" s="157">
        <v>15.510389447282295</v>
      </c>
      <c r="S9" s="189">
        <v>21.409632090578054</v>
      </c>
    </row>
    <row r="10" spans="1:23" x14ac:dyDescent="0.35">
      <c r="A10" s="342" t="s">
        <v>8</v>
      </c>
      <c r="B10" s="158">
        <v>33.591241501974672</v>
      </c>
      <c r="C10" s="157">
        <v>16.291517854203221</v>
      </c>
      <c r="D10" s="173">
        <v>24.818167427164791</v>
      </c>
      <c r="E10" s="157">
        <v>30</v>
      </c>
      <c r="F10" s="157">
        <v>22</v>
      </c>
      <c r="G10" s="157">
        <v>26</v>
      </c>
      <c r="H10" s="158">
        <v>28.374772</v>
      </c>
      <c r="I10" s="157">
        <v>13.906094</v>
      </c>
      <c r="J10" s="157">
        <v>20.928958000000002</v>
      </c>
      <c r="K10" s="342" t="s">
        <v>8</v>
      </c>
      <c r="L10" s="157">
        <v>31.839418718542696</v>
      </c>
      <c r="M10" s="157">
        <v>10.077570350710362</v>
      </c>
      <c r="N10" s="189">
        <v>18.644266825136441</v>
      </c>
      <c r="P10" s="342" t="s">
        <v>8</v>
      </c>
      <c r="Q10" s="212">
        <v>33.002731010500064</v>
      </c>
      <c r="R10" s="157">
        <v>16.495137222334552</v>
      </c>
      <c r="S10" s="189">
        <v>24.562291610495237</v>
      </c>
    </row>
    <row r="11" spans="1:23" x14ac:dyDescent="0.35">
      <c r="A11" s="342" t="s">
        <v>9</v>
      </c>
      <c r="B11" s="158">
        <v>38.372220920467555</v>
      </c>
      <c r="C11" s="157">
        <v>19.081356354533014</v>
      </c>
      <c r="D11" s="173">
        <v>28.538056473637127</v>
      </c>
      <c r="E11" s="157">
        <v>36</v>
      </c>
      <c r="F11" s="157">
        <v>18</v>
      </c>
      <c r="G11" s="157">
        <v>27</v>
      </c>
      <c r="H11" s="158">
        <v>34.607750000000003</v>
      </c>
      <c r="I11" s="157">
        <v>13.341067000000001</v>
      </c>
      <c r="J11" s="157">
        <v>23.715612</v>
      </c>
      <c r="K11" s="342" t="s">
        <v>9</v>
      </c>
      <c r="L11" s="157">
        <v>32.976088641479059</v>
      </c>
      <c r="M11" s="157">
        <v>8.2950862699864327</v>
      </c>
      <c r="N11" s="189">
        <v>18.167424899814669</v>
      </c>
      <c r="P11" s="342" t="s">
        <v>9</v>
      </c>
      <c r="Q11" s="212">
        <v>37.818283930237101</v>
      </c>
      <c r="R11" s="157">
        <v>18.38793791550513</v>
      </c>
      <c r="S11" s="189">
        <v>27.863150246054399</v>
      </c>
    </row>
    <row r="12" spans="1:23" x14ac:dyDescent="0.35">
      <c r="A12" s="342" t="s">
        <v>10</v>
      </c>
      <c r="B12" s="158">
        <v>36.173934846421496</v>
      </c>
      <c r="C12" s="157">
        <v>16.017094118966337</v>
      </c>
      <c r="D12" s="173">
        <v>25.725415986367647</v>
      </c>
      <c r="E12" s="157">
        <v>34</v>
      </c>
      <c r="F12" s="157">
        <v>13</v>
      </c>
      <c r="G12" s="157">
        <v>23</v>
      </c>
      <c r="H12" s="158">
        <v>29.611595999999999</v>
      </c>
      <c r="I12" s="157">
        <v>12.144174</v>
      </c>
      <c r="J12" s="157">
        <v>20.540859999999999</v>
      </c>
      <c r="K12" s="342" t="s">
        <v>10</v>
      </c>
      <c r="L12" s="157">
        <v>27.090675617624399</v>
      </c>
      <c r="M12" s="157">
        <v>9.1194806957565646</v>
      </c>
      <c r="N12" s="189">
        <v>16.069185853996117</v>
      </c>
      <c r="P12" s="342" t="s">
        <v>10</v>
      </c>
      <c r="Q12" s="212">
        <v>35.398168933983548</v>
      </c>
      <c r="R12" s="157">
        <v>15.372591842425161</v>
      </c>
      <c r="S12" s="189">
        <v>24.964261934704197</v>
      </c>
    </row>
    <row r="13" spans="1:23" x14ac:dyDescent="0.35">
      <c r="A13" s="356" t="s">
        <v>11</v>
      </c>
      <c r="B13" s="182">
        <v>24.900499215399712</v>
      </c>
      <c r="C13" s="181">
        <v>10.102441642026905</v>
      </c>
      <c r="D13" s="191">
        <v>16.623119778495646</v>
      </c>
      <c r="E13" s="181">
        <v>24</v>
      </c>
      <c r="F13" s="181">
        <v>5</v>
      </c>
      <c r="G13" s="181">
        <v>12</v>
      </c>
      <c r="H13" s="182">
        <v>14.73039</v>
      </c>
      <c r="I13" s="181">
        <v>12.128216</v>
      </c>
      <c r="J13" s="181">
        <v>13.267181000000001</v>
      </c>
      <c r="K13" s="356" t="s">
        <v>11</v>
      </c>
      <c r="L13" s="181">
        <v>11.618509765908653</v>
      </c>
      <c r="M13" s="181">
        <v>3.2467710539996002</v>
      </c>
      <c r="N13" s="190">
        <v>5.9310315630591939</v>
      </c>
      <c r="P13" s="356" t="s">
        <v>11</v>
      </c>
      <c r="Q13" s="213">
        <v>23.958397560979698</v>
      </c>
      <c r="R13" s="181">
        <v>9.6022744249683853</v>
      </c>
      <c r="S13" s="190">
        <v>15.795878551495866</v>
      </c>
    </row>
    <row r="14" spans="1:23" ht="14" thickBot="1" x14ac:dyDescent="0.4">
      <c r="A14" s="344" t="s">
        <v>133</v>
      </c>
      <c r="B14" s="305">
        <v>30.332395934663449</v>
      </c>
      <c r="C14" s="307">
        <v>14.456568257641482</v>
      </c>
      <c r="D14" s="351">
        <v>22.214859713144627</v>
      </c>
      <c r="E14" s="307">
        <v>32</v>
      </c>
      <c r="F14" s="307">
        <v>16</v>
      </c>
      <c r="G14" s="307">
        <v>24</v>
      </c>
      <c r="H14" s="305">
        <v>24.990455999999998</v>
      </c>
      <c r="I14" s="307">
        <v>12.197177999999999</v>
      </c>
      <c r="J14" s="307">
        <v>18.407861</v>
      </c>
      <c r="K14" s="344" t="s">
        <v>133</v>
      </c>
      <c r="L14" s="307">
        <v>31.195540422156604</v>
      </c>
      <c r="M14" s="307">
        <v>9.1779119825823408</v>
      </c>
      <c r="N14" s="353">
        <v>17.801698738207509</v>
      </c>
      <c r="P14" s="344" t="s">
        <v>133</v>
      </c>
      <c r="Q14" s="354">
        <v>30.238581873487604</v>
      </c>
      <c r="R14" s="307">
        <v>14.33312872444667</v>
      </c>
      <c r="S14" s="353">
        <v>22.060476691309876</v>
      </c>
    </row>
    <row r="15" spans="1:23" x14ac:dyDescent="0.35">
      <c r="E15" s="42"/>
      <c r="F15" s="42"/>
      <c r="G15" s="42"/>
      <c r="H15" s="44"/>
      <c r="I15" s="44"/>
      <c r="J15" s="44"/>
      <c r="K15" s="44"/>
    </row>
    <row r="16" spans="1:23" s="33" customFormat="1" ht="12" x14ac:dyDescent="0.3">
      <c r="A16" s="146" t="s">
        <v>209</v>
      </c>
      <c r="B16" s="146"/>
      <c r="C16" s="146"/>
      <c r="D16" s="146"/>
      <c r="P16" s="146"/>
    </row>
    <row r="17" spans="1:23" s="215" customFormat="1" ht="12" x14ac:dyDescent="0.3">
      <c r="A17" s="12" t="s">
        <v>262</v>
      </c>
      <c r="N17" s="146"/>
      <c r="O17" s="146"/>
      <c r="P17" s="146"/>
      <c r="U17" s="135"/>
      <c r="V17" s="135"/>
    </row>
    <row r="18" spans="1:23" s="146" customFormat="1" ht="12" x14ac:dyDescent="0.3">
      <c r="N18" s="200"/>
      <c r="O18" s="200"/>
      <c r="P18" s="200"/>
      <c r="Q18" s="200"/>
      <c r="R18" s="200"/>
      <c r="S18" s="200"/>
      <c r="T18" s="200"/>
      <c r="U18" s="200"/>
      <c r="V18" s="200"/>
      <c r="W18" s="200"/>
    </row>
    <row r="19" spans="1:23" s="33" customFormat="1" ht="14.5" x14ac:dyDescent="0.35">
      <c r="A19" s="146" t="s">
        <v>210</v>
      </c>
      <c r="B19" s="146"/>
      <c r="C19" s="146"/>
      <c r="D19" s="146"/>
      <c r="N19" s="200"/>
      <c r="O19" s="200"/>
      <c r="P19" s="200"/>
      <c r="Q19" s="207"/>
      <c r="R19" s="207"/>
      <c r="S19" s="207"/>
      <c r="T19" s="200"/>
      <c r="U19" s="200"/>
      <c r="V19" s="200"/>
      <c r="W19" s="200"/>
    </row>
    <row r="20" spans="1:23" s="33" customFormat="1" ht="14.5" x14ac:dyDescent="0.35">
      <c r="A20" s="151" t="s">
        <v>165</v>
      </c>
      <c r="B20" s="146"/>
      <c r="C20" s="146"/>
      <c r="D20" s="146"/>
      <c r="N20" s="200"/>
      <c r="O20" s="200"/>
      <c r="P20" s="200"/>
      <c r="Q20" s="207"/>
      <c r="R20" s="207"/>
      <c r="S20" s="207"/>
      <c r="T20" s="200"/>
      <c r="U20" s="200"/>
      <c r="V20" s="200"/>
      <c r="W20" s="200"/>
    </row>
    <row r="21" spans="1:23" s="33" customFormat="1" ht="14.5" x14ac:dyDescent="0.35">
      <c r="A21" s="146" t="s">
        <v>173</v>
      </c>
      <c r="B21" s="146"/>
      <c r="C21" s="146"/>
      <c r="D21" s="146"/>
      <c r="N21" s="200"/>
      <c r="O21" s="200"/>
      <c r="P21" s="200"/>
      <c r="Q21" s="207"/>
      <c r="R21" s="207"/>
      <c r="S21" s="207"/>
      <c r="T21" s="200"/>
      <c r="U21" s="200"/>
      <c r="V21" s="200"/>
      <c r="W21" s="200"/>
    </row>
    <row r="22" spans="1:23" s="33" customFormat="1" ht="14.5" x14ac:dyDescent="0.35">
      <c r="A22" s="148" t="s">
        <v>28</v>
      </c>
      <c r="B22" s="146"/>
      <c r="C22" s="146"/>
      <c r="D22" s="146"/>
      <c r="N22" s="200"/>
      <c r="O22" s="200"/>
      <c r="P22" s="200"/>
      <c r="Q22" s="207"/>
      <c r="R22" s="207"/>
      <c r="S22" s="207"/>
      <c r="T22" s="200"/>
      <c r="U22" s="200"/>
      <c r="V22" s="200"/>
      <c r="W22" s="200"/>
    </row>
    <row r="23" spans="1:23" x14ac:dyDescent="0.35">
      <c r="H23" s="33"/>
      <c r="I23" s="33"/>
      <c r="J23" s="33"/>
      <c r="K23" s="33"/>
    </row>
    <row r="24" spans="1:23" x14ac:dyDescent="0.35">
      <c r="I24" s="40"/>
    </row>
    <row r="25" spans="1:23" x14ac:dyDescent="0.35">
      <c r="I25" s="40"/>
    </row>
    <row r="26" spans="1:23" x14ac:dyDescent="0.35">
      <c r="I26" s="40"/>
    </row>
    <row r="27" spans="1:23" x14ac:dyDescent="0.35">
      <c r="I27" s="40"/>
    </row>
    <row r="28" spans="1:23" x14ac:dyDescent="0.35">
      <c r="I28" s="40"/>
    </row>
    <row r="29" spans="1:23" x14ac:dyDescent="0.35">
      <c r="I29" s="40"/>
    </row>
    <row r="30" spans="1:23" x14ac:dyDescent="0.35">
      <c r="I30" s="40"/>
    </row>
    <row r="31" spans="1:23" x14ac:dyDescent="0.35">
      <c r="I31" s="40"/>
    </row>
    <row r="32" spans="1:23" x14ac:dyDescent="0.35">
      <c r="I32" s="40"/>
    </row>
  </sheetData>
  <mergeCells count="5">
    <mergeCell ref="B4:D4"/>
    <mergeCell ref="H4:J4"/>
    <mergeCell ref="E4:G4"/>
    <mergeCell ref="L4:N4"/>
    <mergeCell ref="Q4:S4"/>
  </mergeCells>
  <hyperlinks>
    <hyperlink ref="A2" location="'CHAPTER 5'!A1" display="Back to Table of Contents" xr:uid="{00000000-0004-0000-0F00-000000000000}"/>
  </hyperlinks>
  <pageMargins left="0.7" right="0.7" top="0.75" bottom="0.75" header="0.3" footer="0.3"/>
  <pageSetup paperSize="9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theme="7" tint="-0.249977111117893"/>
    <pageSetUpPr fitToPage="1"/>
  </sheetPr>
  <dimension ref="A1:U32"/>
  <sheetViews>
    <sheetView showGridLines="0" zoomScale="90" zoomScaleNormal="90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4.5" x14ac:dyDescent="0.35"/>
  <cols>
    <col min="1" max="1" width="12.7265625" style="1" customWidth="1"/>
    <col min="2" max="13" width="8.7265625" style="1" customWidth="1"/>
    <col min="14" max="14" width="2.26953125" style="1" customWidth="1"/>
    <col min="15" max="15" width="7.81640625" style="1" customWidth="1"/>
    <col min="16" max="16" width="8.1796875" style="1" customWidth="1"/>
    <col min="17" max="17" width="7.7265625" style="1" customWidth="1"/>
    <col min="18" max="19" width="9.1796875" style="1"/>
    <col min="20" max="20" width="17.453125" style="1" customWidth="1"/>
    <col min="21" max="16384" width="9.1796875" style="1"/>
  </cols>
  <sheetData>
    <row r="1" spans="1:20" ht="15.5" x14ac:dyDescent="0.35">
      <c r="A1" s="100" t="s">
        <v>239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50"/>
      <c r="O1" s="150"/>
      <c r="P1" s="150"/>
      <c r="Q1" s="150"/>
      <c r="R1" s="150"/>
      <c r="S1" s="150"/>
      <c r="T1" s="150"/>
    </row>
    <row r="2" spans="1:20" x14ac:dyDescent="0.35">
      <c r="A2" s="104" t="s">
        <v>106</v>
      </c>
    </row>
    <row r="3" spans="1:20" ht="15" thickBot="1" x14ac:dyDescent="0.4">
      <c r="A3" s="15"/>
    </row>
    <row r="4" spans="1:20" s="23" customFormat="1" x14ac:dyDescent="0.35">
      <c r="A4" s="469" t="s">
        <v>2</v>
      </c>
      <c r="B4" s="466" t="s">
        <v>162</v>
      </c>
      <c r="C4" s="467"/>
      <c r="D4" s="468"/>
      <c r="E4" s="467" t="s">
        <v>166</v>
      </c>
      <c r="F4" s="467"/>
      <c r="G4" s="467"/>
      <c r="H4" s="466" t="s">
        <v>174</v>
      </c>
      <c r="I4" s="467"/>
      <c r="J4" s="468"/>
      <c r="K4" s="466" t="s">
        <v>185</v>
      </c>
      <c r="L4" s="467"/>
      <c r="M4" s="479"/>
      <c r="O4" s="482" t="s">
        <v>145</v>
      </c>
      <c r="P4" s="480"/>
      <c r="Q4" s="481"/>
    </row>
    <row r="5" spans="1:20" s="20" customFormat="1" ht="13.5" x14ac:dyDescent="0.35">
      <c r="A5" s="470"/>
      <c r="B5" s="290" t="s">
        <v>0</v>
      </c>
      <c r="C5" s="292" t="s">
        <v>1</v>
      </c>
      <c r="D5" s="345" t="s">
        <v>136</v>
      </c>
      <c r="E5" s="292" t="s">
        <v>0</v>
      </c>
      <c r="F5" s="292" t="s">
        <v>1</v>
      </c>
      <c r="G5" s="292" t="s">
        <v>136</v>
      </c>
      <c r="H5" s="290" t="s">
        <v>0</v>
      </c>
      <c r="I5" s="292" t="s">
        <v>1</v>
      </c>
      <c r="J5" s="345" t="s">
        <v>136</v>
      </c>
      <c r="K5" s="290" t="s">
        <v>0</v>
      </c>
      <c r="L5" s="292" t="s">
        <v>1</v>
      </c>
      <c r="M5" s="346" t="s">
        <v>136</v>
      </c>
      <c r="O5" s="349" t="s">
        <v>0</v>
      </c>
      <c r="P5" s="292" t="s">
        <v>1</v>
      </c>
      <c r="Q5" s="346" t="s">
        <v>136</v>
      </c>
    </row>
    <row r="6" spans="1:20" s="23" customFormat="1" ht="13.5" x14ac:dyDescent="0.35">
      <c r="A6" s="471"/>
      <c r="B6" s="318" t="s">
        <v>3</v>
      </c>
      <c r="C6" s="320" t="s">
        <v>3</v>
      </c>
      <c r="D6" s="347" t="s">
        <v>3</v>
      </c>
      <c r="E6" s="320" t="s">
        <v>3</v>
      </c>
      <c r="F6" s="320" t="s">
        <v>3</v>
      </c>
      <c r="G6" s="320" t="s">
        <v>3</v>
      </c>
      <c r="H6" s="318" t="s">
        <v>3</v>
      </c>
      <c r="I6" s="320" t="s">
        <v>3</v>
      </c>
      <c r="J6" s="347" t="s">
        <v>3</v>
      </c>
      <c r="K6" s="318" t="s">
        <v>3</v>
      </c>
      <c r="L6" s="320" t="s">
        <v>3</v>
      </c>
      <c r="M6" s="348" t="s">
        <v>3</v>
      </c>
      <c r="O6" s="350" t="s">
        <v>3</v>
      </c>
      <c r="P6" s="320" t="s">
        <v>3</v>
      </c>
      <c r="Q6" s="348" t="s">
        <v>3</v>
      </c>
    </row>
    <row r="7" spans="1:20" s="20" customFormat="1" ht="13.5" x14ac:dyDescent="0.35">
      <c r="A7" s="163" t="s">
        <v>4</v>
      </c>
      <c r="B7" s="164">
        <v>81.941304851136238</v>
      </c>
      <c r="C7" s="165">
        <v>74.252396612762283</v>
      </c>
      <c r="D7" s="172">
        <v>78.199346679966851</v>
      </c>
      <c r="E7" s="165">
        <v>82</v>
      </c>
      <c r="F7" s="165">
        <v>75</v>
      </c>
      <c r="G7" s="165">
        <v>79</v>
      </c>
      <c r="H7" s="164">
        <v>84.312523999999996</v>
      </c>
      <c r="I7" s="165">
        <v>74.692609000000004</v>
      </c>
      <c r="J7" s="172">
        <v>79.694029</v>
      </c>
      <c r="K7" s="226"/>
      <c r="L7" s="218"/>
      <c r="M7" s="188">
        <v>58.804359438296252</v>
      </c>
      <c r="O7" s="211">
        <v>79.665167968916961</v>
      </c>
      <c r="P7" s="165">
        <v>72.192760376196674</v>
      </c>
      <c r="Q7" s="188">
        <v>77.579196223626653</v>
      </c>
    </row>
    <row r="8" spans="1:20" s="20" customFormat="1" ht="13.5" x14ac:dyDescent="0.35">
      <c r="A8" s="160" t="s">
        <v>6</v>
      </c>
      <c r="B8" s="158">
        <v>77.148397783817074</v>
      </c>
      <c r="C8" s="157">
        <v>70.939063933719609</v>
      </c>
      <c r="D8" s="173">
        <v>74.00813199863218</v>
      </c>
      <c r="E8" s="157">
        <v>81</v>
      </c>
      <c r="F8" s="157">
        <v>73</v>
      </c>
      <c r="G8" s="157">
        <v>78</v>
      </c>
      <c r="H8" s="158">
        <v>76.866647</v>
      </c>
      <c r="I8" s="157">
        <v>73.143395999999996</v>
      </c>
      <c r="J8" s="173">
        <v>75.010108000000002</v>
      </c>
      <c r="K8" s="227"/>
      <c r="L8" s="220"/>
      <c r="M8" s="189">
        <v>56.924097477688292</v>
      </c>
      <c r="O8" s="212">
        <v>75.421760660085681</v>
      </c>
      <c r="P8" s="157">
        <v>69.308504786471858</v>
      </c>
      <c r="Q8" s="189">
        <v>73.771398730926265</v>
      </c>
    </row>
    <row r="9" spans="1:20" s="20" customFormat="1" ht="13.5" x14ac:dyDescent="0.35">
      <c r="A9" s="160" t="s">
        <v>7</v>
      </c>
      <c r="B9" s="158">
        <v>72.161910458616788</v>
      </c>
      <c r="C9" s="157">
        <v>63.250148405276931</v>
      </c>
      <c r="D9" s="173">
        <v>67.688785496494887</v>
      </c>
      <c r="E9" s="157">
        <v>86</v>
      </c>
      <c r="F9" s="157">
        <v>71</v>
      </c>
      <c r="G9" s="157">
        <v>78</v>
      </c>
      <c r="H9" s="158">
        <v>69.795084000000003</v>
      </c>
      <c r="I9" s="157">
        <v>70.917820000000006</v>
      </c>
      <c r="J9" s="173">
        <v>70.152640000000005</v>
      </c>
      <c r="K9" s="227"/>
      <c r="L9" s="220"/>
      <c r="M9" s="189">
        <v>49.128124251880791</v>
      </c>
      <c r="O9" s="212">
        <v>71.052232070449293</v>
      </c>
      <c r="P9" s="157">
        <v>62.3518308126351</v>
      </c>
      <c r="Q9" s="189">
        <v>67.821047546420715</v>
      </c>
    </row>
    <row r="10" spans="1:20" s="20" customFormat="1" ht="13.5" x14ac:dyDescent="0.35">
      <c r="A10" s="160" t="s">
        <v>8</v>
      </c>
      <c r="B10" s="158">
        <v>74.823196830081812</v>
      </c>
      <c r="C10" s="157">
        <v>70.837326742071937</v>
      </c>
      <c r="D10" s="173">
        <v>72.807645379253586</v>
      </c>
      <c r="E10" s="157">
        <v>82</v>
      </c>
      <c r="F10" s="157">
        <v>78</v>
      </c>
      <c r="G10" s="157">
        <v>78</v>
      </c>
      <c r="H10" s="158">
        <v>79.060500000000005</v>
      </c>
      <c r="I10" s="157">
        <v>75.755019000000004</v>
      </c>
      <c r="J10" s="173">
        <v>77.357508999999993</v>
      </c>
      <c r="K10" s="227"/>
      <c r="L10" s="220"/>
      <c r="M10" s="189">
        <v>51.710544070819608</v>
      </c>
      <c r="O10" s="212">
        <v>73.428189834401508</v>
      </c>
      <c r="P10" s="157">
        <v>69.580200918609066</v>
      </c>
      <c r="Q10" s="189">
        <v>72.600915375204295</v>
      </c>
    </row>
    <row r="11" spans="1:20" s="20" customFormat="1" ht="13.5" x14ac:dyDescent="0.35">
      <c r="A11" s="160" t="s">
        <v>9</v>
      </c>
      <c r="B11" s="158">
        <v>72.269419579875702</v>
      </c>
      <c r="C11" s="157">
        <v>67.23317881800142</v>
      </c>
      <c r="D11" s="173">
        <v>69.706933153843522</v>
      </c>
      <c r="E11" s="157">
        <v>79</v>
      </c>
      <c r="F11" s="157">
        <v>74</v>
      </c>
      <c r="G11" s="157">
        <v>77</v>
      </c>
      <c r="H11" s="158">
        <v>79.995428000000004</v>
      </c>
      <c r="I11" s="157">
        <v>70.017612</v>
      </c>
      <c r="J11" s="173">
        <v>74.876544999999993</v>
      </c>
      <c r="K11" s="227"/>
      <c r="L11" s="220"/>
      <c r="M11" s="189">
        <v>53.066344617535009</v>
      </c>
      <c r="O11" s="212">
        <v>71.215882594056026</v>
      </c>
      <c r="P11" s="157">
        <v>66.109839962141479</v>
      </c>
      <c r="Q11" s="189">
        <v>70.11088408998252</v>
      </c>
    </row>
    <row r="12" spans="1:20" s="20" customFormat="1" ht="13.5" x14ac:dyDescent="0.35">
      <c r="A12" s="160" t="s">
        <v>10</v>
      </c>
      <c r="B12" s="158">
        <v>73.346312806983548</v>
      </c>
      <c r="C12" s="157">
        <v>70.387293031154755</v>
      </c>
      <c r="D12" s="173">
        <v>71.811286056510951</v>
      </c>
      <c r="E12" s="157">
        <v>78</v>
      </c>
      <c r="F12" s="157">
        <v>76</v>
      </c>
      <c r="G12" s="157">
        <v>78</v>
      </c>
      <c r="H12" s="158">
        <v>74.762843000000004</v>
      </c>
      <c r="I12" s="157">
        <v>77.584035</v>
      </c>
      <c r="J12" s="173">
        <v>76.22336</v>
      </c>
      <c r="K12" s="227"/>
      <c r="L12" s="220"/>
      <c r="M12" s="189">
        <v>51.645417274623817</v>
      </c>
      <c r="O12" s="212">
        <v>71.860299346921693</v>
      </c>
      <c r="P12" s="157">
        <v>69.464174948325933</v>
      </c>
      <c r="Q12" s="189">
        <v>71.877053814841432</v>
      </c>
    </row>
    <row r="13" spans="1:20" s="20" customFormat="1" ht="13.5" x14ac:dyDescent="0.35">
      <c r="A13" s="185" t="s">
        <v>11</v>
      </c>
      <c r="B13" s="182">
        <v>74.249082213145542</v>
      </c>
      <c r="C13" s="181">
        <v>74.756705657784707</v>
      </c>
      <c r="D13" s="191">
        <v>74.533553493377838</v>
      </c>
      <c r="E13" s="181">
        <v>79</v>
      </c>
      <c r="F13" s="181">
        <v>84</v>
      </c>
      <c r="G13" s="181">
        <v>82</v>
      </c>
      <c r="H13" s="182">
        <v>83.648679000000001</v>
      </c>
      <c r="I13" s="181">
        <v>82.951966999999996</v>
      </c>
      <c r="J13" s="191">
        <v>83.254638999999997</v>
      </c>
      <c r="K13" s="228"/>
      <c r="L13" s="222"/>
      <c r="M13" s="190">
        <v>59.794375570764032</v>
      </c>
      <c r="O13" s="213">
        <v>73.308169351747097</v>
      </c>
      <c r="P13" s="181">
        <v>74.062733861158989</v>
      </c>
      <c r="Q13" s="190">
        <v>75.018756574582142</v>
      </c>
    </row>
    <row r="14" spans="1:20" s="23" customFormat="1" ht="14" thickBot="1" x14ac:dyDescent="0.4">
      <c r="A14" s="304" t="s">
        <v>133</v>
      </c>
      <c r="B14" s="305">
        <v>75.163494838028214</v>
      </c>
      <c r="C14" s="307">
        <v>69.922652460601483</v>
      </c>
      <c r="D14" s="351">
        <v>72.490983898867682</v>
      </c>
      <c r="E14" s="307">
        <v>81</v>
      </c>
      <c r="F14" s="307">
        <v>76</v>
      </c>
      <c r="G14" s="307">
        <v>79</v>
      </c>
      <c r="H14" s="305">
        <v>78.142668999999998</v>
      </c>
      <c r="I14" s="307">
        <v>74.767113999999992</v>
      </c>
      <c r="J14" s="351">
        <v>76.380293999999992</v>
      </c>
      <c r="K14" s="305">
        <f>0.568972516790874*100</f>
        <v>56.897251679087404</v>
      </c>
      <c r="L14" s="307">
        <f>0.514553545304941*100</f>
        <v>51.455354530494105</v>
      </c>
      <c r="M14" s="353">
        <v>54.10765574727602</v>
      </c>
      <c r="O14" s="354">
        <v>75.286133971236197</v>
      </c>
      <c r="P14" s="307">
        <v>70.159206031589051</v>
      </c>
      <c r="Q14" s="353">
        <v>72.471696984205593</v>
      </c>
    </row>
    <row r="15" spans="1:20" x14ac:dyDescent="0.35">
      <c r="A15" s="14"/>
      <c r="C15" s="17"/>
      <c r="E15" s="17"/>
      <c r="F15" s="17"/>
      <c r="G15" s="16"/>
      <c r="H15" s="17"/>
      <c r="I15" s="17"/>
      <c r="J15" s="16"/>
    </row>
    <row r="16" spans="1:20" s="147" customFormat="1" ht="12" x14ac:dyDescent="0.3">
      <c r="A16" s="147" t="s">
        <v>211</v>
      </c>
      <c r="B16" s="139"/>
      <c r="C16" s="139"/>
      <c r="D16" s="141"/>
      <c r="E16" s="139"/>
      <c r="F16" s="139"/>
      <c r="G16" s="141"/>
      <c r="H16" s="139"/>
      <c r="I16" s="139"/>
      <c r="J16" s="141"/>
      <c r="O16" s="200"/>
      <c r="P16" s="200"/>
      <c r="Q16" s="200"/>
      <c r="R16" s="200"/>
    </row>
    <row r="17" spans="1:21" s="215" customFormat="1" ht="12" x14ac:dyDescent="0.3">
      <c r="A17" s="12" t="s">
        <v>262</v>
      </c>
      <c r="N17" s="146"/>
      <c r="O17" s="146"/>
      <c r="T17" s="135"/>
      <c r="U17" s="135"/>
    </row>
    <row r="18" spans="1:21" s="11" customFormat="1" ht="13.5" x14ac:dyDescent="0.35">
      <c r="A18" s="215" t="s">
        <v>260</v>
      </c>
      <c r="U18" s="135"/>
    </row>
    <row r="19" spans="1:21" s="147" customFormat="1" ht="12" x14ac:dyDescent="0.3">
      <c r="B19" s="139"/>
      <c r="C19" s="139"/>
      <c r="D19" s="141"/>
      <c r="E19" s="139"/>
      <c r="F19" s="139"/>
      <c r="G19" s="141"/>
      <c r="H19" s="139"/>
      <c r="I19" s="139"/>
      <c r="J19" s="141"/>
      <c r="O19" s="200"/>
      <c r="P19" s="200"/>
      <c r="Q19" s="200"/>
      <c r="R19" s="200"/>
    </row>
    <row r="20" spans="1:21" s="147" customFormat="1" ht="12" x14ac:dyDescent="0.3">
      <c r="A20" s="93" t="s">
        <v>212</v>
      </c>
      <c r="O20" s="199"/>
      <c r="P20" s="200"/>
      <c r="Q20" s="200"/>
      <c r="R20" s="200"/>
    </row>
    <row r="21" spans="1:21" s="147" customFormat="1" ht="12" x14ac:dyDescent="0.3">
      <c r="A21" s="147" t="s">
        <v>176</v>
      </c>
      <c r="O21" s="199"/>
      <c r="P21" s="200"/>
      <c r="Q21" s="200"/>
      <c r="R21" s="200"/>
    </row>
    <row r="22" spans="1:21" s="147" customFormat="1" ht="12" x14ac:dyDescent="0.3">
      <c r="A22" s="146" t="s">
        <v>173</v>
      </c>
      <c r="O22" s="199"/>
      <c r="P22" s="200"/>
      <c r="Q22" s="200"/>
      <c r="R22" s="200"/>
    </row>
    <row r="23" spans="1:21" s="147" customFormat="1" ht="12" x14ac:dyDescent="0.3">
      <c r="A23" s="148" t="s">
        <v>186</v>
      </c>
      <c r="O23" s="199"/>
      <c r="P23" s="200"/>
      <c r="Q23" s="200"/>
      <c r="R23" s="200"/>
    </row>
    <row r="24" spans="1:21" s="19" customFormat="1" ht="13.5" x14ac:dyDescent="0.35"/>
    <row r="25" spans="1:21" s="19" customFormat="1" ht="13.5" x14ac:dyDescent="0.35"/>
    <row r="26" spans="1:21" s="19" customFormat="1" ht="13.5" x14ac:dyDescent="0.35"/>
    <row r="27" spans="1:21" s="20" customFormat="1" ht="13.5" x14ac:dyDescent="0.35">
      <c r="A27" s="19"/>
    </row>
    <row r="31" spans="1:21" x14ac:dyDescent="0.35">
      <c r="A31" s="18"/>
    </row>
    <row r="32" spans="1:21" x14ac:dyDescent="0.35">
      <c r="A32" s="18"/>
    </row>
  </sheetData>
  <mergeCells count="6">
    <mergeCell ref="O4:Q4"/>
    <mergeCell ref="A4:A6"/>
    <mergeCell ref="B4:D4"/>
    <mergeCell ref="E4:G4"/>
    <mergeCell ref="H4:J4"/>
    <mergeCell ref="K4:M4"/>
  </mergeCells>
  <hyperlinks>
    <hyperlink ref="A2" location="'CHAPTER 5'!A1" display="Back to Table of Contents" xr:uid="{00000000-0004-0000-1000-000000000000}"/>
  </hyperlink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tabColor theme="7" tint="-0.249977111117893"/>
    <pageSetUpPr fitToPage="1"/>
  </sheetPr>
  <dimension ref="A1:Q19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796875" defaultRowHeight="14.5" x14ac:dyDescent="0.35"/>
  <cols>
    <col min="1" max="1" width="12.7265625" style="1" customWidth="1"/>
    <col min="2" max="2" width="5.7265625" style="1" customWidth="1"/>
    <col min="3" max="3" width="7.453125" style="1" bestFit="1" customWidth="1"/>
    <col min="4" max="4" width="9.26953125" style="1" bestFit="1" customWidth="1"/>
    <col min="5" max="5" width="6" style="1" customWidth="1"/>
    <col min="6" max="6" width="7.453125" style="1" bestFit="1" customWidth="1"/>
    <col min="7" max="7" width="9.26953125" style="1" bestFit="1" customWidth="1"/>
    <col min="8" max="15" width="9.1796875" style="1"/>
    <col min="16" max="16" width="9.7265625" style="1" customWidth="1"/>
    <col min="17" max="16384" width="9.1796875" style="1"/>
  </cols>
  <sheetData>
    <row r="1" spans="1:17" ht="15.5" x14ac:dyDescent="0.35">
      <c r="A1" s="100" t="s">
        <v>238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50"/>
      <c r="O1" s="150"/>
      <c r="P1" s="150"/>
      <c r="Q1" s="99"/>
    </row>
    <row r="2" spans="1:17" x14ac:dyDescent="0.35">
      <c r="A2" s="104" t="s">
        <v>106</v>
      </c>
      <c r="B2" s="14"/>
      <c r="C2" s="14"/>
    </row>
    <row r="3" spans="1:17" ht="15" thickBot="1" x14ac:dyDescent="0.4">
      <c r="A3" s="21"/>
      <c r="B3" s="14"/>
      <c r="C3" s="14"/>
    </row>
    <row r="4" spans="1:17" s="23" customFormat="1" ht="15.75" customHeight="1" x14ac:dyDescent="0.35">
      <c r="A4" s="486" t="s">
        <v>2</v>
      </c>
      <c r="B4" s="467" t="s">
        <v>162</v>
      </c>
      <c r="C4" s="467"/>
      <c r="D4" s="467"/>
      <c r="E4" s="466" t="s">
        <v>166</v>
      </c>
      <c r="F4" s="467"/>
      <c r="G4" s="479"/>
    </row>
    <row r="5" spans="1:17" s="20" customFormat="1" ht="15.75" customHeight="1" x14ac:dyDescent="0.35">
      <c r="A5" s="487"/>
      <c r="B5" s="292" t="s">
        <v>0</v>
      </c>
      <c r="C5" s="292" t="s">
        <v>1</v>
      </c>
      <c r="D5" s="292" t="s">
        <v>136</v>
      </c>
      <c r="E5" s="290" t="s">
        <v>0</v>
      </c>
      <c r="F5" s="292" t="s">
        <v>1</v>
      </c>
      <c r="G5" s="346" t="s">
        <v>136</v>
      </c>
    </row>
    <row r="6" spans="1:17" s="31" customFormat="1" ht="13.5" x14ac:dyDescent="0.35">
      <c r="A6" s="488"/>
      <c r="B6" s="483" t="s">
        <v>20</v>
      </c>
      <c r="C6" s="483"/>
      <c r="D6" s="483"/>
      <c r="E6" s="484" t="s">
        <v>20</v>
      </c>
      <c r="F6" s="483"/>
      <c r="G6" s="485"/>
    </row>
    <row r="7" spans="1:17" s="25" customFormat="1" ht="13.5" x14ac:dyDescent="0.35">
      <c r="A7" s="179" t="s">
        <v>4</v>
      </c>
      <c r="B7" s="174">
        <v>2.6991070239830437</v>
      </c>
      <c r="C7" s="175">
        <v>3.2483717133173307</v>
      </c>
      <c r="D7" s="174">
        <v>2.96641747023489</v>
      </c>
      <c r="E7" s="176">
        <v>2.5</v>
      </c>
      <c r="F7" s="174">
        <v>3.5</v>
      </c>
      <c r="G7" s="192">
        <v>3</v>
      </c>
      <c r="H7" s="22"/>
    </row>
    <row r="8" spans="1:17" s="25" customFormat="1" ht="13.5" x14ac:dyDescent="0.35">
      <c r="A8" s="156" t="s">
        <v>6</v>
      </c>
      <c r="B8" s="159">
        <v>3.278129415228773</v>
      </c>
      <c r="C8" s="177">
        <v>3.7911714683957851</v>
      </c>
      <c r="D8" s="159">
        <v>3.5375917738030496</v>
      </c>
      <c r="E8" s="178">
        <v>2.9</v>
      </c>
      <c r="F8" s="159">
        <v>3.7</v>
      </c>
      <c r="G8" s="193">
        <v>3.3</v>
      </c>
      <c r="H8" s="22"/>
    </row>
    <row r="9" spans="1:17" s="24" customFormat="1" ht="13.5" x14ac:dyDescent="0.35">
      <c r="A9" s="156" t="s">
        <v>7</v>
      </c>
      <c r="B9" s="159">
        <v>3.7723548876801942</v>
      </c>
      <c r="C9" s="177">
        <v>4.2128821162800607</v>
      </c>
      <c r="D9" s="159">
        <v>3.9934709061454847</v>
      </c>
      <c r="E9" s="178">
        <v>2.8</v>
      </c>
      <c r="F9" s="159">
        <v>3.6</v>
      </c>
      <c r="G9" s="193">
        <v>3.2</v>
      </c>
      <c r="H9" s="22"/>
    </row>
    <row r="10" spans="1:17" s="25" customFormat="1" ht="13.5" x14ac:dyDescent="0.35">
      <c r="A10" s="156" t="s">
        <v>8</v>
      </c>
      <c r="B10" s="159">
        <v>3.5621584120914913</v>
      </c>
      <c r="C10" s="177">
        <v>3.9310308216047121</v>
      </c>
      <c r="D10" s="159">
        <v>3.7486876525705948</v>
      </c>
      <c r="E10" s="178">
        <v>2.8</v>
      </c>
      <c r="F10" s="159">
        <v>3.4</v>
      </c>
      <c r="G10" s="193">
        <v>3.1</v>
      </c>
      <c r="H10" s="22"/>
    </row>
    <row r="11" spans="1:17" s="25" customFormat="1" ht="13.5" x14ac:dyDescent="0.35">
      <c r="A11" s="156" t="s">
        <v>9</v>
      </c>
      <c r="B11" s="159">
        <v>3.7625820658741387</v>
      </c>
      <c r="C11" s="177">
        <v>4.0821774387233658</v>
      </c>
      <c r="D11" s="159">
        <v>3.9251951821787809</v>
      </c>
      <c r="E11" s="178">
        <v>3.2</v>
      </c>
      <c r="F11" s="159">
        <v>3.7</v>
      </c>
      <c r="G11" s="193">
        <v>3.4</v>
      </c>
      <c r="H11" s="22"/>
    </row>
    <row r="12" spans="1:17" s="25" customFormat="1" ht="13.5" x14ac:dyDescent="0.35">
      <c r="A12" s="156" t="s">
        <v>10</v>
      </c>
      <c r="B12" s="159">
        <v>3.8074026518439461</v>
      </c>
      <c r="C12" s="177">
        <v>3.9889099562110881</v>
      </c>
      <c r="D12" s="159">
        <v>3.9015617277263366</v>
      </c>
      <c r="E12" s="178">
        <v>3.1</v>
      </c>
      <c r="F12" s="159">
        <v>3.5</v>
      </c>
      <c r="G12" s="193">
        <v>3.3</v>
      </c>
      <c r="H12" s="22"/>
    </row>
    <row r="13" spans="1:17" s="25" customFormat="1" ht="13.5" x14ac:dyDescent="0.35">
      <c r="A13" s="180" t="s">
        <v>11</v>
      </c>
      <c r="B13" s="184">
        <v>3.6455226741591598</v>
      </c>
      <c r="C13" s="194">
        <v>3.40179076424285</v>
      </c>
      <c r="D13" s="184">
        <v>3.5089357430795549</v>
      </c>
      <c r="E13" s="195">
        <v>3.2</v>
      </c>
      <c r="F13" s="184">
        <v>3</v>
      </c>
      <c r="G13" s="196">
        <v>3.1</v>
      </c>
      <c r="H13" s="22"/>
    </row>
    <row r="14" spans="1:17" s="25" customFormat="1" ht="14" thickBot="1" x14ac:dyDescent="0.4">
      <c r="A14" s="357" t="s">
        <v>133</v>
      </c>
      <c r="B14" s="358">
        <v>3.4952925608679131</v>
      </c>
      <c r="C14" s="359">
        <v>3.8391106889322941</v>
      </c>
      <c r="D14" s="358">
        <v>3.670618900063193</v>
      </c>
      <c r="E14" s="360">
        <v>2.9</v>
      </c>
      <c r="F14" s="358">
        <v>3.5</v>
      </c>
      <c r="G14" s="361">
        <v>3.2</v>
      </c>
      <c r="H14" s="22"/>
    </row>
    <row r="15" spans="1:17" x14ac:dyDescent="0.35">
      <c r="A15" s="14"/>
      <c r="B15" s="17"/>
      <c r="C15" s="17"/>
      <c r="D15" s="17"/>
    </row>
    <row r="16" spans="1:17" x14ac:dyDescent="0.35">
      <c r="A16" s="147" t="s">
        <v>211</v>
      </c>
      <c r="B16" s="17"/>
      <c r="C16" s="17"/>
      <c r="D16" s="16"/>
      <c r="E16" s="17"/>
      <c r="F16" s="17"/>
      <c r="G16" s="16"/>
    </row>
    <row r="17" spans="1:7" ht="11.25" customHeight="1" x14ac:dyDescent="0.35">
      <c r="A17" s="152"/>
      <c r="E17" s="97"/>
      <c r="F17" s="97"/>
      <c r="G17" s="97"/>
    </row>
    <row r="18" spans="1:7" x14ac:dyDescent="0.35">
      <c r="A18" s="93" t="s">
        <v>212</v>
      </c>
    </row>
    <row r="19" spans="1:7" x14ac:dyDescent="0.35">
      <c r="A19" s="93" t="s">
        <v>187</v>
      </c>
    </row>
  </sheetData>
  <mergeCells count="5">
    <mergeCell ref="B6:D6"/>
    <mergeCell ref="E6:G6"/>
    <mergeCell ref="E4:G4"/>
    <mergeCell ref="B4:D4"/>
    <mergeCell ref="A4:A6"/>
  </mergeCells>
  <hyperlinks>
    <hyperlink ref="A2" location="'CHAPTER 5'!A1" display="Back to Table of Contents" xr:uid="{00000000-0004-0000-1100-000000000000}"/>
  </hyperlinks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tabColor theme="7" tint="-0.499984740745262"/>
    <pageSetUpPr fitToPage="1"/>
  </sheetPr>
  <dimension ref="A1:F31"/>
  <sheetViews>
    <sheetView showGridLines="0" zoomScale="90" zoomScaleNormal="90" workbookViewId="0">
      <selection activeCell="A2" sqref="A2"/>
    </sheetView>
  </sheetViews>
  <sheetFormatPr defaultColWidth="9.1796875" defaultRowHeight="14.5" x14ac:dyDescent="0.35"/>
  <cols>
    <col min="1" max="1" width="24.453125" style="76" customWidth="1"/>
    <col min="2" max="2" width="15.81640625" style="76" customWidth="1"/>
    <col min="3" max="3" width="12.81640625" style="76" customWidth="1"/>
    <col min="4" max="4" width="40" style="76" customWidth="1"/>
    <col min="5" max="6" width="9.1796875" style="3"/>
    <col min="7" max="10" width="9.1796875" style="76"/>
    <col min="11" max="11" width="3.54296875" style="76" customWidth="1"/>
    <col min="12" max="16384" width="9.1796875" style="76"/>
  </cols>
  <sheetData>
    <row r="1" spans="1:6" ht="16.5" x14ac:dyDescent="0.45">
      <c r="A1" s="100" t="s">
        <v>265</v>
      </c>
      <c r="B1" s="150"/>
      <c r="C1" s="150"/>
      <c r="D1" s="150"/>
      <c r="E1" s="150"/>
      <c r="F1" s="150"/>
    </row>
    <row r="2" spans="1:6" x14ac:dyDescent="0.35">
      <c r="A2" s="104" t="s">
        <v>106</v>
      </c>
      <c r="B2" s="77" t="s">
        <v>97</v>
      </c>
      <c r="C2" s="77" t="s">
        <v>97</v>
      </c>
    </row>
    <row r="3" spans="1:6" ht="15" thickBot="1" x14ac:dyDescent="0.4">
      <c r="A3" s="106"/>
      <c r="B3" s="77"/>
      <c r="C3" s="77"/>
    </row>
    <row r="4" spans="1:6" s="79" customFormat="1" ht="16.5" customHeight="1" x14ac:dyDescent="0.35">
      <c r="A4" s="365"/>
      <c r="B4" s="489" t="s">
        <v>217</v>
      </c>
      <c r="C4" s="78"/>
      <c r="D4" s="127"/>
      <c r="E4" s="127"/>
    </row>
    <row r="5" spans="1:6" s="80" customFormat="1" ht="23.25" customHeight="1" thickBot="1" x14ac:dyDescent="0.4">
      <c r="A5" s="366" t="s">
        <v>98</v>
      </c>
      <c r="B5" s="490"/>
      <c r="D5" s="128"/>
      <c r="E5" s="128"/>
    </row>
    <row r="6" spans="1:6" s="81" customFormat="1" ht="15" thickTop="1" x14ac:dyDescent="0.35">
      <c r="A6" s="204" t="s">
        <v>100</v>
      </c>
      <c r="B6" s="102">
        <v>8.6629000000000005</v>
      </c>
      <c r="D6" s="129"/>
      <c r="E6" s="129"/>
    </row>
    <row r="7" spans="1:6" x14ac:dyDescent="0.35">
      <c r="A7" s="205" t="s">
        <v>101</v>
      </c>
      <c r="B7" s="103">
        <v>9.7399000000000004</v>
      </c>
      <c r="D7" s="3"/>
      <c r="F7" s="76"/>
    </row>
    <row r="8" spans="1:6" x14ac:dyDescent="0.35">
      <c r="A8" s="205" t="s">
        <v>102</v>
      </c>
      <c r="B8" s="103">
        <v>11.767799999999999</v>
      </c>
      <c r="D8" s="3"/>
      <c r="F8" s="76"/>
    </row>
    <row r="9" spans="1:6" x14ac:dyDescent="0.35">
      <c r="A9" s="205" t="s">
        <v>146</v>
      </c>
      <c r="B9" s="103">
        <v>6.6024000000000003</v>
      </c>
      <c r="D9" s="3"/>
      <c r="F9" s="76"/>
    </row>
    <row r="10" spans="1:6" x14ac:dyDescent="0.35">
      <c r="A10" s="205" t="s">
        <v>147</v>
      </c>
      <c r="B10" s="103">
        <v>7.5994999999999999</v>
      </c>
      <c r="D10" s="3"/>
      <c r="F10" s="76"/>
    </row>
    <row r="11" spans="1:6" x14ac:dyDescent="0.35">
      <c r="A11" s="205" t="s">
        <v>148</v>
      </c>
      <c r="B11" s="103">
        <v>9.9585000000000008</v>
      </c>
      <c r="D11" s="3"/>
      <c r="F11" s="76"/>
    </row>
    <row r="12" spans="1:6" x14ac:dyDescent="0.35">
      <c r="A12" s="205" t="s">
        <v>149</v>
      </c>
      <c r="B12" s="103">
        <v>7.6924000000000001</v>
      </c>
      <c r="D12" s="3"/>
      <c r="F12" s="76"/>
    </row>
    <row r="13" spans="1:6" x14ac:dyDescent="0.35">
      <c r="A13" s="205" t="s">
        <v>103</v>
      </c>
      <c r="B13" s="103">
        <v>8.7284000000000006</v>
      </c>
      <c r="D13" s="3"/>
      <c r="F13" s="76"/>
    </row>
    <row r="14" spans="1:6" x14ac:dyDescent="0.35">
      <c r="A14" s="206" t="s">
        <v>104</v>
      </c>
      <c r="B14" s="203">
        <v>7.8648999999999996</v>
      </c>
      <c r="D14" s="3"/>
      <c r="F14" s="76"/>
    </row>
    <row r="15" spans="1:6" x14ac:dyDescent="0.35">
      <c r="A15" s="369" t="s">
        <v>40</v>
      </c>
      <c r="B15" s="370">
        <v>9.0816999999999997</v>
      </c>
      <c r="C15" s="3"/>
      <c r="D15" s="3"/>
      <c r="F15" s="76"/>
    </row>
    <row r="16" spans="1:6" x14ac:dyDescent="0.35">
      <c r="A16" s="371" t="s">
        <v>22</v>
      </c>
      <c r="B16" s="372">
        <v>5.407</v>
      </c>
      <c r="C16" s="3"/>
      <c r="D16" s="3"/>
      <c r="F16" s="76"/>
    </row>
    <row r="17" spans="1:6" x14ac:dyDescent="0.35">
      <c r="A17" s="371" t="s">
        <v>23</v>
      </c>
      <c r="B17" s="372">
        <v>7.1765999999999996</v>
      </c>
      <c r="C17" s="3"/>
      <c r="D17" s="3"/>
      <c r="F17" s="76"/>
    </row>
    <row r="18" spans="1:6" x14ac:dyDescent="0.35">
      <c r="A18" s="373" t="s">
        <v>24</v>
      </c>
      <c r="B18" s="374">
        <v>6.8628999999999998</v>
      </c>
      <c r="C18" s="3"/>
      <c r="D18" s="3"/>
      <c r="F18" s="76"/>
    </row>
    <row r="19" spans="1:6" ht="15" thickBot="1" x14ac:dyDescent="0.4">
      <c r="A19" s="367" t="s">
        <v>105</v>
      </c>
      <c r="B19" s="368">
        <v>8.6</v>
      </c>
      <c r="C19" s="3"/>
      <c r="D19" s="3"/>
      <c r="F19" s="76"/>
    </row>
    <row r="20" spans="1:6" x14ac:dyDescent="0.35">
      <c r="A20" s="82"/>
      <c r="B20" s="83"/>
      <c r="C20" s="83"/>
    </row>
    <row r="21" spans="1:6" s="85" customFormat="1" ht="15" x14ac:dyDescent="0.45">
      <c r="A21" s="85" t="s">
        <v>114</v>
      </c>
      <c r="B21" s="146" t="s">
        <v>214</v>
      </c>
      <c r="E21" s="146"/>
      <c r="F21" s="146"/>
    </row>
    <row r="22" spans="1:6" s="85" customFormat="1" ht="30" customHeight="1" x14ac:dyDescent="0.3">
      <c r="B22" s="491" t="s">
        <v>263</v>
      </c>
      <c r="C22" s="491"/>
      <c r="D22" s="491"/>
      <c r="E22" s="491"/>
      <c r="F22" s="491"/>
    </row>
    <row r="23" spans="1:6" s="85" customFormat="1" ht="12" x14ac:dyDescent="0.3">
      <c r="B23" s="12" t="s">
        <v>267</v>
      </c>
      <c r="C23" s="362"/>
      <c r="D23" s="362"/>
      <c r="E23" s="362"/>
      <c r="F23" s="362"/>
    </row>
    <row r="24" spans="1:6" s="85" customFormat="1" ht="11.25" customHeight="1" x14ac:dyDescent="0.3">
      <c r="A24" s="86"/>
      <c r="E24" s="146"/>
      <c r="F24" s="146"/>
    </row>
    <row r="25" spans="1:6" s="85" customFormat="1" ht="12" x14ac:dyDescent="0.3">
      <c r="A25" s="85" t="s">
        <v>115</v>
      </c>
      <c r="B25" s="85" t="s">
        <v>264</v>
      </c>
      <c r="E25" s="146"/>
      <c r="F25" s="146"/>
    </row>
    <row r="26" spans="1:6" s="85" customFormat="1" ht="12" x14ac:dyDescent="0.3">
      <c r="B26" s="137" t="s">
        <v>213</v>
      </c>
      <c r="E26" s="146"/>
      <c r="F26" s="146"/>
    </row>
    <row r="27" spans="1:6" s="85" customFormat="1" ht="12" x14ac:dyDescent="0.3">
      <c r="B27" s="146"/>
      <c r="E27" s="146"/>
      <c r="F27" s="146"/>
    </row>
    <row r="28" spans="1:6" s="85" customFormat="1" ht="12" x14ac:dyDescent="0.3">
      <c r="B28" s="138"/>
      <c r="E28" s="146"/>
      <c r="F28" s="146"/>
    </row>
    <row r="29" spans="1:6" s="85" customFormat="1" ht="12" x14ac:dyDescent="0.3">
      <c r="E29" s="146"/>
      <c r="F29" s="146"/>
    </row>
    <row r="30" spans="1:6" s="85" customFormat="1" ht="12" x14ac:dyDescent="0.3">
      <c r="B30" s="146"/>
      <c r="E30" s="146"/>
      <c r="F30" s="146"/>
    </row>
    <row r="31" spans="1:6" x14ac:dyDescent="0.35">
      <c r="A31" s="84"/>
      <c r="B31" s="137"/>
      <c r="C31" s="84"/>
    </row>
  </sheetData>
  <mergeCells count="2">
    <mergeCell ref="B4:B5"/>
    <mergeCell ref="B22:F22"/>
  </mergeCells>
  <hyperlinks>
    <hyperlink ref="A2" location="'CHAPTER 5'!A1" display="Back to Table of Contents" xr:uid="{00000000-0004-0000-1200-000000000000}"/>
    <hyperlink ref="B26" r:id="rId1" xr:uid="{00000000-0004-0000-1200-000001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theme="9" tint="0.59999389629810485"/>
    <pageSetUpPr fitToPage="1"/>
  </sheetPr>
  <dimension ref="A1:W28"/>
  <sheetViews>
    <sheetView showGridLines="0" zoomScale="80" zoomScaleNormal="8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4.5" x14ac:dyDescent="0.35"/>
  <cols>
    <col min="1" max="1" width="10" customWidth="1"/>
    <col min="2" max="2" width="79.54296875" customWidth="1"/>
    <col min="3" max="4" width="7.7265625" customWidth="1"/>
    <col min="5" max="20" width="7.7265625" style="73" customWidth="1"/>
    <col min="21" max="21" width="13.7265625" customWidth="1"/>
  </cols>
  <sheetData>
    <row r="1" spans="1:23" s="89" customFormat="1" ht="15.5" x14ac:dyDescent="0.35">
      <c r="A1" s="98" t="s">
        <v>218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3" s="89" customFormat="1" ht="15.5" x14ac:dyDescent="0.35">
      <c r="A2" s="104" t="s">
        <v>106</v>
      </c>
    </row>
    <row r="3" spans="1:23" ht="8.25" customHeight="1" thickBot="1" x14ac:dyDescent="0.4"/>
    <row r="4" spans="1:23" ht="15" customHeight="1" x14ac:dyDescent="0.35">
      <c r="A4" s="377"/>
      <c r="B4" s="378"/>
      <c r="C4" s="435" t="s">
        <v>219</v>
      </c>
      <c r="D4" s="436"/>
      <c r="E4" s="436"/>
      <c r="F4" s="436"/>
      <c r="G4" s="436"/>
      <c r="H4" s="436"/>
      <c r="I4" s="436"/>
      <c r="J4" s="436"/>
      <c r="K4" s="445"/>
      <c r="L4" s="435" t="s">
        <v>220</v>
      </c>
      <c r="M4" s="436"/>
      <c r="N4" s="436"/>
      <c r="O4" s="436"/>
      <c r="P4" s="436"/>
      <c r="Q4" s="436"/>
      <c r="R4" s="436"/>
      <c r="S4" s="436"/>
      <c r="T4" s="437"/>
    </row>
    <row r="5" spans="1:23" s="68" customFormat="1" ht="30.75" customHeight="1" x14ac:dyDescent="0.35">
      <c r="A5" s="440" t="s">
        <v>72</v>
      </c>
      <c r="B5" s="379" t="s">
        <v>73</v>
      </c>
      <c r="C5" s="442" t="s">
        <v>74</v>
      </c>
      <c r="D5" s="442"/>
      <c r="E5" s="442"/>
      <c r="F5" s="433" t="s">
        <v>75</v>
      </c>
      <c r="G5" s="434"/>
      <c r="H5" s="438"/>
      <c r="I5" s="443" t="s">
        <v>76</v>
      </c>
      <c r="J5" s="443"/>
      <c r="K5" s="444"/>
      <c r="L5" s="433" t="s">
        <v>74</v>
      </c>
      <c r="M5" s="434"/>
      <c r="N5" s="434"/>
      <c r="O5" s="433" t="s">
        <v>75</v>
      </c>
      <c r="P5" s="434"/>
      <c r="Q5" s="438"/>
      <c r="R5" s="434" t="s">
        <v>76</v>
      </c>
      <c r="S5" s="434"/>
      <c r="T5" s="439"/>
    </row>
    <row r="6" spans="1:23" s="68" customFormat="1" ht="15" thickBot="1" x14ac:dyDescent="0.4">
      <c r="A6" s="441"/>
      <c r="B6" s="380"/>
      <c r="C6" s="381">
        <v>2007</v>
      </c>
      <c r="D6" s="382">
        <v>2012</v>
      </c>
      <c r="E6" s="383">
        <v>2017</v>
      </c>
      <c r="F6" s="381">
        <v>2007</v>
      </c>
      <c r="G6" s="382">
        <v>2012</v>
      </c>
      <c r="H6" s="383">
        <v>2017</v>
      </c>
      <c r="I6" s="382">
        <v>2007</v>
      </c>
      <c r="J6" s="382">
        <v>2012</v>
      </c>
      <c r="K6" s="383">
        <v>2017</v>
      </c>
      <c r="L6" s="382">
        <v>2007</v>
      </c>
      <c r="M6" s="382">
        <v>2012</v>
      </c>
      <c r="N6" s="382">
        <v>2017</v>
      </c>
      <c r="O6" s="381">
        <v>2007</v>
      </c>
      <c r="P6" s="382">
        <v>2012</v>
      </c>
      <c r="Q6" s="383">
        <v>2017</v>
      </c>
      <c r="R6" s="382">
        <v>2007</v>
      </c>
      <c r="S6" s="382">
        <v>2012</v>
      </c>
      <c r="T6" s="384">
        <v>2017</v>
      </c>
    </row>
    <row r="7" spans="1:23" ht="15" thickTop="1" x14ac:dyDescent="0.35">
      <c r="A7" s="385">
        <v>0</v>
      </c>
      <c r="B7" s="386" t="s">
        <v>77</v>
      </c>
      <c r="C7" s="387">
        <v>0.80410733695488001</v>
      </c>
      <c r="D7" s="388">
        <v>0.78035573570655903</v>
      </c>
      <c r="E7" s="389">
        <v>0.77967517482617599</v>
      </c>
      <c r="F7" s="390">
        <v>0.93402801900894405</v>
      </c>
      <c r="G7" s="391">
        <v>0.92870303486636696</v>
      </c>
      <c r="H7" s="389">
        <v>0.92991192532018396</v>
      </c>
      <c r="I7" s="391">
        <v>0.797828555255924</v>
      </c>
      <c r="J7" s="391">
        <v>0.78099566395009101</v>
      </c>
      <c r="K7" s="392">
        <v>0.78420359950987395</v>
      </c>
      <c r="L7" s="388">
        <v>0.81444792566660895</v>
      </c>
      <c r="M7" s="388">
        <v>0.79249661180312003</v>
      </c>
      <c r="N7" s="391">
        <v>0.79266068400368295</v>
      </c>
      <c r="O7" s="390">
        <v>0.94725183534720303</v>
      </c>
      <c r="P7" s="391">
        <v>0.94325016057655597</v>
      </c>
      <c r="Q7" s="389">
        <v>0.94454153717564804</v>
      </c>
      <c r="R7" s="391">
        <v>0.84018257434795496</v>
      </c>
      <c r="S7" s="391">
        <v>0.82891976080573704</v>
      </c>
      <c r="T7" s="393">
        <v>0.832208473329898</v>
      </c>
      <c r="V7" s="375"/>
      <c r="W7" s="375"/>
    </row>
    <row r="8" spans="1:23" x14ac:dyDescent="0.35">
      <c r="A8" s="385">
        <v>1</v>
      </c>
      <c r="B8" s="394" t="s">
        <v>78</v>
      </c>
      <c r="C8" s="395">
        <v>0.486635286001249</v>
      </c>
      <c r="D8" s="396">
        <v>0.45317559261784202</v>
      </c>
      <c r="E8" s="397">
        <v>0.45387248845158201</v>
      </c>
      <c r="F8" s="398">
        <v>0.66832018357104395</v>
      </c>
      <c r="G8" s="399">
        <v>0.66807828460150098</v>
      </c>
      <c r="H8" s="397">
        <v>0.499</v>
      </c>
      <c r="I8" s="399">
        <v>0.48624369265908401</v>
      </c>
      <c r="J8" s="399">
        <v>0.453616947740415</v>
      </c>
      <c r="K8" s="400">
        <v>0.455517262735886</v>
      </c>
      <c r="L8" s="396">
        <v>0.51065330887669202</v>
      </c>
      <c r="M8" s="396">
        <v>0.48109056455709898</v>
      </c>
      <c r="N8" s="399">
        <v>0.48214067175016201</v>
      </c>
      <c r="O8" s="398">
        <v>0.70198895142197804</v>
      </c>
      <c r="P8" s="399">
        <v>0.70307499115340399</v>
      </c>
      <c r="Q8" s="397">
        <v>0.52906851199485305</v>
      </c>
      <c r="R8" s="399">
        <v>0.52536788639090704</v>
      </c>
      <c r="S8" s="399">
        <v>0.49647297929705098</v>
      </c>
      <c r="T8" s="401">
        <v>0.49779592808949003</v>
      </c>
    </row>
    <row r="9" spans="1:23" x14ac:dyDescent="0.35">
      <c r="A9" s="385">
        <v>2</v>
      </c>
      <c r="B9" s="402" t="s">
        <v>79</v>
      </c>
      <c r="C9" s="403">
        <v>0.44722479470779902</v>
      </c>
      <c r="D9" s="404">
        <v>0.43037380787984397</v>
      </c>
      <c r="E9" s="405">
        <v>0.42627004220156101</v>
      </c>
      <c r="F9" s="406">
        <v>0.53016788336279297</v>
      </c>
      <c r="G9" s="407">
        <v>0.49776137422373801</v>
      </c>
      <c r="H9" s="405">
        <v>0.66700000000000004</v>
      </c>
      <c r="I9" s="407">
        <v>0.32133109975371799</v>
      </c>
      <c r="J9" s="407">
        <v>0.31853768225669699</v>
      </c>
      <c r="K9" s="408">
        <v>0.31967980201171597</v>
      </c>
      <c r="L9" s="404">
        <v>0.46663361158755601</v>
      </c>
      <c r="M9" s="404">
        <v>0.448897160962826</v>
      </c>
      <c r="N9" s="407">
        <v>0.44441748914247498</v>
      </c>
      <c r="O9" s="406">
        <v>0.55552244137542905</v>
      </c>
      <c r="P9" s="407">
        <v>0.52772789522452002</v>
      </c>
      <c r="Q9" s="405">
        <v>0.701584487178597</v>
      </c>
      <c r="R9" s="407">
        <v>0.40483944621804202</v>
      </c>
      <c r="S9" s="407">
        <v>0.40660835647437099</v>
      </c>
      <c r="T9" s="409">
        <v>0.40581934729977898</v>
      </c>
    </row>
    <row r="10" spans="1:23" x14ac:dyDescent="0.35">
      <c r="A10" s="385">
        <v>3</v>
      </c>
      <c r="B10" s="402" t="s">
        <v>134</v>
      </c>
      <c r="C10" s="403">
        <v>0.26951204286576202</v>
      </c>
      <c r="D10" s="404">
        <v>0.25356048585419599</v>
      </c>
      <c r="E10" s="405">
        <v>0.249394160371121</v>
      </c>
      <c r="F10" s="406">
        <v>0.451873038485684</v>
      </c>
      <c r="G10" s="407">
        <v>0.446162537829497</v>
      </c>
      <c r="H10" s="405">
        <v>0.44507899824395297</v>
      </c>
      <c r="I10" s="407">
        <v>0.22649575440936601</v>
      </c>
      <c r="J10" s="407">
        <v>0.24263114998926399</v>
      </c>
      <c r="K10" s="408">
        <v>0.11251277695074299</v>
      </c>
      <c r="L10" s="404">
        <v>0.28355012207748598</v>
      </c>
      <c r="M10" s="404">
        <v>0.26599597145361198</v>
      </c>
      <c r="N10" s="407">
        <v>0.26139332384348501</v>
      </c>
      <c r="O10" s="406">
        <v>0.501975817081037</v>
      </c>
      <c r="P10" s="407">
        <v>0.49753342545281998</v>
      </c>
      <c r="Q10" s="405">
        <v>0.49535911711980701</v>
      </c>
      <c r="R10" s="407">
        <v>0.25872343041665102</v>
      </c>
      <c r="S10" s="407">
        <v>0.25895512815987198</v>
      </c>
      <c r="T10" s="409">
        <v>0.119754643213369</v>
      </c>
    </row>
    <row r="11" spans="1:23" x14ac:dyDescent="0.35">
      <c r="A11" s="385">
        <v>4</v>
      </c>
      <c r="B11" s="402" t="s">
        <v>80</v>
      </c>
      <c r="C11" s="403">
        <v>0.209469041881544</v>
      </c>
      <c r="D11" s="404">
        <v>0.21978662418388001</v>
      </c>
      <c r="E11" s="405">
        <v>0.23548522366229499</v>
      </c>
      <c r="F11" s="406">
        <v>0.27889610933936798</v>
      </c>
      <c r="G11" s="407">
        <v>0.30400091205180602</v>
      </c>
      <c r="H11" s="405">
        <v>0.32868751987433797</v>
      </c>
      <c r="I11" s="407">
        <v>0.14714015205249001</v>
      </c>
      <c r="J11" s="407">
        <v>0.14258734770681999</v>
      </c>
      <c r="K11" s="408">
        <v>0.26141854496141198</v>
      </c>
      <c r="L11" s="404">
        <v>0.220327914257267</v>
      </c>
      <c r="M11" s="404">
        <v>0.220105391856459</v>
      </c>
      <c r="N11" s="407">
        <v>0.201222935256406</v>
      </c>
      <c r="O11" s="406">
        <v>0.23288675595560199</v>
      </c>
      <c r="P11" s="407">
        <v>0.25521789503415898</v>
      </c>
      <c r="Q11" s="405">
        <v>0.28702139043867902</v>
      </c>
      <c r="R11" s="407">
        <v>0.20471656521411799</v>
      </c>
      <c r="S11" s="407">
        <v>0.22196745474257401</v>
      </c>
      <c r="T11" s="409">
        <v>0.24962145886636</v>
      </c>
    </row>
    <row r="12" spans="1:23" x14ac:dyDescent="0.35">
      <c r="A12" s="385">
        <v>5</v>
      </c>
      <c r="B12" s="402" t="s">
        <v>81</v>
      </c>
      <c r="C12" s="403">
        <v>0.16340306262200099</v>
      </c>
      <c r="D12" s="404">
        <v>0.16172867869888299</v>
      </c>
      <c r="E12" s="405">
        <v>0.16501784273526701</v>
      </c>
      <c r="F12" s="406">
        <v>0.202377189294489</v>
      </c>
      <c r="G12" s="407">
        <v>0.202883597675968</v>
      </c>
      <c r="H12" s="405">
        <v>0.207288219463893</v>
      </c>
      <c r="I12" s="407">
        <v>0.118128154169615</v>
      </c>
      <c r="J12" s="407">
        <v>0.11496157100606499</v>
      </c>
      <c r="K12" s="408">
        <v>0.14675657095224801</v>
      </c>
      <c r="L12" s="404">
        <v>0.17126565200600599</v>
      </c>
      <c r="M12" s="404">
        <v>0.18014525645395901</v>
      </c>
      <c r="N12" s="407">
        <v>0.222705108252127</v>
      </c>
      <c r="O12" s="406">
        <v>0.264799926309008</v>
      </c>
      <c r="P12" s="407">
        <v>0.268906181696146</v>
      </c>
      <c r="Q12" s="405">
        <v>0.27314395946043002</v>
      </c>
      <c r="R12" s="407">
        <v>0.163675804877188</v>
      </c>
      <c r="S12" s="407">
        <v>0.147372664756762</v>
      </c>
      <c r="T12" s="409">
        <v>0.26134460979486401</v>
      </c>
    </row>
    <row r="13" spans="1:23" x14ac:dyDescent="0.35">
      <c r="A13" s="385">
        <v>6</v>
      </c>
      <c r="B13" s="402" t="s">
        <v>82</v>
      </c>
      <c r="C13" s="403">
        <v>0.13793792256228299</v>
      </c>
      <c r="D13" s="404">
        <v>0.116467977724696</v>
      </c>
      <c r="E13" s="405">
        <v>0.11405289299001201</v>
      </c>
      <c r="F13" s="406">
        <v>0.176512374036039</v>
      </c>
      <c r="G13" s="407">
        <v>0.154532815010268</v>
      </c>
      <c r="H13" s="405">
        <v>0.153147580465154</v>
      </c>
      <c r="I13" s="407">
        <v>0.109753006812283</v>
      </c>
      <c r="J13" s="407">
        <v>9.33478752241408E-2</v>
      </c>
      <c r="K13" s="408">
        <v>9.0481697394111896E-2</v>
      </c>
      <c r="L13" s="404">
        <v>0.18467964495858599</v>
      </c>
      <c r="M13" s="404">
        <v>0.16296735187362599</v>
      </c>
      <c r="N13" s="407">
        <v>0.15908369104799999</v>
      </c>
      <c r="O13" s="406">
        <v>0.24598862787450301</v>
      </c>
      <c r="P13" s="407">
        <v>0.22619146447883601</v>
      </c>
      <c r="Q13" s="405">
        <v>0.22384496017387201</v>
      </c>
      <c r="R13" s="407">
        <v>0.11902680189546901</v>
      </c>
      <c r="S13" s="407">
        <v>0.120240065607802</v>
      </c>
      <c r="T13" s="409">
        <v>0.14117545939877399</v>
      </c>
    </row>
    <row r="14" spans="1:23" x14ac:dyDescent="0.35">
      <c r="A14" s="385">
        <v>7</v>
      </c>
      <c r="B14" s="402" t="s">
        <v>83</v>
      </c>
      <c r="C14" s="403">
        <v>8.2364607533303102E-2</v>
      </c>
      <c r="D14" s="404">
        <v>7.9122451510341807E-2</v>
      </c>
      <c r="E14" s="405">
        <v>7.7840758338797694E-2</v>
      </c>
      <c r="F14" s="406">
        <v>0.120283519603459</v>
      </c>
      <c r="G14" s="407">
        <v>0.12078905805092501</v>
      </c>
      <c r="H14" s="405">
        <v>0.120617587910816</v>
      </c>
      <c r="I14" s="407">
        <v>7.1301513957439597E-2</v>
      </c>
      <c r="J14" s="407">
        <v>7.0382040547054506E-2</v>
      </c>
      <c r="K14" s="408">
        <v>6.89991438142257E-2</v>
      </c>
      <c r="L14" s="404">
        <v>7.43428114478141E-2</v>
      </c>
      <c r="M14" s="404">
        <v>7.1245532449160598E-2</v>
      </c>
      <c r="N14" s="407">
        <v>7.0552553156580405E-2</v>
      </c>
      <c r="O14" s="406">
        <v>0.115222847660937</v>
      </c>
      <c r="P14" s="407">
        <v>0.115515561999446</v>
      </c>
      <c r="Q14" s="405">
        <v>0.11547757669662299</v>
      </c>
      <c r="R14" s="407">
        <v>6.4174717188576605E-2</v>
      </c>
      <c r="S14" s="407">
        <v>6.5236099810693601E-2</v>
      </c>
      <c r="T14" s="409">
        <v>6.5370917548057197E-2</v>
      </c>
    </row>
    <row r="15" spans="1:23" x14ac:dyDescent="0.35">
      <c r="A15" s="385">
        <v>8</v>
      </c>
      <c r="B15" s="402" t="s">
        <v>84</v>
      </c>
      <c r="C15" s="403">
        <v>7.1508397984600194E-2</v>
      </c>
      <c r="D15" s="404">
        <v>7.1173383203638793E-2</v>
      </c>
      <c r="E15" s="405">
        <v>6.9511160185270496E-2</v>
      </c>
      <c r="F15" s="406">
        <v>0.10110619036695299</v>
      </c>
      <c r="G15" s="407">
        <v>0.104794779602341</v>
      </c>
      <c r="H15" s="405">
        <v>0.102976531155283</v>
      </c>
      <c r="I15" s="407">
        <v>6.5315603914651896E-2</v>
      </c>
      <c r="J15" s="407">
        <v>6.6440668848599296E-2</v>
      </c>
      <c r="K15" s="408">
        <v>6.5827852575635504E-2</v>
      </c>
      <c r="L15" s="404">
        <v>7.0351971255053394E-2</v>
      </c>
      <c r="M15" s="404">
        <v>6.4105858651016201E-2</v>
      </c>
      <c r="N15" s="407">
        <v>5.1250124036237701E-2</v>
      </c>
      <c r="O15" s="406">
        <v>0.107133332459919</v>
      </c>
      <c r="P15" s="407">
        <v>0.102609501253799</v>
      </c>
      <c r="Q15" s="405">
        <v>7.6459101227834406E-2</v>
      </c>
      <c r="R15" s="407">
        <v>6.4490413947919406E-2</v>
      </c>
      <c r="S15" s="407">
        <v>6.1063615201049699E-2</v>
      </c>
      <c r="T15" s="409">
        <v>5.5660242901052301E-2</v>
      </c>
    </row>
    <row r="16" spans="1:23" x14ac:dyDescent="0.35">
      <c r="A16" s="385">
        <v>9</v>
      </c>
      <c r="B16" s="402" t="s">
        <v>85</v>
      </c>
      <c r="C16" s="403">
        <v>6.31064306358467E-2</v>
      </c>
      <c r="D16" s="404">
        <v>5.7449092187427601E-2</v>
      </c>
      <c r="E16" s="405">
        <v>5.3711340765580498E-2</v>
      </c>
      <c r="F16" s="406">
        <v>9.1510908707052502E-2</v>
      </c>
      <c r="G16" s="407">
        <v>8.6808777084047994E-2</v>
      </c>
      <c r="H16" s="405">
        <v>8.1934499507732003E-2</v>
      </c>
      <c r="I16" s="407">
        <v>5.5911722628897501E-2</v>
      </c>
      <c r="J16" s="407">
        <v>5.2748553348305999E-2</v>
      </c>
      <c r="K16" s="408">
        <v>5.0002015436311401E-2</v>
      </c>
      <c r="L16" s="404">
        <v>5.3446436947973498E-2</v>
      </c>
      <c r="M16" s="404">
        <v>5.1958128264314701E-2</v>
      </c>
      <c r="N16" s="407">
        <v>5.9564459937784503E-2</v>
      </c>
      <c r="O16" s="406">
        <v>7.6343309370342199E-2</v>
      </c>
      <c r="P16" s="407">
        <v>7.73504981613794E-2</v>
      </c>
      <c r="Q16" s="405">
        <v>9.6296466787772803E-2</v>
      </c>
      <c r="R16" s="407">
        <v>5.5131577954190499E-2</v>
      </c>
      <c r="S16" s="407">
        <v>5.5444826949291301E-2</v>
      </c>
      <c r="T16" s="409">
        <v>5.7295639541908902E-2</v>
      </c>
    </row>
    <row r="17" spans="1:21" x14ac:dyDescent="0.35">
      <c r="A17" s="385">
        <v>10</v>
      </c>
      <c r="B17" s="402" t="s">
        <v>86</v>
      </c>
      <c r="C17" s="403">
        <v>1.98855365805722E-2</v>
      </c>
      <c r="D17" s="404">
        <v>1.8515350624414E-2</v>
      </c>
      <c r="E17" s="405">
        <v>1.7072172214297299E-2</v>
      </c>
      <c r="F17" s="406">
        <v>2.2558346897262299E-2</v>
      </c>
      <c r="G17" s="407">
        <v>2.1180175835816401E-2</v>
      </c>
      <c r="H17" s="405">
        <v>1.9518821683010501E-2</v>
      </c>
      <c r="I17" s="407">
        <v>2.29714794309594E-2</v>
      </c>
      <c r="J17" s="407">
        <v>1.6322728258755699E-2</v>
      </c>
      <c r="K17" s="408">
        <v>1.7328220254733101E-2</v>
      </c>
      <c r="L17" s="404">
        <v>1.9140681844528599E-2</v>
      </c>
      <c r="M17" s="404">
        <v>1.7206414663143502E-2</v>
      </c>
      <c r="N17" s="407">
        <v>1.53551687309245E-2</v>
      </c>
      <c r="O17" s="406">
        <v>2.1864525027649601E-2</v>
      </c>
      <c r="P17" s="407">
        <v>1.98389720858036E-2</v>
      </c>
      <c r="Q17" s="405">
        <v>1.7736768471318099E-2</v>
      </c>
      <c r="R17" s="407">
        <v>4.8520731037073397E-2</v>
      </c>
      <c r="S17" s="407">
        <v>3.8807737509588602E-2</v>
      </c>
      <c r="T17" s="409">
        <v>1.5992089521858401E-2</v>
      </c>
    </row>
    <row r="18" spans="1:21" x14ac:dyDescent="0.35">
      <c r="A18" s="385">
        <v>11</v>
      </c>
      <c r="B18" s="402" t="s">
        <v>87</v>
      </c>
      <c r="C18" s="403">
        <v>-4.4190773160773002E-2</v>
      </c>
      <c r="D18" s="404">
        <v>-4.3577487979687898E-2</v>
      </c>
      <c r="E18" s="405">
        <v>-4.0803545469132098E-2</v>
      </c>
      <c r="F18" s="406">
        <v>-0.11584318325079999</v>
      </c>
      <c r="G18" s="407">
        <v>-0.120804309894877</v>
      </c>
      <c r="H18" s="405">
        <v>-0.11978734148886699</v>
      </c>
      <c r="I18" s="407">
        <v>1.9595866083417301E-2</v>
      </c>
      <c r="J18" s="407">
        <v>1.8584772441691599E-2</v>
      </c>
      <c r="K18" s="408">
        <v>1.96919156479314E-2</v>
      </c>
      <c r="L18" s="404">
        <v>-2.2405235776799402E-2</v>
      </c>
      <c r="M18" s="404">
        <v>-2.2229890092753099E-2</v>
      </c>
      <c r="N18" s="407">
        <v>-2.0900563199150402E-2</v>
      </c>
      <c r="O18" s="406">
        <v>-0.10108849579713999</v>
      </c>
      <c r="P18" s="407">
        <v>-0.107851013266378</v>
      </c>
      <c r="Q18" s="405">
        <v>-0.107808073165507</v>
      </c>
      <c r="R18" s="407">
        <v>1.94735323285617E-2</v>
      </c>
      <c r="S18" s="407">
        <v>1.7844595969207701E-2</v>
      </c>
      <c r="T18" s="409">
        <v>3.8399581577276097E-2</v>
      </c>
    </row>
    <row r="19" spans="1:21" ht="15" thickBot="1" x14ac:dyDescent="0.4">
      <c r="A19" s="385">
        <v>12</v>
      </c>
      <c r="B19" s="410" t="s">
        <v>88</v>
      </c>
      <c r="C19" s="411">
        <v>0.19589266304511999</v>
      </c>
      <c r="D19" s="412">
        <v>0.21964426429344097</v>
      </c>
      <c r="E19" s="413">
        <v>0.22</v>
      </c>
      <c r="F19" s="414">
        <v>6.5971980991055945E-2</v>
      </c>
      <c r="G19" s="415">
        <v>7.1296965133633039E-2</v>
      </c>
      <c r="H19" s="413">
        <v>7.0000000000000007E-2</v>
      </c>
      <c r="I19" s="415">
        <v>0.202171444744076</v>
      </c>
      <c r="J19" s="415">
        <v>0.21900433604990899</v>
      </c>
      <c r="K19" s="413">
        <v>0.216</v>
      </c>
      <c r="L19" s="415">
        <v>0.18555207433339105</v>
      </c>
      <c r="M19" s="415">
        <v>0.20750338819687997</v>
      </c>
      <c r="N19" s="415">
        <v>0.20699999999999999</v>
      </c>
      <c r="O19" s="414">
        <v>5.2748164652796969E-2</v>
      </c>
      <c r="P19" s="415">
        <v>5.6749839423444026E-2</v>
      </c>
      <c r="Q19" s="413">
        <v>5.5E-2</v>
      </c>
      <c r="R19" s="415">
        <v>0.15981742565204504</v>
      </c>
      <c r="S19" s="415">
        <v>0.17108023919426296</v>
      </c>
      <c r="T19" s="416">
        <v>0.16800000000000001</v>
      </c>
    </row>
    <row r="20" spans="1:21" ht="11.25" customHeight="1" x14ac:dyDescent="0.35"/>
    <row r="21" spans="1:21" s="73" customFormat="1" x14ac:dyDescent="0.35">
      <c r="A21" s="71" t="s">
        <v>89</v>
      </c>
      <c r="B21" s="149" t="s">
        <v>257</v>
      </c>
      <c r="C21" s="149"/>
      <c r="D21" s="149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U21"/>
    </row>
    <row r="22" spans="1:21" s="73" customFormat="1" x14ac:dyDescent="0.35">
      <c r="A22" s="71"/>
      <c r="B22" s="149" t="s">
        <v>161</v>
      </c>
      <c r="C22" s="149"/>
      <c r="D22" s="149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U22"/>
    </row>
    <row r="23" spans="1:21" s="73" customFormat="1" x14ac:dyDescent="0.35">
      <c r="A23" s="71"/>
      <c r="B23" s="149" t="s">
        <v>258</v>
      </c>
      <c r="C23" s="149"/>
      <c r="D23" s="149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U23"/>
    </row>
    <row r="24" spans="1:21" s="73" customFormat="1" x14ac:dyDescent="0.35">
      <c r="A24"/>
      <c r="B24" s="149" t="s">
        <v>91</v>
      </c>
      <c r="C24" s="149"/>
      <c r="D24" s="149"/>
      <c r="E24" s="149"/>
      <c r="F24" s="149"/>
      <c r="G24" s="149"/>
      <c r="H24" s="153"/>
      <c r="I24" s="153"/>
      <c r="J24" s="153"/>
      <c r="K24" s="153"/>
      <c r="L24" s="153"/>
      <c r="M24" s="153"/>
      <c r="N24" s="153"/>
      <c r="O24" s="153"/>
      <c r="P24" s="153"/>
      <c r="U24"/>
    </row>
    <row r="25" spans="1:21" s="73" customFormat="1" x14ac:dyDescent="0.35">
      <c r="A25"/>
      <c r="B25" s="149" t="s">
        <v>92</v>
      </c>
      <c r="C25" s="149"/>
      <c r="D25" s="149"/>
      <c r="E25" s="149"/>
      <c r="F25" s="149"/>
      <c r="G25" s="149"/>
      <c r="H25" s="153"/>
      <c r="I25" s="153"/>
      <c r="J25" s="153"/>
      <c r="K25" s="153"/>
      <c r="L25" s="153"/>
      <c r="M25" s="153"/>
      <c r="N25" s="153"/>
      <c r="O25" s="153"/>
      <c r="P25" s="153"/>
      <c r="U25"/>
    </row>
    <row r="26" spans="1:21" s="73" customFormat="1" x14ac:dyDescent="0.35">
      <c r="A26"/>
      <c r="B26" s="149" t="s">
        <v>140</v>
      </c>
      <c r="C26" s="149"/>
      <c r="D26" s="149"/>
      <c r="E26" s="149"/>
      <c r="F26" s="149"/>
      <c r="G26" s="149"/>
      <c r="H26" s="153"/>
      <c r="I26" s="153"/>
      <c r="J26" s="153"/>
      <c r="K26" s="153"/>
      <c r="L26" s="153"/>
      <c r="M26" s="153"/>
      <c r="N26" s="153"/>
      <c r="O26" s="153"/>
      <c r="P26" s="153"/>
      <c r="U26"/>
    </row>
    <row r="27" spans="1:21" ht="7.5" customHeight="1" x14ac:dyDescent="0.35">
      <c r="B27" s="154"/>
      <c r="C27" s="154"/>
      <c r="D27" s="154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21" s="73" customFormat="1" x14ac:dyDescent="0.35">
      <c r="A28" s="71" t="s">
        <v>93</v>
      </c>
      <c r="B28" s="149" t="s">
        <v>144</v>
      </c>
      <c r="C28" s="149"/>
      <c r="D28" s="149"/>
      <c r="E28" s="155" t="s">
        <v>94</v>
      </c>
      <c r="F28" s="155"/>
      <c r="G28" s="155"/>
      <c r="H28" s="153"/>
      <c r="I28" s="153"/>
      <c r="J28" s="153"/>
      <c r="K28" s="153"/>
      <c r="L28" s="153"/>
      <c r="M28" s="153"/>
      <c r="N28" s="153"/>
      <c r="O28" s="153"/>
      <c r="P28" s="153"/>
      <c r="U28"/>
    </row>
  </sheetData>
  <autoFilter ref="A5:A19" xr:uid="{00000000-0009-0000-0000-000001000000}">
    <sortState xmlns:xlrd2="http://schemas.microsoft.com/office/spreadsheetml/2017/richdata2" ref="A8:A19">
      <sortCondition ref="A5:A19"/>
    </sortState>
  </autoFilter>
  <mergeCells count="9">
    <mergeCell ref="L5:N5"/>
    <mergeCell ref="L4:T4"/>
    <mergeCell ref="O5:Q5"/>
    <mergeCell ref="R5:T5"/>
    <mergeCell ref="A5:A6"/>
    <mergeCell ref="C5:E5"/>
    <mergeCell ref="F5:H5"/>
    <mergeCell ref="I5:K5"/>
    <mergeCell ref="C4:K4"/>
  </mergeCells>
  <hyperlinks>
    <hyperlink ref="E28" r:id="rId1" xr:uid="{00000000-0004-0000-0100-000000000000}"/>
    <hyperlink ref="A2" location="'CHAPTER 5'!A1" display="Back to Table of Contents" xr:uid="{00000000-0004-0000-0100-000001000000}"/>
  </hyperlinks>
  <pageMargins left="0.7" right="0.7" top="0.75" bottom="0.75" header="0.3" footer="0.3"/>
  <pageSetup scale="51" orientation="landscape" horizontalDpi="1200" verticalDpi="12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9" tint="0.39997558519241921"/>
    <pageSetUpPr fitToPage="1"/>
  </sheetPr>
  <dimension ref="A1:K27"/>
  <sheetViews>
    <sheetView showGridLines="0" zoomScale="90" zoomScaleNormal="90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4.5" x14ac:dyDescent="0.35"/>
  <cols>
    <col min="1" max="1" width="9.7265625" customWidth="1"/>
    <col min="2" max="2" width="71.7265625" customWidth="1"/>
    <col min="3" max="3" width="14.26953125" style="73" customWidth="1"/>
    <col min="4" max="4" width="13.54296875" style="73" bestFit="1" customWidth="1"/>
    <col min="5" max="5" width="13" style="73" customWidth="1"/>
    <col min="6" max="6" width="14.453125" style="73" customWidth="1"/>
    <col min="7" max="7" width="12.7265625" style="73" customWidth="1"/>
    <col min="8" max="8" width="12.54296875" style="73" customWidth="1"/>
  </cols>
  <sheetData>
    <row r="1" spans="1:11" s="89" customFormat="1" ht="15.5" x14ac:dyDescent="0.35">
      <c r="A1" s="98" t="s">
        <v>237</v>
      </c>
      <c r="B1" s="88"/>
      <c r="C1" s="88"/>
      <c r="D1" s="88"/>
      <c r="E1" s="88"/>
      <c r="F1" s="88"/>
      <c r="G1" s="88"/>
      <c r="H1" s="88"/>
      <c r="I1" s="88"/>
    </row>
    <row r="2" spans="1:11" x14ac:dyDescent="0.35">
      <c r="A2" s="104" t="s">
        <v>106</v>
      </c>
    </row>
    <row r="3" spans="1:11" ht="9.75" customHeight="1" thickBot="1" x14ac:dyDescent="0.4"/>
    <row r="4" spans="1:11" x14ac:dyDescent="0.35">
      <c r="A4" s="144"/>
      <c r="B4" s="422"/>
      <c r="C4" s="435" t="s">
        <v>95</v>
      </c>
      <c r="D4" s="436"/>
      <c r="E4" s="445"/>
      <c r="F4" s="435" t="s">
        <v>96</v>
      </c>
      <c r="G4" s="436"/>
      <c r="H4" s="437"/>
    </row>
    <row r="5" spans="1:11" s="68" customFormat="1" ht="44" thickBot="1" x14ac:dyDescent="0.4">
      <c r="A5" s="143" t="s">
        <v>72</v>
      </c>
      <c r="B5" s="380" t="s">
        <v>73</v>
      </c>
      <c r="C5" s="381" t="s">
        <v>74</v>
      </c>
      <c r="D5" s="382" t="s">
        <v>75</v>
      </c>
      <c r="E5" s="383" t="s">
        <v>76</v>
      </c>
      <c r="F5" s="381" t="s">
        <v>74</v>
      </c>
      <c r="G5" s="382" t="s">
        <v>75</v>
      </c>
      <c r="H5" s="384" t="s">
        <v>76</v>
      </c>
    </row>
    <row r="6" spans="1:11" ht="15" thickTop="1" x14ac:dyDescent="0.35">
      <c r="A6" s="69">
        <v>0</v>
      </c>
      <c r="B6" s="386" t="s">
        <v>77</v>
      </c>
      <c r="C6" s="390">
        <v>0.85937117156182596</v>
      </c>
      <c r="D6" s="391">
        <v>0.93815704400202204</v>
      </c>
      <c r="E6" s="392">
        <v>0.85063120865406305</v>
      </c>
      <c r="F6" s="391">
        <v>0.85818442529424899</v>
      </c>
      <c r="G6" s="391">
        <v>0.949608113811097</v>
      </c>
      <c r="H6" s="393">
        <v>0.88088087541080196</v>
      </c>
      <c r="K6" s="70"/>
    </row>
    <row r="7" spans="1:11" x14ac:dyDescent="0.35">
      <c r="A7" s="69">
        <v>1</v>
      </c>
      <c r="B7" s="394" t="s">
        <v>78</v>
      </c>
      <c r="C7" s="398">
        <v>0.54573271913787003</v>
      </c>
      <c r="D7" s="399">
        <v>0.54724249533117497</v>
      </c>
      <c r="E7" s="400">
        <v>0.54537678798383205</v>
      </c>
      <c r="F7" s="399">
        <v>0.54797429583239698</v>
      </c>
      <c r="G7" s="399">
        <v>0.55650721218340904</v>
      </c>
      <c r="H7" s="401">
        <v>0.57089879610228</v>
      </c>
      <c r="K7" s="70"/>
    </row>
    <row r="8" spans="1:11" x14ac:dyDescent="0.35">
      <c r="A8" s="69">
        <v>2</v>
      </c>
      <c r="B8" s="402" t="s">
        <v>79</v>
      </c>
      <c r="C8" s="406">
        <v>0.53382065645098398</v>
      </c>
      <c r="D8" s="407">
        <v>0.69714243051540303</v>
      </c>
      <c r="E8" s="408">
        <v>0.47358866205786099</v>
      </c>
      <c r="F8" s="407">
        <v>0.56640080624329303</v>
      </c>
      <c r="G8" s="407">
        <v>0.73991991405708502</v>
      </c>
      <c r="H8" s="409">
        <v>0.55784615996846099</v>
      </c>
      <c r="K8" s="70"/>
    </row>
    <row r="9" spans="1:11" x14ac:dyDescent="0.35">
      <c r="A9" s="69">
        <v>3</v>
      </c>
      <c r="B9" s="402" t="s">
        <v>141</v>
      </c>
      <c r="C9" s="406">
        <v>0.24264613880015101</v>
      </c>
      <c r="D9" s="407">
        <v>0.423844695857299</v>
      </c>
      <c r="E9" s="408">
        <v>8.6207194694954206E-2</v>
      </c>
      <c r="F9" s="407">
        <v>0.25944764919030799</v>
      </c>
      <c r="G9" s="407">
        <v>0.48282378663778502</v>
      </c>
      <c r="H9" s="409">
        <v>9.6161063051452597E-2</v>
      </c>
      <c r="K9" s="70"/>
    </row>
    <row r="10" spans="1:11" x14ac:dyDescent="0.35">
      <c r="A10" s="69">
        <v>4</v>
      </c>
      <c r="B10" s="402" t="s">
        <v>80</v>
      </c>
      <c r="C10" s="406">
        <v>0.20005867311160699</v>
      </c>
      <c r="D10" s="407">
        <v>0.25380987127703702</v>
      </c>
      <c r="E10" s="408">
        <v>0.20640978000107599</v>
      </c>
      <c r="F10" s="407">
        <v>0.18320078196860401</v>
      </c>
      <c r="G10" s="407">
        <v>0.23396547210891</v>
      </c>
      <c r="H10" s="409">
        <v>0.20279531632947001</v>
      </c>
      <c r="K10" s="70"/>
    </row>
    <row r="11" spans="1:11" x14ac:dyDescent="0.35">
      <c r="A11" s="69">
        <v>5</v>
      </c>
      <c r="B11" s="402" t="s">
        <v>81</v>
      </c>
      <c r="C11" s="406">
        <v>0.172971610249265</v>
      </c>
      <c r="D11" s="407">
        <v>0.18200940246469</v>
      </c>
      <c r="E11" s="408">
        <v>0.17274434276853901</v>
      </c>
      <c r="F11" s="407">
        <v>0.22097572717413699</v>
      </c>
      <c r="G11" s="407">
        <v>0.230854126683291</v>
      </c>
      <c r="H11" s="409">
        <v>0.25291883255428799</v>
      </c>
      <c r="K11" s="70"/>
    </row>
    <row r="12" spans="1:11" x14ac:dyDescent="0.35">
      <c r="A12" s="69">
        <v>6</v>
      </c>
      <c r="B12" s="402" t="s">
        <v>82</v>
      </c>
      <c r="C12" s="406">
        <v>0.17212160675875399</v>
      </c>
      <c r="D12" s="407">
        <v>0.215565665965225</v>
      </c>
      <c r="E12" s="408">
        <v>0.17047791618368699</v>
      </c>
      <c r="F12" s="407">
        <v>0.21172254991784201</v>
      </c>
      <c r="G12" s="407">
        <v>0.27824312399465001</v>
      </c>
      <c r="H12" s="409">
        <v>0.21079810663576001</v>
      </c>
      <c r="K12" s="70"/>
    </row>
    <row r="13" spans="1:11" x14ac:dyDescent="0.35">
      <c r="A13" s="69">
        <v>7</v>
      </c>
      <c r="B13" s="402" t="s">
        <v>85</v>
      </c>
      <c r="C13" s="406">
        <v>0.11600859456847</v>
      </c>
      <c r="D13" s="407">
        <v>0.15533438568903901</v>
      </c>
      <c r="E13" s="408">
        <v>0.109725914850186</v>
      </c>
      <c r="F13" s="407">
        <v>0.13249936708874799</v>
      </c>
      <c r="G13" s="407">
        <v>0.18843778021678001</v>
      </c>
      <c r="H13" s="409">
        <v>0.12410361199048101</v>
      </c>
      <c r="K13" s="70"/>
    </row>
    <row r="14" spans="1:11" x14ac:dyDescent="0.35">
      <c r="A14" s="69">
        <v>8</v>
      </c>
      <c r="B14" s="402" t="s">
        <v>84</v>
      </c>
      <c r="C14" s="406">
        <v>7.6280024076942302E-2</v>
      </c>
      <c r="D14" s="407">
        <v>9.8709123984147301E-2</v>
      </c>
      <c r="E14" s="408">
        <v>7.5550988286003401E-2</v>
      </c>
      <c r="F14" s="407">
        <v>6.9254767035934403E-2</v>
      </c>
      <c r="G14" s="407">
        <v>8.7491917471088199E-2</v>
      </c>
      <c r="H14" s="409">
        <v>7.7109389338871195E-2</v>
      </c>
      <c r="K14" s="70"/>
    </row>
    <row r="15" spans="1:11" x14ac:dyDescent="0.35">
      <c r="A15" s="69">
        <v>9</v>
      </c>
      <c r="B15" s="402" t="s">
        <v>83</v>
      </c>
      <c r="C15" s="406">
        <v>6.6581634556731703E-2</v>
      </c>
      <c r="D15" s="407">
        <v>9.95861796220264E-2</v>
      </c>
      <c r="E15" s="408">
        <v>4.7883961000355302E-2</v>
      </c>
      <c r="F15" s="407">
        <v>5.7069463099381497E-2</v>
      </c>
      <c r="G15" s="407">
        <v>9.0558169955837001E-2</v>
      </c>
      <c r="H15" s="409">
        <v>4.1358753425132302E-2</v>
      </c>
      <c r="K15" s="70"/>
    </row>
    <row r="16" spans="1:11" x14ac:dyDescent="0.35">
      <c r="A16" s="69">
        <v>10</v>
      </c>
      <c r="B16" s="402" t="s">
        <v>86</v>
      </c>
      <c r="C16" s="406">
        <v>5.61024958926825E-2</v>
      </c>
      <c r="D16" s="407">
        <v>5.4599071466247998E-2</v>
      </c>
      <c r="E16" s="408">
        <v>5.9926263764834301E-2</v>
      </c>
      <c r="F16" s="407">
        <v>5.6249764236679899E-2</v>
      </c>
      <c r="G16" s="407">
        <v>5.6370993354396298E-2</v>
      </c>
      <c r="H16" s="409">
        <v>6.1829286674353598E-2</v>
      </c>
      <c r="K16" s="70"/>
    </row>
    <row r="17" spans="1:11" x14ac:dyDescent="0.35">
      <c r="A17" s="69">
        <v>11</v>
      </c>
      <c r="B17" s="423" t="s">
        <v>87</v>
      </c>
      <c r="C17" s="424">
        <v>3.94708499709963E-2</v>
      </c>
      <c r="D17" s="425">
        <v>-1.2508768032723799E-2</v>
      </c>
      <c r="E17" s="426">
        <v>9.1391421576129894E-2</v>
      </c>
      <c r="F17" s="425">
        <v>5.6971412588358798E-2</v>
      </c>
      <c r="G17" s="425">
        <v>2.0120364081649398E-3</v>
      </c>
      <c r="H17" s="427">
        <v>0.10673492350529599</v>
      </c>
      <c r="K17" s="70"/>
    </row>
    <row r="18" spans="1:11" ht="15" thickBot="1" x14ac:dyDescent="0.4">
      <c r="A18" s="69">
        <v>12</v>
      </c>
      <c r="B18" s="428" t="s">
        <v>88</v>
      </c>
      <c r="C18" s="429">
        <v>0.14099999999999999</v>
      </c>
      <c r="D18" s="430">
        <v>6.2E-2</v>
      </c>
      <c r="E18" s="431">
        <v>0.14899999999999999</v>
      </c>
      <c r="F18" s="430">
        <v>0.14199999999999999</v>
      </c>
      <c r="G18" s="430">
        <v>0.05</v>
      </c>
      <c r="H18" s="432">
        <v>0.11899999999999999</v>
      </c>
      <c r="K18" s="70"/>
    </row>
    <row r="19" spans="1:11" ht="9" customHeight="1" x14ac:dyDescent="0.35"/>
    <row r="20" spans="1:11" x14ac:dyDescent="0.35">
      <c r="A20" s="71" t="s">
        <v>89</v>
      </c>
      <c r="B20" s="72" t="s">
        <v>90</v>
      </c>
    </row>
    <row r="21" spans="1:11" x14ac:dyDescent="0.35">
      <c r="A21" s="71"/>
      <c r="B21" s="149" t="s">
        <v>161</v>
      </c>
    </row>
    <row r="22" spans="1:11" x14ac:dyDescent="0.35">
      <c r="A22" s="71"/>
      <c r="B22" s="149" t="s">
        <v>258</v>
      </c>
    </row>
    <row r="23" spans="1:11" x14ac:dyDescent="0.35">
      <c r="B23" s="72" t="s">
        <v>91</v>
      </c>
      <c r="C23" s="72"/>
      <c r="D23" s="72"/>
      <c r="E23" s="72"/>
      <c r="F23" s="72"/>
      <c r="G23" s="72"/>
      <c r="H23" s="72"/>
      <c r="I23" s="72"/>
    </row>
    <row r="24" spans="1:11" x14ac:dyDescent="0.35">
      <c r="B24" s="72" t="s">
        <v>92</v>
      </c>
      <c r="C24" s="72"/>
      <c r="D24" s="72"/>
      <c r="E24" s="72"/>
      <c r="F24" s="72"/>
      <c r="G24" s="72"/>
      <c r="H24" s="72"/>
      <c r="I24" s="72"/>
    </row>
    <row r="25" spans="1:11" x14ac:dyDescent="0.35">
      <c r="B25" s="72" t="s">
        <v>140</v>
      </c>
      <c r="D25" s="72"/>
      <c r="E25" s="72"/>
      <c r="F25" s="72"/>
      <c r="G25" s="72"/>
      <c r="H25" s="145"/>
      <c r="I25" s="72"/>
    </row>
    <row r="26" spans="1:11" ht="6" customHeight="1" x14ac:dyDescent="0.35"/>
    <row r="27" spans="1:11" x14ac:dyDescent="0.35">
      <c r="A27" s="71" t="s">
        <v>93</v>
      </c>
      <c r="B27" s="72" t="s">
        <v>144</v>
      </c>
      <c r="C27" s="155" t="s">
        <v>94</v>
      </c>
      <c r="D27" s="72"/>
      <c r="E27" s="72"/>
      <c r="G27" s="74"/>
      <c r="H27" s="74"/>
    </row>
  </sheetData>
  <autoFilter ref="A5:H5" xr:uid="{00000000-0009-0000-0000-000013000000}">
    <sortState xmlns:xlrd2="http://schemas.microsoft.com/office/spreadsheetml/2017/richdata2" ref="A4:H16">
      <sortCondition ref="A3"/>
    </sortState>
  </autoFilter>
  <mergeCells count="2">
    <mergeCell ref="C4:E4"/>
    <mergeCell ref="F4:H4"/>
  </mergeCells>
  <hyperlinks>
    <hyperlink ref="C27" r:id="rId1" xr:uid="{00000000-0004-0000-1300-000000000000}"/>
    <hyperlink ref="A2" location="'CHAPTER 5'!A1" display="Back to Table of Contents" xr:uid="{00000000-0004-0000-1300-000001000000}"/>
  </hyperlinks>
  <pageMargins left="0.7" right="0.7" top="0.75" bottom="0.75" header="0.3" footer="0.3"/>
  <pageSetup paperSize="9" scale="76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/>
  <dimension ref="A1:H149"/>
  <sheetViews>
    <sheetView topLeftCell="A93" zoomScale="80" zoomScaleNormal="80" workbookViewId="0">
      <selection activeCell="A24" sqref="A24:XFD27"/>
    </sheetView>
  </sheetViews>
  <sheetFormatPr defaultColWidth="9.1796875" defaultRowHeight="14.5" x14ac:dyDescent="0.35"/>
  <cols>
    <col min="1" max="1" width="13" style="58" customWidth="1" collapsed="1"/>
    <col min="2" max="8" width="14" style="58" customWidth="1" collapsed="1"/>
    <col min="9" max="16384" width="9.1796875" style="58"/>
  </cols>
  <sheetData>
    <row r="1" spans="1:8" ht="15.5" x14ac:dyDescent="0.35">
      <c r="A1" s="57" t="s">
        <v>36</v>
      </c>
    </row>
    <row r="2" spans="1:8" x14ac:dyDescent="0.35">
      <c r="A2" s="59" t="s">
        <v>37</v>
      </c>
    </row>
    <row r="4" spans="1:8" x14ac:dyDescent="0.35">
      <c r="A4" s="60" t="s">
        <v>38</v>
      </c>
      <c r="B4" s="60">
        <v>2017</v>
      </c>
    </row>
    <row r="5" spans="1:8" x14ac:dyDescent="0.35">
      <c r="A5" s="60" t="s">
        <v>39</v>
      </c>
      <c r="B5" s="60" t="s">
        <v>12</v>
      </c>
    </row>
    <row r="7" spans="1:8" ht="26.15" customHeight="1" x14ac:dyDescent="0.35">
      <c r="B7" s="61" t="s">
        <v>40</v>
      </c>
      <c r="C7" s="61" t="s">
        <v>22</v>
      </c>
      <c r="D7" s="61" t="s">
        <v>23</v>
      </c>
      <c r="E7" s="61" t="s">
        <v>24</v>
      </c>
      <c r="F7" s="61" t="s">
        <v>41</v>
      </c>
      <c r="G7" s="61" t="s">
        <v>42</v>
      </c>
      <c r="H7" s="61" t="s">
        <v>43</v>
      </c>
    </row>
    <row r="8" spans="1:8" ht="26.15" customHeight="1" x14ac:dyDescent="0.35">
      <c r="A8" s="62" t="s">
        <v>44</v>
      </c>
      <c r="B8" s="61" t="s">
        <v>45</v>
      </c>
      <c r="C8" s="61" t="s">
        <v>49</v>
      </c>
      <c r="D8" s="61" t="s">
        <v>51</v>
      </c>
      <c r="E8" s="61" t="s">
        <v>48</v>
      </c>
      <c r="F8" s="61" t="s">
        <v>46</v>
      </c>
      <c r="G8" s="61" t="s">
        <v>47</v>
      </c>
      <c r="H8" s="61" t="s">
        <v>50</v>
      </c>
    </row>
    <row r="9" spans="1:8" x14ac:dyDescent="0.35">
      <c r="A9" s="63" t="s">
        <v>53</v>
      </c>
      <c r="B9" s="64">
        <v>6057265</v>
      </c>
      <c r="C9" s="64">
        <v>593361</v>
      </c>
      <c r="D9" s="64">
        <v>353047</v>
      </c>
      <c r="E9" s="64">
        <v>210012</v>
      </c>
      <c r="F9" s="64">
        <v>6410312</v>
      </c>
      <c r="G9" s="64">
        <v>7003673</v>
      </c>
      <c r="H9" s="64">
        <v>7213685</v>
      </c>
    </row>
    <row r="10" spans="1:8" x14ac:dyDescent="0.35">
      <c r="A10" s="63" t="s">
        <v>6</v>
      </c>
      <c r="B10" s="64">
        <f>B32+B33</f>
        <v>7589024</v>
      </c>
      <c r="C10" s="64">
        <f t="shared" ref="C10:H10" si="0">C32+C33</f>
        <v>737328</v>
      </c>
      <c r="D10" s="64">
        <f t="shared" si="0"/>
        <v>389571</v>
      </c>
      <c r="E10" s="64">
        <f t="shared" si="0"/>
        <v>248349</v>
      </c>
      <c r="F10" s="64">
        <f t="shared" si="0"/>
        <v>7978595</v>
      </c>
      <c r="G10" s="64">
        <f t="shared" si="0"/>
        <v>8715923</v>
      </c>
      <c r="H10" s="64">
        <f t="shared" si="0"/>
        <v>8964272</v>
      </c>
    </row>
    <row r="11" spans="1:8" x14ac:dyDescent="0.35">
      <c r="A11" s="63" t="s">
        <v>7</v>
      </c>
      <c r="B11" s="64">
        <f>B34+B35</f>
        <v>7085401</v>
      </c>
      <c r="C11" s="64">
        <f t="shared" ref="C11:H11" si="1">C34+C35</f>
        <v>664086</v>
      </c>
      <c r="D11" s="64">
        <f t="shared" si="1"/>
        <v>353003</v>
      </c>
      <c r="E11" s="64">
        <f t="shared" si="1"/>
        <v>239079</v>
      </c>
      <c r="F11" s="64">
        <f t="shared" si="1"/>
        <v>7438404</v>
      </c>
      <c r="G11" s="64">
        <f t="shared" si="1"/>
        <v>8102490</v>
      </c>
      <c r="H11" s="64">
        <f t="shared" si="1"/>
        <v>8341569</v>
      </c>
    </row>
    <row r="12" spans="1:8" x14ac:dyDescent="0.35">
      <c r="A12" s="63" t="s">
        <v>8</v>
      </c>
      <c r="B12" s="64">
        <f>B36+B37</f>
        <v>7757304</v>
      </c>
      <c r="C12" s="64">
        <f t="shared" ref="C12:H12" si="2">C36+C37</f>
        <v>792119</v>
      </c>
      <c r="D12" s="64">
        <f t="shared" si="2"/>
        <v>432480</v>
      </c>
      <c r="E12" s="64">
        <f t="shared" si="2"/>
        <v>261144</v>
      </c>
      <c r="F12" s="64">
        <f t="shared" si="2"/>
        <v>8189784</v>
      </c>
      <c r="G12" s="64">
        <f t="shared" si="2"/>
        <v>8981903</v>
      </c>
      <c r="H12" s="64">
        <f t="shared" si="2"/>
        <v>9243047</v>
      </c>
    </row>
    <row r="13" spans="1:8" x14ac:dyDescent="0.35">
      <c r="A13" s="63" t="s">
        <v>9</v>
      </c>
      <c r="B13" s="64">
        <f>B38+B39</f>
        <v>6461954</v>
      </c>
      <c r="C13" s="64">
        <f t="shared" ref="C13:H13" si="3">C38+C39</f>
        <v>707897</v>
      </c>
      <c r="D13" s="64">
        <f t="shared" si="3"/>
        <v>394535</v>
      </c>
      <c r="E13" s="64">
        <f t="shared" si="3"/>
        <v>218591</v>
      </c>
      <c r="F13" s="64">
        <f t="shared" si="3"/>
        <v>6856489</v>
      </c>
      <c r="G13" s="64">
        <f t="shared" si="3"/>
        <v>7564386</v>
      </c>
      <c r="H13" s="64">
        <f t="shared" si="3"/>
        <v>7782977</v>
      </c>
    </row>
    <row r="14" spans="1:8" x14ac:dyDescent="0.35">
      <c r="A14" s="63" t="s">
        <v>10</v>
      </c>
      <c r="B14" s="64">
        <f>B40+B41</f>
        <v>5495181</v>
      </c>
      <c r="C14" s="64">
        <f t="shared" ref="C14:H14" si="4">C40+C41</f>
        <v>564596</v>
      </c>
      <c r="D14" s="64">
        <f t="shared" si="4"/>
        <v>356622</v>
      </c>
      <c r="E14" s="64">
        <f t="shared" si="4"/>
        <v>168262</v>
      </c>
      <c r="F14" s="64">
        <f t="shared" si="4"/>
        <v>5851803</v>
      </c>
      <c r="G14" s="64">
        <f t="shared" si="4"/>
        <v>6416399</v>
      </c>
      <c r="H14" s="64">
        <f t="shared" si="4"/>
        <v>6584661</v>
      </c>
    </row>
    <row r="15" spans="1:8" x14ac:dyDescent="0.35">
      <c r="A15" s="63" t="s">
        <v>11</v>
      </c>
      <c r="B15" s="64">
        <f>SUM(B43:B45)</f>
        <v>4535330</v>
      </c>
      <c r="C15" s="64">
        <f t="shared" ref="C15:H15" si="5">SUM(C43:C45)</f>
        <v>447971</v>
      </c>
      <c r="D15" s="64">
        <f t="shared" si="5"/>
        <v>286647</v>
      </c>
      <c r="E15" s="64">
        <f t="shared" si="5"/>
        <v>134713</v>
      </c>
      <c r="F15" s="64">
        <f t="shared" si="5"/>
        <v>4821977</v>
      </c>
      <c r="G15" s="64">
        <f t="shared" si="5"/>
        <v>5269948</v>
      </c>
      <c r="H15" s="64">
        <f t="shared" si="5"/>
        <v>5404661</v>
      </c>
    </row>
    <row r="16" spans="1:8" x14ac:dyDescent="0.35">
      <c r="A16" s="63" t="s">
        <v>68</v>
      </c>
      <c r="B16" s="64">
        <f>SUM(B9:B15)</f>
        <v>44981459</v>
      </c>
      <c r="C16" s="64">
        <f t="shared" ref="C16:H16" si="6">SUM(C9:C15)</f>
        <v>4507358</v>
      </c>
      <c r="D16" s="64">
        <f t="shared" si="6"/>
        <v>2565905</v>
      </c>
      <c r="E16" s="64">
        <f t="shared" si="6"/>
        <v>1480150</v>
      </c>
      <c r="F16" s="64">
        <f t="shared" si="6"/>
        <v>47547364</v>
      </c>
      <c r="G16" s="64">
        <f t="shared" si="6"/>
        <v>52054722</v>
      </c>
      <c r="H16" s="64">
        <f t="shared" si="6"/>
        <v>53534872</v>
      </c>
    </row>
    <row r="17" spans="1:8" x14ac:dyDescent="0.35">
      <c r="A17" s="63" t="s">
        <v>71</v>
      </c>
      <c r="B17" s="64">
        <f>SUM(B29:B31)</f>
        <v>4828279</v>
      </c>
      <c r="C17" s="64">
        <f t="shared" ref="C17:H17" si="7">SUM(C29:C31)</f>
        <v>480748</v>
      </c>
      <c r="D17" s="64">
        <f t="shared" si="7"/>
        <v>284018</v>
      </c>
      <c r="E17" s="64">
        <f t="shared" si="7"/>
        <v>164293</v>
      </c>
      <c r="F17" s="64">
        <f t="shared" si="7"/>
        <v>5112297</v>
      </c>
      <c r="G17" s="64">
        <f t="shared" si="7"/>
        <v>5593045</v>
      </c>
      <c r="H17" s="64">
        <f t="shared" si="7"/>
        <v>5757338</v>
      </c>
    </row>
    <row r="18" spans="1:8" x14ac:dyDescent="0.35">
      <c r="A18" s="63" t="s">
        <v>5</v>
      </c>
      <c r="B18" s="64">
        <f>SUM(B30:B31)</f>
        <v>4183146</v>
      </c>
      <c r="C18" s="64">
        <f t="shared" ref="C18:H18" si="8">SUM(C30:C31)</f>
        <v>420983</v>
      </c>
      <c r="D18" s="64">
        <f t="shared" si="8"/>
        <v>247451</v>
      </c>
      <c r="E18" s="64">
        <f t="shared" si="8"/>
        <v>139913</v>
      </c>
      <c r="F18" s="64">
        <f t="shared" si="8"/>
        <v>4430597</v>
      </c>
      <c r="G18" s="64">
        <f t="shared" si="8"/>
        <v>4851580</v>
      </c>
      <c r="H18" s="64">
        <f t="shared" si="8"/>
        <v>4991493</v>
      </c>
    </row>
    <row r="19" spans="1:8" x14ac:dyDescent="0.35">
      <c r="A19" s="63" t="s">
        <v>132</v>
      </c>
      <c r="B19" s="64">
        <f>B17+SUM(B10:B15)</f>
        <v>43752473</v>
      </c>
      <c r="C19" s="64">
        <f t="shared" ref="C19:H19" si="9">C17+SUM(C10:C15)</f>
        <v>4394745</v>
      </c>
      <c r="D19" s="64">
        <f t="shared" si="9"/>
        <v>2496876</v>
      </c>
      <c r="E19" s="64">
        <f t="shared" si="9"/>
        <v>1434431</v>
      </c>
      <c r="F19" s="64">
        <f t="shared" si="9"/>
        <v>46249349</v>
      </c>
      <c r="G19" s="64">
        <f t="shared" si="9"/>
        <v>50644094</v>
      </c>
      <c r="H19" s="64">
        <f t="shared" si="9"/>
        <v>52078525</v>
      </c>
    </row>
    <row r="20" spans="1:8" x14ac:dyDescent="0.35">
      <c r="A20" s="63" t="s">
        <v>123</v>
      </c>
      <c r="B20" s="64">
        <f>B18+SUM(B10:B15)</f>
        <v>43107340</v>
      </c>
      <c r="C20" s="64">
        <f t="shared" ref="C20:H20" si="10">C18+SUM(C10:C15)</f>
        <v>4334980</v>
      </c>
      <c r="D20" s="64">
        <f t="shared" si="10"/>
        <v>2460309</v>
      </c>
      <c r="E20" s="64">
        <f t="shared" si="10"/>
        <v>1410051</v>
      </c>
      <c r="F20" s="64">
        <f t="shared" si="10"/>
        <v>45567649</v>
      </c>
      <c r="G20" s="64">
        <f t="shared" si="10"/>
        <v>49902629</v>
      </c>
      <c r="H20" s="64">
        <f t="shared" si="10"/>
        <v>51312680</v>
      </c>
    </row>
    <row r="21" spans="1:8" x14ac:dyDescent="0.35">
      <c r="A21" s="63" t="s">
        <v>21</v>
      </c>
      <c r="B21" s="64">
        <f>B18+SUM(B10:B13)</f>
        <v>33076829</v>
      </c>
      <c r="C21" s="64">
        <f t="shared" ref="C21:H21" si="11">C18+SUM(C10:C13)</f>
        <v>3322413</v>
      </c>
      <c r="D21" s="64">
        <f t="shared" si="11"/>
        <v>1817040</v>
      </c>
      <c r="E21" s="64">
        <f t="shared" si="11"/>
        <v>1107076</v>
      </c>
      <c r="F21" s="64">
        <f t="shared" si="11"/>
        <v>34893869</v>
      </c>
      <c r="G21" s="64">
        <f t="shared" si="11"/>
        <v>38216282</v>
      </c>
      <c r="H21" s="64">
        <f t="shared" si="11"/>
        <v>39323358</v>
      </c>
    </row>
    <row r="22" spans="1:8" x14ac:dyDescent="0.35">
      <c r="A22" s="63" t="s">
        <v>69</v>
      </c>
      <c r="B22" s="64">
        <f>SUM(B9:B11)</f>
        <v>20731690</v>
      </c>
      <c r="C22" s="64">
        <f t="shared" ref="C22:H22" si="12">SUM(C9:C11)</f>
        <v>1994775</v>
      </c>
      <c r="D22" s="64">
        <f t="shared" si="12"/>
        <v>1095621</v>
      </c>
      <c r="E22" s="64">
        <f t="shared" si="12"/>
        <v>697440</v>
      </c>
      <c r="F22" s="64">
        <f t="shared" si="12"/>
        <v>21827311</v>
      </c>
      <c r="G22" s="64">
        <f t="shared" si="12"/>
        <v>23822086</v>
      </c>
      <c r="H22" s="64">
        <f t="shared" si="12"/>
        <v>24519526</v>
      </c>
    </row>
    <row r="23" spans="1:8" x14ac:dyDescent="0.35">
      <c r="A23" s="63" t="s">
        <v>70</v>
      </c>
      <c r="B23" s="64">
        <f>SUM(B12:B13)</f>
        <v>14219258</v>
      </c>
      <c r="C23" s="64">
        <f t="shared" ref="C23:H23" si="13">SUM(C12:C13)</f>
        <v>1500016</v>
      </c>
      <c r="D23" s="64">
        <f t="shared" si="13"/>
        <v>827015</v>
      </c>
      <c r="E23" s="64">
        <f t="shared" si="13"/>
        <v>479735</v>
      </c>
      <c r="F23" s="64">
        <f t="shared" si="13"/>
        <v>15046273</v>
      </c>
      <c r="G23" s="64">
        <f t="shared" si="13"/>
        <v>16546289</v>
      </c>
      <c r="H23" s="64">
        <f t="shared" si="13"/>
        <v>17026024</v>
      </c>
    </row>
    <row r="24" spans="1:8" x14ac:dyDescent="0.35">
      <c r="A24" s="63" t="s">
        <v>16</v>
      </c>
      <c r="B24" s="64">
        <f>SUM(B29:B32)</f>
        <v>8659903</v>
      </c>
      <c r="C24" s="64">
        <f t="shared" ref="C24:H24" si="14">SUM(C29:C32)</f>
        <v>862996</v>
      </c>
      <c r="D24" s="64">
        <f t="shared" si="14"/>
        <v>488507</v>
      </c>
      <c r="E24" s="64">
        <f t="shared" si="14"/>
        <v>287920</v>
      </c>
      <c r="F24" s="64">
        <f t="shared" si="14"/>
        <v>9148410</v>
      </c>
      <c r="G24" s="64">
        <f t="shared" si="14"/>
        <v>10011406</v>
      </c>
      <c r="H24" s="64">
        <f t="shared" si="14"/>
        <v>10299326</v>
      </c>
    </row>
    <row r="25" spans="1:8" x14ac:dyDescent="0.35">
      <c r="A25" s="63" t="s">
        <v>17</v>
      </c>
      <c r="B25" s="64">
        <f>SUM(B33:B35)</f>
        <v>10842801</v>
      </c>
      <c r="C25" s="64">
        <f t="shared" ref="C25:H25" si="15">SUM(C33:C35)</f>
        <v>1019166</v>
      </c>
      <c r="D25" s="64">
        <f t="shared" si="15"/>
        <v>538085</v>
      </c>
      <c r="E25" s="64">
        <f t="shared" si="15"/>
        <v>363801</v>
      </c>
      <c r="F25" s="64">
        <f t="shared" si="15"/>
        <v>11380886</v>
      </c>
      <c r="G25" s="64">
        <f t="shared" si="15"/>
        <v>12400052</v>
      </c>
      <c r="H25" s="64">
        <f t="shared" si="15"/>
        <v>12763853</v>
      </c>
    </row>
    <row r="26" spans="1:8" x14ac:dyDescent="0.35">
      <c r="A26" s="63" t="s">
        <v>18</v>
      </c>
      <c r="B26" s="64">
        <f>SUM(B36:B38)</f>
        <v>11236338</v>
      </c>
      <c r="C26" s="64">
        <f t="shared" ref="C26:H26" si="16">SUM(C36:C38)</f>
        <v>1171005</v>
      </c>
      <c r="D26" s="64">
        <f t="shared" si="16"/>
        <v>640060</v>
      </c>
      <c r="E26" s="64">
        <f t="shared" si="16"/>
        <v>379957</v>
      </c>
      <c r="F26" s="64">
        <f t="shared" si="16"/>
        <v>11876398</v>
      </c>
      <c r="G26" s="64">
        <f t="shared" si="16"/>
        <v>13047403</v>
      </c>
      <c r="H26" s="64">
        <f t="shared" si="16"/>
        <v>13427360</v>
      </c>
    </row>
    <row r="27" spans="1:8" x14ac:dyDescent="0.35">
      <c r="A27" s="63" t="s">
        <v>19</v>
      </c>
      <c r="B27" s="64">
        <f>SUM(B39:B42)</f>
        <v>8875077</v>
      </c>
      <c r="C27" s="64">
        <f t="shared" ref="C27:H27" si="17">SUM(C39:C42)</f>
        <v>934940</v>
      </c>
      <c r="D27" s="64">
        <f t="shared" si="17"/>
        <v>570320</v>
      </c>
      <c r="E27" s="64">
        <f t="shared" si="17"/>
        <v>281076</v>
      </c>
      <c r="F27" s="64">
        <f t="shared" si="17"/>
        <v>9445397</v>
      </c>
      <c r="G27" s="64">
        <f t="shared" si="17"/>
        <v>10380337</v>
      </c>
      <c r="H27" s="64">
        <f t="shared" si="17"/>
        <v>10661413</v>
      </c>
    </row>
    <row r="29" spans="1:8" customFormat="1" x14ac:dyDescent="0.35">
      <c r="A29" s="107" t="s">
        <v>108</v>
      </c>
      <c r="B29" s="108">
        <v>645133</v>
      </c>
      <c r="C29" s="108">
        <v>59765</v>
      </c>
      <c r="D29" s="108">
        <v>36567</v>
      </c>
      <c r="E29" s="108">
        <v>24380</v>
      </c>
      <c r="F29" s="108">
        <v>681700</v>
      </c>
      <c r="G29" s="108">
        <v>741465</v>
      </c>
      <c r="H29" s="108">
        <v>765845</v>
      </c>
    </row>
    <row r="30" spans="1:8" customFormat="1" x14ac:dyDescent="0.35">
      <c r="A30" s="107" t="s">
        <v>109</v>
      </c>
      <c r="B30" s="108">
        <v>657005</v>
      </c>
      <c r="C30" s="108">
        <v>64374</v>
      </c>
      <c r="D30" s="108">
        <v>39625</v>
      </c>
      <c r="E30" s="108">
        <v>23255</v>
      </c>
      <c r="F30" s="108">
        <v>696630</v>
      </c>
      <c r="G30" s="108">
        <v>761004</v>
      </c>
      <c r="H30" s="108">
        <v>784259</v>
      </c>
    </row>
    <row r="31" spans="1:8" customFormat="1" x14ac:dyDescent="0.35">
      <c r="A31" s="107" t="s">
        <v>110</v>
      </c>
      <c r="B31" s="108">
        <v>3526141</v>
      </c>
      <c r="C31" s="108">
        <v>356609</v>
      </c>
      <c r="D31" s="108">
        <v>207826</v>
      </c>
      <c r="E31" s="108">
        <v>116658</v>
      </c>
      <c r="F31" s="108">
        <v>3733967</v>
      </c>
      <c r="G31" s="108">
        <v>4090576</v>
      </c>
      <c r="H31" s="108">
        <v>4207234</v>
      </c>
    </row>
    <row r="32" spans="1:8" x14ac:dyDescent="0.35">
      <c r="A32" s="63" t="s">
        <v>55</v>
      </c>
      <c r="B32" s="64">
        <v>3831624</v>
      </c>
      <c r="C32" s="64">
        <v>382248</v>
      </c>
      <c r="D32" s="64">
        <v>204489</v>
      </c>
      <c r="E32" s="64">
        <v>123627</v>
      </c>
      <c r="F32" s="64">
        <v>4036113</v>
      </c>
      <c r="G32" s="64">
        <v>4418361</v>
      </c>
      <c r="H32" s="64">
        <v>4541988</v>
      </c>
    </row>
    <row r="33" spans="1:8" x14ac:dyDescent="0.35">
      <c r="A33" s="63" t="s">
        <v>56</v>
      </c>
      <c r="B33" s="64">
        <v>3757400</v>
      </c>
      <c r="C33" s="64">
        <v>355080</v>
      </c>
      <c r="D33" s="64">
        <v>185082</v>
      </c>
      <c r="E33" s="64">
        <v>124722</v>
      </c>
      <c r="F33" s="64">
        <v>3942482</v>
      </c>
      <c r="G33" s="64">
        <v>4297562</v>
      </c>
      <c r="H33" s="64">
        <v>4422284</v>
      </c>
    </row>
    <row r="34" spans="1:8" x14ac:dyDescent="0.35">
      <c r="A34" s="63" t="s">
        <v>57</v>
      </c>
      <c r="B34" s="64">
        <v>3642643</v>
      </c>
      <c r="C34" s="64">
        <v>339053</v>
      </c>
      <c r="D34" s="64">
        <v>179085</v>
      </c>
      <c r="E34" s="64">
        <v>121421</v>
      </c>
      <c r="F34" s="64">
        <v>3821728</v>
      </c>
      <c r="G34" s="64">
        <v>4160781</v>
      </c>
      <c r="H34" s="64">
        <v>4282202</v>
      </c>
    </row>
    <row r="35" spans="1:8" x14ac:dyDescent="0.35">
      <c r="A35" s="63" t="s">
        <v>58</v>
      </c>
      <c r="B35" s="64">
        <v>3442758</v>
      </c>
      <c r="C35" s="64">
        <v>325033</v>
      </c>
      <c r="D35" s="64">
        <v>173918</v>
      </c>
      <c r="E35" s="64">
        <v>117658</v>
      </c>
      <c r="F35" s="64">
        <v>3616676</v>
      </c>
      <c r="G35" s="64">
        <v>3941709</v>
      </c>
      <c r="H35" s="64">
        <v>4059367</v>
      </c>
    </row>
    <row r="36" spans="1:8" x14ac:dyDescent="0.35">
      <c r="A36" s="63" t="s">
        <v>64</v>
      </c>
      <c r="B36" s="64">
        <v>3850108</v>
      </c>
      <c r="C36" s="64">
        <v>385070</v>
      </c>
      <c r="D36" s="64">
        <v>210431</v>
      </c>
      <c r="E36" s="64">
        <v>129322</v>
      </c>
      <c r="F36" s="64">
        <v>4060539</v>
      </c>
      <c r="G36" s="64">
        <v>4445609</v>
      </c>
      <c r="H36" s="64">
        <v>4574931</v>
      </c>
    </row>
    <row r="37" spans="1:8" x14ac:dyDescent="0.35">
      <c r="A37" s="63" t="s">
        <v>65</v>
      </c>
      <c r="B37" s="64">
        <v>3907196</v>
      </c>
      <c r="C37" s="64">
        <v>407049</v>
      </c>
      <c r="D37" s="64">
        <v>222049</v>
      </c>
      <c r="E37" s="64">
        <v>131822</v>
      </c>
      <c r="F37" s="64">
        <v>4129245</v>
      </c>
      <c r="G37" s="64">
        <v>4536294</v>
      </c>
      <c r="H37" s="64">
        <v>4668116</v>
      </c>
    </row>
    <row r="38" spans="1:8" x14ac:dyDescent="0.35">
      <c r="A38" s="63" t="s">
        <v>59</v>
      </c>
      <c r="B38" s="64">
        <v>3479034</v>
      </c>
      <c r="C38" s="64">
        <v>378886</v>
      </c>
      <c r="D38" s="64">
        <v>207580</v>
      </c>
      <c r="E38" s="64">
        <v>118813</v>
      </c>
      <c r="F38" s="64">
        <v>3686614</v>
      </c>
      <c r="G38" s="64">
        <v>4065500</v>
      </c>
      <c r="H38" s="64">
        <v>4184313</v>
      </c>
    </row>
    <row r="39" spans="1:8" x14ac:dyDescent="0.35">
      <c r="A39" s="63" t="s">
        <v>60</v>
      </c>
      <c r="B39" s="64">
        <v>2982920</v>
      </c>
      <c r="C39" s="64">
        <v>329011</v>
      </c>
      <c r="D39" s="64">
        <v>186955</v>
      </c>
      <c r="E39" s="64">
        <v>99778</v>
      </c>
      <c r="F39" s="64">
        <v>3169875</v>
      </c>
      <c r="G39" s="64">
        <v>3498886</v>
      </c>
      <c r="H39" s="64">
        <v>3598664</v>
      </c>
    </row>
    <row r="40" spans="1:8" x14ac:dyDescent="0.35">
      <c r="A40" s="63" t="s">
        <v>61</v>
      </c>
      <c r="B40" s="64">
        <v>2890646</v>
      </c>
      <c r="C40" s="64">
        <v>305066</v>
      </c>
      <c r="D40" s="64">
        <v>188902</v>
      </c>
      <c r="E40" s="64">
        <v>88984</v>
      </c>
      <c r="F40" s="64">
        <v>3079548</v>
      </c>
      <c r="G40" s="64">
        <v>3384614</v>
      </c>
      <c r="H40" s="64">
        <v>3473598</v>
      </c>
    </row>
    <row r="41" spans="1:8" x14ac:dyDescent="0.35">
      <c r="A41" s="63" t="s">
        <v>66</v>
      </c>
      <c r="B41" s="64">
        <v>2604535</v>
      </c>
      <c r="C41" s="64">
        <v>259530</v>
      </c>
      <c r="D41" s="64">
        <v>167720</v>
      </c>
      <c r="E41" s="64">
        <v>79278</v>
      </c>
      <c r="F41" s="64">
        <v>2772255</v>
      </c>
      <c r="G41" s="64">
        <v>3031785</v>
      </c>
      <c r="H41" s="64">
        <v>3111063</v>
      </c>
    </row>
    <row r="42" spans="1:8" customFormat="1" x14ac:dyDescent="0.35">
      <c r="A42" s="107" t="s">
        <v>111</v>
      </c>
      <c r="B42" s="108">
        <v>396976</v>
      </c>
      <c r="C42" s="108">
        <v>41333</v>
      </c>
      <c r="D42" s="108">
        <v>26743</v>
      </c>
      <c r="E42" s="108">
        <v>13036</v>
      </c>
      <c r="F42" s="108">
        <v>423719</v>
      </c>
      <c r="G42" s="108">
        <v>465052</v>
      </c>
      <c r="H42" s="108">
        <v>478088</v>
      </c>
    </row>
    <row r="43" spans="1:8" x14ac:dyDescent="0.35">
      <c r="A43" s="63" t="s">
        <v>67</v>
      </c>
      <c r="B43" s="64">
        <v>1813420</v>
      </c>
      <c r="C43" s="64">
        <v>188262</v>
      </c>
      <c r="D43" s="64">
        <v>118457</v>
      </c>
      <c r="E43" s="64">
        <v>56798</v>
      </c>
      <c r="F43" s="64">
        <v>1931877</v>
      </c>
      <c r="G43" s="64">
        <v>2120139</v>
      </c>
      <c r="H43" s="64">
        <v>2176937</v>
      </c>
    </row>
    <row r="44" spans="1:8" x14ac:dyDescent="0.35">
      <c r="A44" s="63" t="s">
        <v>62</v>
      </c>
      <c r="B44" s="64">
        <v>1369854</v>
      </c>
      <c r="C44" s="64">
        <v>137893</v>
      </c>
      <c r="D44" s="64">
        <v>86613</v>
      </c>
      <c r="E44" s="64">
        <v>40761</v>
      </c>
      <c r="F44" s="64">
        <v>1456467</v>
      </c>
      <c r="G44" s="64">
        <v>1594360</v>
      </c>
      <c r="H44" s="64">
        <v>1635121</v>
      </c>
    </row>
    <row r="45" spans="1:8" x14ac:dyDescent="0.35">
      <c r="A45" s="63" t="s">
        <v>63</v>
      </c>
      <c r="B45" s="64">
        <v>1352056</v>
      </c>
      <c r="C45" s="64">
        <v>121816</v>
      </c>
      <c r="D45" s="64">
        <v>81577</v>
      </c>
      <c r="E45" s="64">
        <v>37154</v>
      </c>
      <c r="F45" s="64">
        <v>1433633</v>
      </c>
      <c r="G45" s="64">
        <v>1555449</v>
      </c>
      <c r="H45" s="64">
        <v>1592603</v>
      </c>
    </row>
    <row r="46" spans="1:8" x14ac:dyDescent="0.35">
      <c r="A46" s="63"/>
      <c r="B46" s="64"/>
      <c r="C46" s="64"/>
      <c r="D46" s="64"/>
      <c r="E46" s="64"/>
      <c r="F46" s="64"/>
      <c r="G46" s="64"/>
      <c r="H46" s="64"/>
    </row>
    <row r="47" spans="1:8" x14ac:dyDescent="0.35">
      <c r="A47" s="63" t="s">
        <v>54</v>
      </c>
      <c r="B47" s="64">
        <v>10030511</v>
      </c>
      <c r="C47" s="64">
        <v>1012567</v>
      </c>
      <c r="D47" s="64">
        <v>643269</v>
      </c>
      <c r="E47" s="64">
        <v>302975</v>
      </c>
      <c r="F47" s="64">
        <v>10673780</v>
      </c>
      <c r="G47" s="64">
        <v>11686347</v>
      </c>
      <c r="H47" s="64">
        <v>11989322</v>
      </c>
    </row>
    <row r="48" spans="1:8" x14ac:dyDescent="0.35">
      <c r="A48" s="63" t="s">
        <v>52</v>
      </c>
      <c r="B48" s="64">
        <v>55619430</v>
      </c>
      <c r="C48" s="64">
        <v>5424800</v>
      </c>
      <c r="D48" s="64">
        <v>3125165</v>
      </c>
      <c r="E48" s="64">
        <v>1870834</v>
      </c>
      <c r="F48" s="64">
        <v>58744595</v>
      </c>
      <c r="G48" s="64">
        <v>64169395</v>
      </c>
      <c r="H48" s="64">
        <v>66040229</v>
      </c>
    </row>
    <row r="51" spans="1:8" ht="15.5" x14ac:dyDescent="0.35">
      <c r="A51" s="57" t="s">
        <v>36</v>
      </c>
    </row>
    <row r="52" spans="1:8" x14ac:dyDescent="0.35">
      <c r="A52" s="59" t="s">
        <v>37</v>
      </c>
    </row>
    <row r="54" spans="1:8" x14ac:dyDescent="0.35">
      <c r="A54" s="60" t="s">
        <v>38</v>
      </c>
      <c r="B54" s="60">
        <v>2017</v>
      </c>
    </row>
    <row r="55" spans="1:8" x14ac:dyDescent="0.35">
      <c r="A55" s="60" t="s">
        <v>39</v>
      </c>
      <c r="B55" s="60" t="s">
        <v>14</v>
      </c>
    </row>
    <row r="57" spans="1:8" ht="26.15" customHeight="1" x14ac:dyDescent="0.35">
      <c r="B57" s="61" t="s">
        <v>40</v>
      </c>
      <c r="C57" s="61" t="s">
        <v>22</v>
      </c>
      <c r="D57" s="61" t="s">
        <v>23</v>
      </c>
      <c r="E57" s="61" t="s">
        <v>24</v>
      </c>
      <c r="F57" s="61" t="s">
        <v>41</v>
      </c>
      <c r="G57" s="61" t="s">
        <v>42</v>
      </c>
      <c r="H57" s="61" t="s">
        <v>43</v>
      </c>
    </row>
    <row r="58" spans="1:8" ht="26.15" customHeight="1" x14ac:dyDescent="0.35">
      <c r="A58" s="62" t="s">
        <v>44</v>
      </c>
      <c r="B58" s="61" t="s">
        <v>45</v>
      </c>
      <c r="C58" s="61" t="s">
        <v>49</v>
      </c>
      <c r="D58" s="61" t="s">
        <v>51</v>
      </c>
      <c r="E58" s="61" t="s">
        <v>48</v>
      </c>
      <c r="F58" s="61" t="s">
        <v>46</v>
      </c>
      <c r="G58" s="61" t="s">
        <v>47</v>
      </c>
      <c r="H58" s="61" t="s">
        <v>50</v>
      </c>
    </row>
    <row r="59" spans="1:8" x14ac:dyDescent="0.35">
      <c r="A59" s="63" t="s">
        <v>53</v>
      </c>
      <c r="B59" s="64">
        <v>3109567</v>
      </c>
      <c r="C59" s="64">
        <v>300239</v>
      </c>
      <c r="D59" s="64">
        <v>183939</v>
      </c>
      <c r="E59" s="64">
        <v>108441</v>
      </c>
      <c r="F59" s="64">
        <v>3293506</v>
      </c>
      <c r="G59" s="64">
        <v>3593745</v>
      </c>
      <c r="H59" s="64">
        <v>3702186</v>
      </c>
    </row>
    <row r="60" spans="1:8" x14ac:dyDescent="0.35">
      <c r="A60" s="63" t="s">
        <v>6</v>
      </c>
      <c r="B60" s="64">
        <f>B82+B83</f>
        <v>3813211</v>
      </c>
      <c r="C60" s="64">
        <f t="shared" ref="C60:H60" si="18">C82+C83</f>
        <v>364866</v>
      </c>
      <c r="D60" s="64">
        <f t="shared" si="18"/>
        <v>196599</v>
      </c>
      <c r="E60" s="64">
        <f t="shared" si="18"/>
        <v>123044</v>
      </c>
      <c r="F60" s="64">
        <f t="shared" si="18"/>
        <v>4009810</v>
      </c>
      <c r="G60" s="64">
        <f t="shared" si="18"/>
        <v>4374676</v>
      </c>
      <c r="H60" s="64">
        <f t="shared" si="18"/>
        <v>4497720</v>
      </c>
    </row>
    <row r="61" spans="1:8" x14ac:dyDescent="0.35">
      <c r="A61" s="63" t="s">
        <v>7</v>
      </c>
      <c r="B61" s="64">
        <f>B84+B85</f>
        <v>3523851</v>
      </c>
      <c r="C61" s="64">
        <f t="shared" ref="C61:H61" si="19">C84+C85</f>
        <v>325699</v>
      </c>
      <c r="D61" s="64">
        <f t="shared" si="19"/>
        <v>174139</v>
      </c>
      <c r="E61" s="64">
        <f t="shared" si="19"/>
        <v>116111</v>
      </c>
      <c r="F61" s="64">
        <f t="shared" si="19"/>
        <v>3697990</v>
      </c>
      <c r="G61" s="64">
        <f t="shared" si="19"/>
        <v>4023689</v>
      </c>
      <c r="H61" s="64">
        <f t="shared" si="19"/>
        <v>4139800</v>
      </c>
    </row>
    <row r="62" spans="1:8" x14ac:dyDescent="0.35">
      <c r="A62" s="63" t="s">
        <v>8</v>
      </c>
      <c r="B62" s="64">
        <f>B86+B87</f>
        <v>3831721</v>
      </c>
      <c r="C62" s="64">
        <f t="shared" ref="C62:H62" si="20">C86+C87</f>
        <v>382838</v>
      </c>
      <c r="D62" s="64">
        <f t="shared" si="20"/>
        <v>211004</v>
      </c>
      <c r="E62" s="64">
        <f t="shared" si="20"/>
        <v>127995</v>
      </c>
      <c r="F62" s="64">
        <f t="shared" si="20"/>
        <v>4042725</v>
      </c>
      <c r="G62" s="64">
        <f t="shared" si="20"/>
        <v>4425563</v>
      </c>
      <c r="H62" s="64">
        <f t="shared" si="20"/>
        <v>4553558</v>
      </c>
    </row>
    <row r="63" spans="1:8" x14ac:dyDescent="0.35">
      <c r="A63" s="63" t="s">
        <v>9</v>
      </c>
      <c r="B63" s="64">
        <f>B88+B89</f>
        <v>3182351</v>
      </c>
      <c r="C63" s="64">
        <f t="shared" ref="C63:H63" si="21">C88+C89</f>
        <v>344545</v>
      </c>
      <c r="D63" s="64">
        <f t="shared" si="21"/>
        <v>192471</v>
      </c>
      <c r="E63" s="64">
        <f t="shared" si="21"/>
        <v>107908</v>
      </c>
      <c r="F63" s="64">
        <f t="shared" si="21"/>
        <v>3374822</v>
      </c>
      <c r="G63" s="64">
        <f t="shared" si="21"/>
        <v>3719367</v>
      </c>
      <c r="H63" s="64">
        <f t="shared" si="21"/>
        <v>3827275</v>
      </c>
    </row>
    <row r="64" spans="1:8" x14ac:dyDescent="0.35">
      <c r="A64" s="63" t="s">
        <v>10</v>
      </c>
      <c r="B64" s="64">
        <f>B90+B91</f>
        <v>2646091</v>
      </c>
      <c r="C64" s="64">
        <f t="shared" ref="C64:H64" si="22">C90+C91</f>
        <v>269726</v>
      </c>
      <c r="D64" s="64">
        <f t="shared" si="22"/>
        <v>173207</v>
      </c>
      <c r="E64" s="64">
        <f t="shared" si="22"/>
        <v>80916</v>
      </c>
      <c r="F64" s="64">
        <f t="shared" si="22"/>
        <v>2819298</v>
      </c>
      <c r="G64" s="64">
        <f t="shared" si="22"/>
        <v>3089024</v>
      </c>
      <c r="H64" s="64">
        <f t="shared" si="22"/>
        <v>3169940</v>
      </c>
    </row>
    <row r="65" spans="1:8" x14ac:dyDescent="0.35">
      <c r="A65" s="63" t="s">
        <v>11</v>
      </c>
      <c r="B65" s="64">
        <f>SUM(B93:B95)</f>
        <v>1923381</v>
      </c>
      <c r="C65" s="64">
        <f t="shared" ref="C65:H65" si="23">SUM(C93:C95)</f>
        <v>182495</v>
      </c>
      <c r="D65" s="64">
        <f t="shared" si="23"/>
        <v>122338</v>
      </c>
      <c r="E65" s="64">
        <f t="shared" si="23"/>
        <v>55559</v>
      </c>
      <c r="F65" s="64">
        <f t="shared" si="23"/>
        <v>2045719</v>
      </c>
      <c r="G65" s="64">
        <f t="shared" si="23"/>
        <v>2228214</v>
      </c>
      <c r="H65" s="64">
        <f t="shared" si="23"/>
        <v>2283773</v>
      </c>
    </row>
    <row r="66" spans="1:8" x14ac:dyDescent="0.35">
      <c r="A66" s="63" t="s">
        <v>68</v>
      </c>
      <c r="B66" s="64">
        <f>SUM(B59:B65)</f>
        <v>22030173</v>
      </c>
      <c r="C66" s="64">
        <f t="shared" ref="C66" si="24">SUM(C59:C65)</f>
        <v>2170408</v>
      </c>
      <c r="D66" s="64">
        <f t="shared" ref="D66" si="25">SUM(D59:D65)</f>
        <v>1253697</v>
      </c>
      <c r="E66" s="64">
        <f t="shared" ref="E66" si="26">SUM(E59:E65)</f>
        <v>719974</v>
      </c>
      <c r="F66" s="64">
        <f t="shared" ref="F66" si="27">SUM(F59:F65)</f>
        <v>23283870</v>
      </c>
      <c r="G66" s="64">
        <f t="shared" ref="G66" si="28">SUM(G59:G65)</f>
        <v>25454278</v>
      </c>
      <c r="H66" s="64">
        <f t="shared" ref="H66" si="29">SUM(H59:H65)</f>
        <v>26174252</v>
      </c>
    </row>
    <row r="67" spans="1:8" x14ac:dyDescent="0.35">
      <c r="A67" s="63" t="s">
        <v>71</v>
      </c>
      <c r="B67" s="64">
        <f>SUM(B79:B81)</f>
        <v>2479005</v>
      </c>
      <c r="C67" s="64">
        <f t="shared" ref="C67:H67" si="30">SUM(C79:C81)</f>
        <v>242526</v>
      </c>
      <c r="D67" s="64">
        <f t="shared" si="30"/>
        <v>148154</v>
      </c>
      <c r="E67" s="64">
        <f t="shared" si="30"/>
        <v>84828</v>
      </c>
      <c r="F67" s="64">
        <f t="shared" si="30"/>
        <v>2627159</v>
      </c>
      <c r="G67" s="64">
        <f t="shared" si="30"/>
        <v>2869685</v>
      </c>
      <c r="H67" s="64">
        <f t="shared" si="30"/>
        <v>2954513</v>
      </c>
    </row>
    <row r="68" spans="1:8" x14ac:dyDescent="0.35">
      <c r="A68" s="63" t="s">
        <v>5</v>
      </c>
      <c r="B68" s="64">
        <f>SUM(B80:B81)</f>
        <v>2147609</v>
      </c>
      <c r="C68" s="64">
        <f t="shared" ref="C68:H68" si="31">SUM(C80:C81)</f>
        <v>211835</v>
      </c>
      <c r="D68" s="64">
        <f t="shared" si="31"/>
        <v>129349</v>
      </c>
      <c r="E68" s="64">
        <f t="shared" si="31"/>
        <v>72340</v>
      </c>
      <c r="F68" s="64">
        <f t="shared" si="31"/>
        <v>2276958</v>
      </c>
      <c r="G68" s="64">
        <f t="shared" si="31"/>
        <v>2488793</v>
      </c>
      <c r="H68" s="64">
        <f t="shared" si="31"/>
        <v>2561133</v>
      </c>
    </row>
    <row r="69" spans="1:8" x14ac:dyDescent="0.35">
      <c r="A69" s="63" t="s">
        <v>132</v>
      </c>
      <c r="B69" s="64">
        <f>B67+SUM(B60:B65)</f>
        <v>21399611</v>
      </c>
      <c r="C69" s="64">
        <f t="shared" ref="C69:H69" si="32">C67+SUM(C60:C65)</f>
        <v>2112695</v>
      </c>
      <c r="D69" s="64">
        <f t="shared" si="32"/>
        <v>1217912</v>
      </c>
      <c r="E69" s="64">
        <f t="shared" si="32"/>
        <v>696361</v>
      </c>
      <c r="F69" s="64">
        <f t="shared" si="32"/>
        <v>22617523</v>
      </c>
      <c r="G69" s="64">
        <f t="shared" si="32"/>
        <v>24730218</v>
      </c>
      <c r="H69" s="64">
        <f t="shared" si="32"/>
        <v>25426579</v>
      </c>
    </row>
    <row r="70" spans="1:8" x14ac:dyDescent="0.35">
      <c r="A70" s="63" t="s">
        <v>123</v>
      </c>
      <c r="B70" s="64">
        <f t="shared" ref="B70:H70" si="33">B68+SUM(B60:B65)</f>
        <v>21068215</v>
      </c>
      <c r="C70" s="64">
        <f t="shared" si="33"/>
        <v>2082004</v>
      </c>
      <c r="D70" s="64">
        <f t="shared" si="33"/>
        <v>1199107</v>
      </c>
      <c r="E70" s="64">
        <f t="shared" si="33"/>
        <v>683873</v>
      </c>
      <c r="F70" s="64">
        <f t="shared" si="33"/>
        <v>22267322</v>
      </c>
      <c r="G70" s="64">
        <f t="shared" si="33"/>
        <v>24349326</v>
      </c>
      <c r="H70" s="64">
        <f t="shared" si="33"/>
        <v>25033199</v>
      </c>
    </row>
    <row r="71" spans="1:8" x14ac:dyDescent="0.35">
      <c r="A71" s="63" t="s">
        <v>21</v>
      </c>
      <c r="B71" s="64">
        <f t="shared" ref="B71:H71" si="34">B68+SUM(B60:B63)</f>
        <v>16498743</v>
      </c>
      <c r="C71" s="64">
        <f t="shared" si="34"/>
        <v>1629783</v>
      </c>
      <c r="D71" s="64">
        <f t="shared" si="34"/>
        <v>903562</v>
      </c>
      <c r="E71" s="64">
        <f t="shared" si="34"/>
        <v>547398</v>
      </c>
      <c r="F71" s="64">
        <f t="shared" si="34"/>
        <v>17402305</v>
      </c>
      <c r="G71" s="64">
        <f t="shared" si="34"/>
        <v>19032088</v>
      </c>
      <c r="H71" s="64">
        <f t="shared" si="34"/>
        <v>19579486</v>
      </c>
    </row>
    <row r="72" spans="1:8" x14ac:dyDescent="0.35">
      <c r="A72" s="63" t="s">
        <v>69</v>
      </c>
      <c r="B72" s="64">
        <f t="shared" ref="B72:H72" si="35">SUM(B59:B61)</f>
        <v>10446629</v>
      </c>
      <c r="C72" s="64">
        <f t="shared" si="35"/>
        <v>990804</v>
      </c>
      <c r="D72" s="64">
        <f t="shared" si="35"/>
        <v>554677</v>
      </c>
      <c r="E72" s="64">
        <f t="shared" si="35"/>
        <v>347596</v>
      </c>
      <c r="F72" s="64">
        <f t="shared" si="35"/>
        <v>11001306</v>
      </c>
      <c r="G72" s="64">
        <f t="shared" si="35"/>
        <v>11992110</v>
      </c>
      <c r="H72" s="64">
        <f t="shared" si="35"/>
        <v>12339706</v>
      </c>
    </row>
    <row r="73" spans="1:8" x14ac:dyDescent="0.35">
      <c r="A73" s="63" t="s">
        <v>70</v>
      </c>
      <c r="B73" s="64">
        <f>SUM(B62:B63)</f>
        <v>7014072</v>
      </c>
      <c r="C73" s="64">
        <f t="shared" ref="C73:H73" si="36">SUM(C62:C63)</f>
        <v>727383</v>
      </c>
      <c r="D73" s="64">
        <f t="shared" si="36"/>
        <v>403475</v>
      </c>
      <c r="E73" s="64">
        <f t="shared" si="36"/>
        <v>235903</v>
      </c>
      <c r="F73" s="64">
        <f t="shared" si="36"/>
        <v>7417547</v>
      </c>
      <c r="G73" s="64">
        <f t="shared" si="36"/>
        <v>8144930</v>
      </c>
      <c r="H73" s="64">
        <f t="shared" si="36"/>
        <v>8380833</v>
      </c>
    </row>
    <row r="74" spans="1:8" x14ac:dyDescent="0.35">
      <c r="A74" s="63" t="s">
        <v>16</v>
      </c>
      <c r="B74" s="64">
        <f>SUM(B79:B82)</f>
        <v>4417336</v>
      </c>
      <c r="C74" s="64">
        <f t="shared" ref="C74:H74" si="37">SUM(C79:C82)</f>
        <v>432902</v>
      </c>
      <c r="D74" s="64">
        <f t="shared" si="37"/>
        <v>252255</v>
      </c>
      <c r="E74" s="64">
        <f t="shared" si="37"/>
        <v>146488</v>
      </c>
      <c r="F74" s="64">
        <f t="shared" si="37"/>
        <v>4669591</v>
      </c>
      <c r="G74" s="64">
        <f t="shared" si="37"/>
        <v>5102493</v>
      </c>
      <c r="H74" s="64">
        <f t="shared" si="37"/>
        <v>5248981</v>
      </c>
    </row>
    <row r="75" spans="1:8" x14ac:dyDescent="0.35">
      <c r="A75" s="63" t="s">
        <v>17</v>
      </c>
      <c r="B75" s="64">
        <f>SUM(B83:B85)</f>
        <v>5398731</v>
      </c>
      <c r="C75" s="64">
        <f t="shared" ref="C75:H75" si="38">SUM(C83:C85)</f>
        <v>500189</v>
      </c>
      <c r="D75" s="64">
        <f t="shared" si="38"/>
        <v>266637</v>
      </c>
      <c r="E75" s="64">
        <f t="shared" si="38"/>
        <v>177495</v>
      </c>
      <c r="F75" s="64">
        <f t="shared" si="38"/>
        <v>5665368</v>
      </c>
      <c r="G75" s="64">
        <f t="shared" si="38"/>
        <v>6165557</v>
      </c>
      <c r="H75" s="64">
        <f t="shared" si="38"/>
        <v>6343052</v>
      </c>
    </row>
    <row r="76" spans="1:8" x14ac:dyDescent="0.35">
      <c r="A76" s="63" t="s">
        <v>18</v>
      </c>
      <c r="B76" s="64">
        <f>SUM(B86:B88)</f>
        <v>5551183</v>
      </c>
      <c r="C76" s="64">
        <f t="shared" ref="C76:H76" si="39">SUM(C86:C88)</f>
        <v>567445</v>
      </c>
      <c r="D76" s="64">
        <f t="shared" si="39"/>
        <v>312401</v>
      </c>
      <c r="E76" s="64">
        <f t="shared" si="39"/>
        <v>186347</v>
      </c>
      <c r="F76" s="64">
        <f t="shared" si="39"/>
        <v>5863584</v>
      </c>
      <c r="G76" s="64">
        <f t="shared" si="39"/>
        <v>6431029</v>
      </c>
      <c r="H76" s="64">
        <f t="shared" si="39"/>
        <v>6617376</v>
      </c>
    </row>
    <row r="77" spans="1:8" x14ac:dyDescent="0.35">
      <c r="A77" s="63" t="s">
        <v>19</v>
      </c>
      <c r="B77" s="64">
        <f>SUM(B89:B92)</f>
        <v>4294783</v>
      </c>
      <c r="C77" s="64">
        <f t="shared" ref="C77:H77" si="40">SUM(C89:C92)</f>
        <v>448325</v>
      </c>
      <c r="D77" s="64">
        <f t="shared" si="40"/>
        <v>276894</v>
      </c>
      <c r="E77" s="64">
        <f t="shared" si="40"/>
        <v>136554</v>
      </c>
      <c r="F77" s="64">
        <f t="shared" si="40"/>
        <v>4571677</v>
      </c>
      <c r="G77" s="64">
        <f t="shared" si="40"/>
        <v>5020002</v>
      </c>
      <c r="H77" s="64">
        <f t="shared" si="40"/>
        <v>5156556</v>
      </c>
    </row>
    <row r="78" spans="1:8" x14ac:dyDescent="0.35">
      <c r="A78" s="63"/>
      <c r="B78" s="64"/>
      <c r="C78" s="64"/>
      <c r="D78" s="64"/>
      <c r="E78" s="64"/>
      <c r="F78" s="64"/>
      <c r="G78" s="64"/>
      <c r="H78" s="64"/>
    </row>
    <row r="79" spans="1:8" customFormat="1" x14ac:dyDescent="0.35">
      <c r="A79" s="107" t="s">
        <v>108</v>
      </c>
      <c r="B79" s="108">
        <v>331396</v>
      </c>
      <c r="C79" s="108">
        <v>30691</v>
      </c>
      <c r="D79" s="108">
        <v>18805</v>
      </c>
      <c r="E79" s="108">
        <v>12488</v>
      </c>
      <c r="F79" s="108">
        <v>350201</v>
      </c>
      <c r="G79" s="108">
        <v>380892</v>
      </c>
      <c r="H79" s="108">
        <v>393380</v>
      </c>
    </row>
    <row r="80" spans="1:8" customFormat="1" x14ac:dyDescent="0.35">
      <c r="A80" s="107" t="s">
        <v>109</v>
      </c>
      <c r="B80" s="108">
        <v>337195</v>
      </c>
      <c r="C80" s="108">
        <v>32698</v>
      </c>
      <c r="D80" s="108">
        <v>20579</v>
      </c>
      <c r="E80" s="108">
        <v>12199</v>
      </c>
      <c r="F80" s="108">
        <v>357774</v>
      </c>
      <c r="G80" s="108">
        <v>390472</v>
      </c>
      <c r="H80" s="108">
        <v>402671</v>
      </c>
    </row>
    <row r="81" spans="1:8" customFormat="1" x14ac:dyDescent="0.35">
      <c r="A81" s="107" t="s">
        <v>110</v>
      </c>
      <c r="B81" s="108">
        <v>1810414</v>
      </c>
      <c r="C81" s="108">
        <v>179137</v>
      </c>
      <c r="D81" s="108">
        <v>108770</v>
      </c>
      <c r="E81" s="108">
        <v>60141</v>
      </c>
      <c r="F81" s="108">
        <v>1919184</v>
      </c>
      <c r="G81" s="108">
        <v>2098321</v>
      </c>
      <c r="H81" s="108">
        <v>2158462</v>
      </c>
    </row>
    <row r="82" spans="1:8" x14ac:dyDescent="0.35">
      <c r="A82" s="63" t="s">
        <v>55</v>
      </c>
      <c r="B82" s="64">
        <v>1938331</v>
      </c>
      <c r="C82" s="64">
        <v>190376</v>
      </c>
      <c r="D82" s="64">
        <v>104101</v>
      </c>
      <c r="E82" s="64">
        <v>61660</v>
      </c>
      <c r="F82" s="64">
        <v>2042432</v>
      </c>
      <c r="G82" s="64">
        <v>2232808</v>
      </c>
      <c r="H82" s="64">
        <v>2294468</v>
      </c>
    </row>
    <row r="83" spans="1:8" x14ac:dyDescent="0.35">
      <c r="A83" s="63" t="s">
        <v>56</v>
      </c>
      <c r="B83" s="64">
        <v>1874880</v>
      </c>
      <c r="C83" s="64">
        <v>174490</v>
      </c>
      <c r="D83" s="64">
        <v>92498</v>
      </c>
      <c r="E83" s="64">
        <v>61384</v>
      </c>
      <c r="F83" s="64">
        <v>1967378</v>
      </c>
      <c r="G83" s="64">
        <v>2141868</v>
      </c>
      <c r="H83" s="64">
        <v>2203252</v>
      </c>
    </row>
    <row r="84" spans="1:8" x14ac:dyDescent="0.35">
      <c r="A84" s="63" t="s">
        <v>57</v>
      </c>
      <c r="B84" s="64">
        <v>1812476</v>
      </c>
      <c r="C84" s="64">
        <v>166226</v>
      </c>
      <c r="D84" s="64">
        <v>88632</v>
      </c>
      <c r="E84" s="64">
        <v>58834</v>
      </c>
      <c r="F84" s="64">
        <v>1901108</v>
      </c>
      <c r="G84" s="64">
        <v>2067334</v>
      </c>
      <c r="H84" s="64">
        <v>2126168</v>
      </c>
    </row>
    <row r="85" spans="1:8" x14ac:dyDescent="0.35">
      <c r="A85" s="63" t="s">
        <v>58</v>
      </c>
      <c r="B85" s="64">
        <v>1711375</v>
      </c>
      <c r="C85" s="64">
        <v>159473</v>
      </c>
      <c r="D85" s="64">
        <v>85507</v>
      </c>
      <c r="E85" s="64">
        <v>57277</v>
      </c>
      <c r="F85" s="64">
        <v>1796882</v>
      </c>
      <c r="G85" s="64">
        <v>1956355</v>
      </c>
      <c r="H85" s="64">
        <v>2013632</v>
      </c>
    </row>
    <row r="86" spans="1:8" x14ac:dyDescent="0.35">
      <c r="A86" s="63" t="s">
        <v>64</v>
      </c>
      <c r="B86" s="64">
        <v>1903815</v>
      </c>
      <c r="C86" s="64">
        <v>185460</v>
      </c>
      <c r="D86" s="64">
        <v>102658</v>
      </c>
      <c r="E86" s="64">
        <v>63136</v>
      </c>
      <c r="F86" s="64">
        <v>2006473</v>
      </c>
      <c r="G86" s="64">
        <v>2191933</v>
      </c>
      <c r="H86" s="64">
        <v>2255069</v>
      </c>
    </row>
    <row r="87" spans="1:8" x14ac:dyDescent="0.35">
      <c r="A87" s="63" t="s">
        <v>65</v>
      </c>
      <c r="B87" s="64">
        <v>1927906</v>
      </c>
      <c r="C87" s="64">
        <v>197378</v>
      </c>
      <c r="D87" s="64">
        <v>108346</v>
      </c>
      <c r="E87" s="64">
        <v>64859</v>
      </c>
      <c r="F87" s="64">
        <v>2036252</v>
      </c>
      <c r="G87" s="64">
        <v>2233630</v>
      </c>
      <c r="H87" s="64">
        <v>2298489</v>
      </c>
    </row>
    <row r="88" spans="1:8" x14ac:dyDescent="0.35">
      <c r="A88" s="63" t="s">
        <v>59</v>
      </c>
      <c r="B88" s="64">
        <v>1719462</v>
      </c>
      <c r="C88" s="64">
        <v>184607</v>
      </c>
      <c r="D88" s="64">
        <v>101397</v>
      </c>
      <c r="E88" s="64">
        <v>58352</v>
      </c>
      <c r="F88" s="64">
        <v>1820859</v>
      </c>
      <c r="G88" s="64">
        <v>2005466</v>
      </c>
      <c r="H88" s="64">
        <v>2063818</v>
      </c>
    </row>
    <row r="89" spans="1:8" x14ac:dyDescent="0.35">
      <c r="A89" s="63" t="s">
        <v>60</v>
      </c>
      <c r="B89" s="64">
        <v>1462889</v>
      </c>
      <c r="C89" s="64">
        <v>159938</v>
      </c>
      <c r="D89" s="64">
        <v>91074</v>
      </c>
      <c r="E89" s="64">
        <v>49556</v>
      </c>
      <c r="F89" s="64">
        <v>1553963</v>
      </c>
      <c r="G89" s="64">
        <v>1713901</v>
      </c>
      <c r="H89" s="64">
        <v>1763457</v>
      </c>
    </row>
    <row r="90" spans="1:8" x14ac:dyDescent="0.35">
      <c r="A90" s="63" t="s">
        <v>61</v>
      </c>
      <c r="B90" s="64">
        <v>1399105</v>
      </c>
      <c r="C90" s="64">
        <v>147373</v>
      </c>
      <c r="D90" s="64">
        <v>92280</v>
      </c>
      <c r="E90" s="64">
        <v>43436</v>
      </c>
      <c r="F90" s="64">
        <v>1491385</v>
      </c>
      <c r="G90" s="64">
        <v>1638758</v>
      </c>
      <c r="H90" s="64">
        <v>1682194</v>
      </c>
    </row>
    <row r="91" spans="1:8" x14ac:dyDescent="0.35">
      <c r="A91" s="63" t="s">
        <v>66</v>
      </c>
      <c r="B91" s="64">
        <v>1246986</v>
      </c>
      <c r="C91" s="64">
        <v>122353</v>
      </c>
      <c r="D91" s="64">
        <v>80927</v>
      </c>
      <c r="E91" s="64">
        <v>37480</v>
      </c>
      <c r="F91" s="64">
        <v>1327913</v>
      </c>
      <c r="G91" s="64">
        <v>1450266</v>
      </c>
      <c r="H91" s="64">
        <v>1487746</v>
      </c>
    </row>
    <row r="92" spans="1:8" customFormat="1" x14ac:dyDescent="0.35">
      <c r="A92" s="107" t="s">
        <v>111</v>
      </c>
      <c r="B92" s="108">
        <v>185803</v>
      </c>
      <c r="C92" s="108">
        <v>18661</v>
      </c>
      <c r="D92" s="108">
        <v>12613</v>
      </c>
      <c r="E92" s="108">
        <v>6082</v>
      </c>
      <c r="F92" s="108">
        <v>198416</v>
      </c>
      <c r="G92" s="108">
        <v>217077</v>
      </c>
      <c r="H92" s="108">
        <v>223159</v>
      </c>
    </row>
    <row r="93" spans="1:8" x14ac:dyDescent="0.35">
      <c r="A93" s="63" t="s">
        <v>67</v>
      </c>
      <c r="B93" s="64">
        <v>837019</v>
      </c>
      <c r="C93" s="64">
        <v>83611</v>
      </c>
      <c r="D93" s="64">
        <v>55214</v>
      </c>
      <c r="E93" s="64">
        <v>25864</v>
      </c>
      <c r="F93" s="64">
        <v>892233</v>
      </c>
      <c r="G93" s="64">
        <v>975844</v>
      </c>
      <c r="H93" s="64">
        <v>1001708</v>
      </c>
    </row>
    <row r="94" spans="1:8" x14ac:dyDescent="0.35">
      <c r="A94" s="63" t="s">
        <v>62</v>
      </c>
      <c r="B94" s="64">
        <v>598709</v>
      </c>
      <c r="C94" s="64">
        <v>57034</v>
      </c>
      <c r="D94" s="64">
        <v>37879</v>
      </c>
      <c r="E94" s="64">
        <v>17147</v>
      </c>
      <c r="F94" s="64">
        <v>636588</v>
      </c>
      <c r="G94" s="64">
        <v>693622</v>
      </c>
      <c r="H94" s="64">
        <v>710769</v>
      </c>
    </row>
    <row r="95" spans="1:8" x14ac:dyDescent="0.35">
      <c r="A95" s="63" t="s">
        <v>63</v>
      </c>
      <c r="B95" s="64">
        <v>487653</v>
      </c>
      <c r="C95" s="64">
        <v>41850</v>
      </c>
      <c r="D95" s="64">
        <v>29245</v>
      </c>
      <c r="E95" s="64">
        <v>12548</v>
      </c>
      <c r="F95" s="64">
        <v>516898</v>
      </c>
      <c r="G95" s="64">
        <v>558748</v>
      </c>
      <c r="H95" s="64">
        <v>571296</v>
      </c>
    </row>
    <row r="96" spans="1:8" x14ac:dyDescent="0.35">
      <c r="A96" s="63"/>
      <c r="B96" s="64"/>
      <c r="C96" s="64"/>
      <c r="D96" s="64"/>
      <c r="E96" s="64"/>
      <c r="F96" s="64"/>
      <c r="G96" s="64"/>
      <c r="H96" s="64"/>
    </row>
    <row r="97" spans="1:8" x14ac:dyDescent="0.35">
      <c r="A97" s="63" t="s">
        <v>54</v>
      </c>
      <c r="B97" s="64">
        <v>4569472</v>
      </c>
      <c r="C97" s="64">
        <v>452221</v>
      </c>
      <c r="D97" s="64">
        <v>295545</v>
      </c>
      <c r="E97" s="64">
        <v>136475</v>
      </c>
      <c r="F97" s="64">
        <v>4865017</v>
      </c>
      <c r="G97" s="64">
        <v>5317238</v>
      </c>
      <c r="H97" s="64">
        <v>5453713</v>
      </c>
    </row>
    <row r="98" spans="1:8" x14ac:dyDescent="0.35">
      <c r="A98" s="63" t="s">
        <v>52</v>
      </c>
      <c r="B98" s="64">
        <v>27481053</v>
      </c>
      <c r="C98" s="64">
        <v>2640300</v>
      </c>
      <c r="D98" s="64">
        <v>1540200</v>
      </c>
      <c r="E98" s="64">
        <v>920248</v>
      </c>
      <c r="F98" s="64">
        <v>29021253</v>
      </c>
      <c r="G98" s="64">
        <v>31661553</v>
      </c>
      <c r="H98" s="64">
        <v>32581801</v>
      </c>
    </row>
    <row r="102" spans="1:8" ht="15.5" x14ac:dyDescent="0.35">
      <c r="A102" s="57" t="s">
        <v>36</v>
      </c>
    </row>
    <row r="103" spans="1:8" x14ac:dyDescent="0.35">
      <c r="A103" s="59" t="s">
        <v>37</v>
      </c>
    </row>
    <row r="105" spans="1:8" x14ac:dyDescent="0.35">
      <c r="A105" s="60" t="s">
        <v>38</v>
      </c>
      <c r="B105" s="60">
        <v>2017</v>
      </c>
    </row>
    <row r="106" spans="1:8" x14ac:dyDescent="0.35">
      <c r="A106" s="60" t="s">
        <v>39</v>
      </c>
      <c r="B106" s="60" t="s">
        <v>15</v>
      </c>
    </row>
    <row r="108" spans="1:8" ht="26.15" customHeight="1" x14ac:dyDescent="0.35">
      <c r="B108" s="61" t="s">
        <v>40</v>
      </c>
      <c r="C108" s="61" t="s">
        <v>22</v>
      </c>
      <c r="D108" s="61" t="s">
        <v>23</v>
      </c>
      <c r="E108" s="61" t="s">
        <v>24</v>
      </c>
      <c r="F108" s="61" t="s">
        <v>41</v>
      </c>
      <c r="G108" s="61" t="s">
        <v>42</v>
      </c>
      <c r="H108" s="61" t="s">
        <v>43</v>
      </c>
    </row>
    <row r="109" spans="1:8" ht="26.15" customHeight="1" x14ac:dyDescent="0.35">
      <c r="A109" s="62" t="s">
        <v>44</v>
      </c>
      <c r="B109" s="61" t="s">
        <v>45</v>
      </c>
      <c r="C109" s="61" t="s">
        <v>49</v>
      </c>
      <c r="D109" s="61" t="s">
        <v>51</v>
      </c>
      <c r="E109" s="61" t="s">
        <v>48</v>
      </c>
      <c r="F109" s="61" t="s">
        <v>46</v>
      </c>
      <c r="G109" s="61" t="s">
        <v>47</v>
      </c>
      <c r="H109" s="61" t="s">
        <v>50</v>
      </c>
    </row>
    <row r="110" spans="1:8" x14ac:dyDescent="0.35">
      <c r="A110" s="63" t="s">
        <v>53</v>
      </c>
      <c r="B110" s="64">
        <v>2947698</v>
      </c>
      <c r="C110" s="64">
        <v>293122</v>
      </c>
      <c r="D110" s="64">
        <v>169108</v>
      </c>
      <c r="E110" s="64">
        <v>101571</v>
      </c>
      <c r="F110" s="64">
        <v>3116806</v>
      </c>
      <c r="G110" s="64">
        <v>3409928</v>
      </c>
      <c r="H110" s="64">
        <v>3511499</v>
      </c>
    </row>
    <row r="111" spans="1:8" x14ac:dyDescent="0.35">
      <c r="A111" s="63" t="s">
        <v>6</v>
      </c>
      <c r="B111" s="64">
        <f>B133+B134</f>
        <v>3775813</v>
      </c>
      <c r="C111" s="64">
        <f t="shared" ref="C111:H111" si="41">C133+C134</f>
        <v>372462</v>
      </c>
      <c r="D111" s="64">
        <f t="shared" si="41"/>
        <v>192972</v>
      </c>
      <c r="E111" s="64">
        <f t="shared" si="41"/>
        <v>125305</v>
      </c>
      <c r="F111" s="64">
        <f t="shared" si="41"/>
        <v>3968785</v>
      </c>
      <c r="G111" s="64">
        <f t="shared" si="41"/>
        <v>4341247</v>
      </c>
      <c r="H111" s="64">
        <f t="shared" si="41"/>
        <v>4466552</v>
      </c>
    </row>
    <row r="112" spans="1:8" x14ac:dyDescent="0.35">
      <c r="A112" s="63" t="s">
        <v>7</v>
      </c>
      <c r="B112" s="64">
        <f>B135+B136</f>
        <v>3561550</v>
      </c>
      <c r="C112" s="64">
        <f t="shared" ref="C112:H112" si="42">C135+C136</f>
        <v>338387</v>
      </c>
      <c r="D112" s="64">
        <f t="shared" si="42"/>
        <v>178864</v>
      </c>
      <c r="E112" s="64">
        <f t="shared" si="42"/>
        <v>122968</v>
      </c>
      <c r="F112" s="64">
        <f t="shared" si="42"/>
        <v>3740414</v>
      </c>
      <c r="G112" s="64">
        <f t="shared" si="42"/>
        <v>4078801</v>
      </c>
      <c r="H112" s="64">
        <f t="shared" si="42"/>
        <v>4201769</v>
      </c>
    </row>
    <row r="113" spans="1:8" x14ac:dyDescent="0.35">
      <c r="A113" s="63" t="s">
        <v>8</v>
      </c>
      <c r="B113" s="64">
        <f>B137+B138</f>
        <v>3925583</v>
      </c>
      <c r="C113" s="64">
        <f t="shared" ref="C113:H113" si="43">C137+C138</f>
        <v>409281</v>
      </c>
      <c r="D113" s="64">
        <f t="shared" si="43"/>
        <v>221476</v>
      </c>
      <c r="E113" s="64">
        <f t="shared" si="43"/>
        <v>133149</v>
      </c>
      <c r="F113" s="64">
        <f t="shared" si="43"/>
        <v>4147059</v>
      </c>
      <c r="G113" s="64">
        <f t="shared" si="43"/>
        <v>4556340</v>
      </c>
      <c r="H113" s="64">
        <f t="shared" si="43"/>
        <v>4689489</v>
      </c>
    </row>
    <row r="114" spans="1:8" x14ac:dyDescent="0.35">
      <c r="A114" s="63" t="s">
        <v>9</v>
      </c>
      <c r="B114" s="64">
        <f>B139+B140</f>
        <v>3279603</v>
      </c>
      <c r="C114" s="64">
        <f t="shared" ref="C114:H114" si="44">C139+C140</f>
        <v>363352</v>
      </c>
      <c r="D114" s="64">
        <f t="shared" si="44"/>
        <v>202064</v>
      </c>
      <c r="E114" s="64">
        <f t="shared" si="44"/>
        <v>110683</v>
      </c>
      <c r="F114" s="64">
        <f t="shared" si="44"/>
        <v>3481667</v>
      </c>
      <c r="G114" s="64">
        <f t="shared" si="44"/>
        <v>3845019</v>
      </c>
      <c r="H114" s="64">
        <f t="shared" si="44"/>
        <v>3955702</v>
      </c>
    </row>
    <row r="115" spans="1:8" x14ac:dyDescent="0.35">
      <c r="A115" s="63" t="s">
        <v>10</v>
      </c>
      <c r="B115" s="64">
        <f>B141+B142</f>
        <v>2849090</v>
      </c>
      <c r="C115" s="64">
        <f t="shared" ref="C115:H115" si="45">C141+C142</f>
        <v>294870</v>
      </c>
      <c r="D115" s="64">
        <f t="shared" si="45"/>
        <v>183415</v>
      </c>
      <c r="E115" s="64">
        <f t="shared" si="45"/>
        <v>87346</v>
      </c>
      <c r="F115" s="64">
        <f t="shared" si="45"/>
        <v>3032505</v>
      </c>
      <c r="G115" s="64">
        <f t="shared" si="45"/>
        <v>3327375</v>
      </c>
      <c r="H115" s="64">
        <f t="shared" si="45"/>
        <v>3414721</v>
      </c>
    </row>
    <row r="116" spans="1:8" x14ac:dyDescent="0.35">
      <c r="A116" s="63" t="s">
        <v>11</v>
      </c>
      <c r="B116" s="64">
        <f>SUM(B144:B146)</f>
        <v>2611949</v>
      </c>
      <c r="C116" s="64">
        <f t="shared" ref="C116:H116" si="46">SUM(C144:C146)</f>
        <v>265476</v>
      </c>
      <c r="D116" s="64">
        <f t="shared" si="46"/>
        <v>164309</v>
      </c>
      <c r="E116" s="64">
        <f t="shared" si="46"/>
        <v>79154</v>
      </c>
      <c r="F116" s="64">
        <f t="shared" si="46"/>
        <v>2776258</v>
      </c>
      <c r="G116" s="64">
        <f t="shared" si="46"/>
        <v>3041734</v>
      </c>
      <c r="H116" s="64">
        <f t="shared" si="46"/>
        <v>3120888</v>
      </c>
    </row>
    <row r="117" spans="1:8" x14ac:dyDescent="0.35">
      <c r="A117" s="63" t="s">
        <v>68</v>
      </c>
      <c r="B117" s="64">
        <f>SUM(B110:B116)</f>
        <v>22951286</v>
      </c>
      <c r="C117" s="64">
        <f t="shared" ref="C117" si="47">SUM(C110:C116)</f>
        <v>2336950</v>
      </c>
      <c r="D117" s="64">
        <f t="shared" ref="D117" si="48">SUM(D110:D116)</f>
        <v>1312208</v>
      </c>
      <c r="E117" s="64">
        <f t="shared" ref="E117" si="49">SUM(E110:E116)</f>
        <v>760176</v>
      </c>
      <c r="F117" s="64">
        <f t="shared" ref="F117" si="50">SUM(F110:F116)</f>
        <v>24263494</v>
      </c>
      <c r="G117" s="64">
        <f t="shared" ref="G117" si="51">SUM(G110:G116)</f>
        <v>26600444</v>
      </c>
      <c r="H117" s="64">
        <f t="shared" ref="H117" si="52">SUM(H110:H116)</f>
        <v>27360620</v>
      </c>
    </row>
    <row r="118" spans="1:8" x14ac:dyDescent="0.35">
      <c r="A118" s="63" t="s">
        <v>71</v>
      </c>
      <c r="B118" s="64">
        <f>SUM(B130:B132)</f>
        <v>2349274</v>
      </c>
      <c r="C118" s="64">
        <f t="shared" ref="C118:H118" si="53">SUM(C130:C132)</f>
        <v>238222</v>
      </c>
      <c r="D118" s="64">
        <f t="shared" si="53"/>
        <v>135864</v>
      </c>
      <c r="E118" s="64">
        <f t="shared" si="53"/>
        <v>79465</v>
      </c>
      <c r="F118" s="64">
        <f t="shared" si="53"/>
        <v>2485138</v>
      </c>
      <c r="G118" s="64">
        <f t="shared" si="53"/>
        <v>2723360</v>
      </c>
      <c r="H118" s="64">
        <f t="shared" si="53"/>
        <v>2802825</v>
      </c>
    </row>
    <row r="119" spans="1:8" x14ac:dyDescent="0.35">
      <c r="A119" s="63" t="s">
        <v>5</v>
      </c>
      <c r="B119" s="64">
        <f>SUM(B131:B132)</f>
        <v>2035537</v>
      </c>
      <c r="C119" s="64">
        <f t="shared" ref="C119:H119" si="54">SUM(C131:C132)</f>
        <v>209148</v>
      </c>
      <c r="D119" s="64">
        <f t="shared" si="54"/>
        <v>118102</v>
      </c>
      <c r="E119" s="64">
        <f t="shared" si="54"/>
        <v>67573</v>
      </c>
      <c r="F119" s="64">
        <f t="shared" si="54"/>
        <v>2153639</v>
      </c>
      <c r="G119" s="64">
        <f t="shared" si="54"/>
        <v>2362787</v>
      </c>
      <c r="H119" s="64">
        <f t="shared" si="54"/>
        <v>2430360</v>
      </c>
    </row>
    <row r="120" spans="1:8" x14ac:dyDescent="0.35">
      <c r="A120" s="63" t="s">
        <v>132</v>
      </c>
      <c r="B120" s="64">
        <f>B118+SUM(B111:B116)</f>
        <v>22352862</v>
      </c>
      <c r="C120" s="64">
        <f t="shared" ref="C120:H120" si="55">C118+SUM(C111:C116)</f>
        <v>2282050</v>
      </c>
      <c r="D120" s="64">
        <f t="shared" si="55"/>
        <v>1278964</v>
      </c>
      <c r="E120" s="64">
        <f t="shared" si="55"/>
        <v>738070</v>
      </c>
      <c r="F120" s="64">
        <f t="shared" si="55"/>
        <v>23631826</v>
      </c>
      <c r="G120" s="64">
        <f t="shared" si="55"/>
        <v>25913876</v>
      </c>
      <c r="H120" s="64">
        <f t="shared" si="55"/>
        <v>26651946</v>
      </c>
    </row>
    <row r="121" spans="1:8" x14ac:dyDescent="0.35">
      <c r="A121" s="63" t="s">
        <v>123</v>
      </c>
      <c r="B121" s="64">
        <f>B119+SUM(B111:B116)</f>
        <v>22039125</v>
      </c>
      <c r="C121" s="64">
        <f t="shared" ref="C121" si="56">C119+SUM(C111:C116)</f>
        <v>2252976</v>
      </c>
      <c r="D121" s="64">
        <f t="shared" ref="D121" si="57">D119+SUM(D111:D116)</f>
        <v>1261202</v>
      </c>
      <c r="E121" s="64">
        <f t="shared" ref="E121" si="58">E119+SUM(E111:E116)</f>
        <v>726178</v>
      </c>
      <c r="F121" s="64">
        <f t="shared" ref="F121" si="59">F119+SUM(F111:F116)</f>
        <v>23300327</v>
      </c>
      <c r="G121" s="64">
        <f t="shared" ref="G121" si="60">G119+SUM(G111:G116)</f>
        <v>25553303</v>
      </c>
      <c r="H121" s="64">
        <f t="shared" ref="H121" si="61">H119+SUM(H111:H116)</f>
        <v>26279481</v>
      </c>
    </row>
    <row r="122" spans="1:8" x14ac:dyDescent="0.35">
      <c r="A122" s="63" t="s">
        <v>21</v>
      </c>
      <c r="B122" s="64">
        <f>B119+SUM(B111:B114)</f>
        <v>16578086</v>
      </c>
      <c r="C122" s="64">
        <f t="shared" ref="C122:H122" si="62">C119+SUM(C111:C114)</f>
        <v>1692630</v>
      </c>
      <c r="D122" s="64">
        <f t="shared" si="62"/>
        <v>913478</v>
      </c>
      <c r="E122" s="64">
        <f t="shared" si="62"/>
        <v>559678</v>
      </c>
      <c r="F122" s="64">
        <f t="shared" si="62"/>
        <v>17491564</v>
      </c>
      <c r="G122" s="64">
        <f t="shared" si="62"/>
        <v>19184194</v>
      </c>
      <c r="H122" s="64">
        <f t="shared" si="62"/>
        <v>19743872</v>
      </c>
    </row>
    <row r="123" spans="1:8" x14ac:dyDescent="0.35">
      <c r="A123" s="63" t="s">
        <v>69</v>
      </c>
      <c r="B123" s="64">
        <f>SUM(B110:B112)</f>
        <v>10285061</v>
      </c>
      <c r="C123" s="64">
        <f t="shared" ref="C123:H123" si="63">SUM(C110:C112)</f>
        <v>1003971</v>
      </c>
      <c r="D123" s="64">
        <f t="shared" si="63"/>
        <v>540944</v>
      </c>
      <c r="E123" s="64">
        <f t="shared" si="63"/>
        <v>349844</v>
      </c>
      <c r="F123" s="64">
        <f t="shared" si="63"/>
        <v>10826005</v>
      </c>
      <c r="G123" s="64">
        <f t="shared" si="63"/>
        <v>11829976</v>
      </c>
      <c r="H123" s="64">
        <f t="shared" si="63"/>
        <v>12179820</v>
      </c>
    </row>
    <row r="124" spans="1:8" x14ac:dyDescent="0.35">
      <c r="A124" s="63" t="s">
        <v>70</v>
      </c>
      <c r="B124" s="64">
        <f>SUM(B113:B114)</f>
        <v>7205186</v>
      </c>
      <c r="C124" s="64">
        <f t="shared" ref="C124:H124" si="64">SUM(C113:C114)</f>
        <v>772633</v>
      </c>
      <c r="D124" s="64">
        <f t="shared" si="64"/>
        <v>423540</v>
      </c>
      <c r="E124" s="64">
        <f t="shared" si="64"/>
        <v>243832</v>
      </c>
      <c r="F124" s="64">
        <f t="shared" si="64"/>
        <v>7628726</v>
      </c>
      <c r="G124" s="64">
        <f t="shared" si="64"/>
        <v>8401359</v>
      </c>
      <c r="H124" s="64">
        <f t="shared" si="64"/>
        <v>8645191</v>
      </c>
    </row>
    <row r="125" spans="1:8" x14ac:dyDescent="0.35">
      <c r="A125" s="63" t="s">
        <v>16</v>
      </c>
      <c r="B125" s="64">
        <f>SUM(B130:B133)</f>
        <v>4242567</v>
      </c>
      <c r="C125" s="64">
        <f t="shared" ref="C125:H125" si="65">SUM(C130:C133)</f>
        <v>430094</v>
      </c>
      <c r="D125" s="64">
        <f t="shared" si="65"/>
        <v>236252</v>
      </c>
      <c r="E125" s="64">
        <f t="shared" si="65"/>
        <v>141432</v>
      </c>
      <c r="F125" s="64">
        <f t="shared" si="65"/>
        <v>4478819</v>
      </c>
      <c r="G125" s="64">
        <f t="shared" si="65"/>
        <v>4908913</v>
      </c>
      <c r="H125" s="64">
        <f t="shared" si="65"/>
        <v>5050345</v>
      </c>
    </row>
    <row r="126" spans="1:8" x14ac:dyDescent="0.35">
      <c r="A126" s="63" t="s">
        <v>17</v>
      </c>
      <c r="B126" s="64">
        <f>SUM(B134:B136)</f>
        <v>5444070</v>
      </c>
      <c r="C126" s="64">
        <f t="shared" ref="C126:H126" si="66">SUM(C134:C136)</f>
        <v>518977</v>
      </c>
      <c r="D126" s="64">
        <f t="shared" si="66"/>
        <v>271448</v>
      </c>
      <c r="E126" s="64">
        <f t="shared" si="66"/>
        <v>186306</v>
      </c>
      <c r="F126" s="64">
        <f t="shared" si="66"/>
        <v>5715518</v>
      </c>
      <c r="G126" s="64">
        <f t="shared" si="66"/>
        <v>6234495</v>
      </c>
      <c r="H126" s="64">
        <f t="shared" si="66"/>
        <v>6420801</v>
      </c>
    </row>
    <row r="127" spans="1:8" x14ac:dyDescent="0.35">
      <c r="A127" s="63" t="s">
        <v>18</v>
      </c>
      <c r="B127" s="64">
        <f>SUM(B137:B139)</f>
        <v>5685155</v>
      </c>
      <c r="C127" s="64">
        <f t="shared" ref="C127:H127" si="67">SUM(C137:C139)</f>
        <v>603560</v>
      </c>
      <c r="D127" s="64">
        <f t="shared" si="67"/>
        <v>327659</v>
      </c>
      <c r="E127" s="64">
        <f t="shared" si="67"/>
        <v>193610</v>
      </c>
      <c r="F127" s="64">
        <f t="shared" si="67"/>
        <v>6012814</v>
      </c>
      <c r="G127" s="64">
        <f t="shared" si="67"/>
        <v>6616374</v>
      </c>
      <c r="H127" s="64">
        <f t="shared" si="67"/>
        <v>6809984</v>
      </c>
    </row>
    <row r="128" spans="1:8" x14ac:dyDescent="0.35">
      <c r="A128" s="63" t="s">
        <v>19</v>
      </c>
      <c r="B128" s="64">
        <f>SUM(B140:B143)</f>
        <v>4580294</v>
      </c>
      <c r="C128" s="64">
        <f t="shared" ref="C128:H128" si="68">SUM(C140:C143)</f>
        <v>486615</v>
      </c>
      <c r="D128" s="64">
        <f t="shared" si="68"/>
        <v>293426</v>
      </c>
      <c r="E128" s="64">
        <f t="shared" si="68"/>
        <v>144522</v>
      </c>
      <c r="F128" s="64">
        <f t="shared" si="68"/>
        <v>4873720</v>
      </c>
      <c r="G128" s="64">
        <f t="shared" si="68"/>
        <v>5360335</v>
      </c>
      <c r="H128" s="64">
        <f t="shared" si="68"/>
        <v>5504857</v>
      </c>
    </row>
    <row r="129" spans="1:8" x14ac:dyDescent="0.35">
      <c r="A129" s="63"/>
      <c r="B129" s="64"/>
      <c r="C129" s="64"/>
      <c r="D129" s="64"/>
      <c r="E129" s="64"/>
      <c r="F129" s="64"/>
      <c r="G129" s="64"/>
      <c r="H129" s="64"/>
    </row>
    <row r="130" spans="1:8" customFormat="1" x14ac:dyDescent="0.35">
      <c r="A130" s="107" t="s">
        <v>108</v>
      </c>
      <c r="B130" s="108">
        <v>313737</v>
      </c>
      <c r="C130" s="108">
        <v>29074</v>
      </c>
      <c r="D130" s="108">
        <v>17762</v>
      </c>
      <c r="E130" s="108">
        <v>11892</v>
      </c>
      <c r="F130" s="108">
        <v>331499</v>
      </c>
      <c r="G130" s="108">
        <v>360573</v>
      </c>
      <c r="H130" s="108">
        <v>372465</v>
      </c>
    </row>
    <row r="131" spans="1:8" customFormat="1" x14ac:dyDescent="0.35">
      <c r="A131" s="107" t="s">
        <v>109</v>
      </c>
      <c r="B131" s="108">
        <v>319810</v>
      </c>
      <c r="C131" s="108">
        <v>31676</v>
      </c>
      <c r="D131" s="108">
        <v>19046</v>
      </c>
      <c r="E131" s="108">
        <v>11056</v>
      </c>
      <c r="F131" s="108">
        <v>338856</v>
      </c>
      <c r="G131" s="108">
        <v>370532</v>
      </c>
      <c r="H131" s="108">
        <v>381588</v>
      </c>
    </row>
    <row r="132" spans="1:8" customFormat="1" x14ac:dyDescent="0.35">
      <c r="A132" s="107" t="s">
        <v>110</v>
      </c>
      <c r="B132" s="108">
        <v>1715727</v>
      </c>
      <c r="C132" s="108">
        <v>177472</v>
      </c>
      <c r="D132" s="108">
        <v>99056</v>
      </c>
      <c r="E132" s="108">
        <v>56517</v>
      </c>
      <c r="F132" s="108">
        <v>1814783</v>
      </c>
      <c r="G132" s="108">
        <v>1992255</v>
      </c>
      <c r="H132" s="108">
        <v>2048772</v>
      </c>
    </row>
    <row r="133" spans="1:8" x14ac:dyDescent="0.35">
      <c r="A133" s="63" t="s">
        <v>55</v>
      </c>
      <c r="B133" s="64">
        <v>1893293</v>
      </c>
      <c r="C133" s="64">
        <v>191872</v>
      </c>
      <c r="D133" s="64">
        <v>100388</v>
      </c>
      <c r="E133" s="64">
        <v>61967</v>
      </c>
      <c r="F133" s="64">
        <v>1993681</v>
      </c>
      <c r="G133" s="64">
        <v>2185553</v>
      </c>
      <c r="H133" s="64">
        <v>2247520</v>
      </c>
    </row>
    <row r="134" spans="1:8" x14ac:dyDescent="0.35">
      <c r="A134" s="63" t="s">
        <v>56</v>
      </c>
      <c r="B134" s="64">
        <v>1882520</v>
      </c>
      <c r="C134" s="64">
        <v>180590</v>
      </c>
      <c r="D134" s="64">
        <v>92584</v>
      </c>
      <c r="E134" s="64">
        <v>63338</v>
      </c>
      <c r="F134" s="64">
        <v>1975104</v>
      </c>
      <c r="G134" s="64">
        <v>2155694</v>
      </c>
      <c r="H134" s="64">
        <v>2219032</v>
      </c>
    </row>
    <row r="135" spans="1:8" x14ac:dyDescent="0.35">
      <c r="A135" s="63" t="s">
        <v>57</v>
      </c>
      <c r="B135" s="64">
        <v>1830167</v>
      </c>
      <c r="C135" s="64">
        <v>172827</v>
      </c>
      <c r="D135" s="64">
        <v>90453</v>
      </c>
      <c r="E135" s="64">
        <v>62587</v>
      </c>
      <c r="F135" s="64">
        <v>1920620</v>
      </c>
      <c r="G135" s="64">
        <v>2093447</v>
      </c>
      <c r="H135" s="64">
        <v>2156034</v>
      </c>
    </row>
    <row r="136" spans="1:8" x14ac:dyDescent="0.35">
      <c r="A136" s="63" t="s">
        <v>58</v>
      </c>
      <c r="B136" s="64">
        <v>1731383</v>
      </c>
      <c r="C136" s="64">
        <v>165560</v>
      </c>
      <c r="D136" s="64">
        <v>88411</v>
      </c>
      <c r="E136" s="64">
        <v>60381</v>
      </c>
      <c r="F136" s="64">
        <v>1819794</v>
      </c>
      <c r="G136" s="64">
        <v>1985354</v>
      </c>
      <c r="H136" s="64">
        <v>2045735</v>
      </c>
    </row>
    <row r="137" spans="1:8" x14ac:dyDescent="0.35">
      <c r="A137" s="63" t="s">
        <v>64</v>
      </c>
      <c r="B137" s="64">
        <v>1946293</v>
      </c>
      <c r="C137" s="64">
        <v>199610</v>
      </c>
      <c r="D137" s="64">
        <v>107773</v>
      </c>
      <c r="E137" s="64">
        <v>66186</v>
      </c>
      <c r="F137" s="64">
        <v>2054066</v>
      </c>
      <c r="G137" s="64">
        <v>2253676</v>
      </c>
      <c r="H137" s="64">
        <v>2319862</v>
      </c>
    </row>
    <row r="138" spans="1:8" x14ac:dyDescent="0.35">
      <c r="A138" s="63" t="s">
        <v>65</v>
      </c>
      <c r="B138" s="64">
        <v>1979290</v>
      </c>
      <c r="C138" s="64">
        <v>209671</v>
      </c>
      <c r="D138" s="64">
        <v>113703</v>
      </c>
      <c r="E138" s="64">
        <v>66963</v>
      </c>
      <c r="F138" s="64">
        <v>2092993</v>
      </c>
      <c r="G138" s="64">
        <v>2302664</v>
      </c>
      <c r="H138" s="64">
        <v>2369627</v>
      </c>
    </row>
    <row r="139" spans="1:8" x14ac:dyDescent="0.35">
      <c r="A139" s="63" t="s">
        <v>59</v>
      </c>
      <c r="B139" s="64">
        <v>1759572</v>
      </c>
      <c r="C139" s="64">
        <v>194279</v>
      </c>
      <c r="D139" s="64">
        <v>106183</v>
      </c>
      <c r="E139" s="64">
        <v>60461</v>
      </c>
      <c r="F139" s="64">
        <v>1865755</v>
      </c>
      <c r="G139" s="64">
        <v>2060034</v>
      </c>
      <c r="H139" s="64">
        <v>2120495</v>
      </c>
    </row>
    <row r="140" spans="1:8" x14ac:dyDescent="0.35">
      <c r="A140" s="63" t="s">
        <v>60</v>
      </c>
      <c r="B140" s="64">
        <v>1520031</v>
      </c>
      <c r="C140" s="64">
        <v>169073</v>
      </c>
      <c r="D140" s="64">
        <v>95881</v>
      </c>
      <c r="E140" s="64">
        <v>50222</v>
      </c>
      <c r="F140" s="64">
        <v>1615912</v>
      </c>
      <c r="G140" s="64">
        <v>1784985</v>
      </c>
      <c r="H140" s="64">
        <v>1835207</v>
      </c>
    </row>
    <row r="141" spans="1:8" x14ac:dyDescent="0.35">
      <c r="A141" s="63" t="s">
        <v>61</v>
      </c>
      <c r="B141" s="64">
        <v>1491541</v>
      </c>
      <c r="C141" s="64">
        <v>157693</v>
      </c>
      <c r="D141" s="64">
        <v>96622</v>
      </c>
      <c r="E141" s="64">
        <v>45548</v>
      </c>
      <c r="F141" s="64">
        <v>1588163</v>
      </c>
      <c r="G141" s="64">
        <v>1745856</v>
      </c>
      <c r="H141" s="64">
        <v>1791404</v>
      </c>
    </row>
    <row r="142" spans="1:8" x14ac:dyDescent="0.35">
      <c r="A142" s="63" t="s">
        <v>66</v>
      </c>
      <c r="B142" s="64">
        <v>1357549</v>
      </c>
      <c r="C142" s="64">
        <v>137177</v>
      </c>
      <c r="D142" s="64">
        <v>86793</v>
      </c>
      <c r="E142" s="64">
        <v>41798</v>
      </c>
      <c r="F142" s="64">
        <v>1444342</v>
      </c>
      <c r="G142" s="64">
        <v>1581519</v>
      </c>
      <c r="H142" s="64">
        <v>1623317</v>
      </c>
    </row>
    <row r="143" spans="1:8" customFormat="1" x14ac:dyDescent="0.35">
      <c r="A143" s="107" t="s">
        <v>111</v>
      </c>
      <c r="B143" s="108">
        <v>211173</v>
      </c>
      <c r="C143" s="108">
        <v>22672</v>
      </c>
      <c r="D143" s="108">
        <v>14130</v>
      </c>
      <c r="E143" s="108">
        <v>6954</v>
      </c>
      <c r="F143" s="108">
        <v>225303</v>
      </c>
      <c r="G143" s="108">
        <v>247975</v>
      </c>
      <c r="H143" s="108">
        <v>254929</v>
      </c>
    </row>
    <row r="144" spans="1:8" x14ac:dyDescent="0.35">
      <c r="A144" s="63" t="s">
        <v>67</v>
      </c>
      <c r="B144" s="64">
        <v>976401</v>
      </c>
      <c r="C144" s="64">
        <v>104651</v>
      </c>
      <c r="D144" s="64">
        <v>63243</v>
      </c>
      <c r="E144" s="64">
        <v>30934</v>
      </c>
      <c r="F144" s="64">
        <v>1039644</v>
      </c>
      <c r="G144" s="64">
        <v>1144295</v>
      </c>
      <c r="H144" s="64">
        <v>1175229</v>
      </c>
    </row>
    <row r="145" spans="1:8" x14ac:dyDescent="0.35">
      <c r="A145" s="63" t="s">
        <v>62</v>
      </c>
      <c r="B145" s="64">
        <v>771145</v>
      </c>
      <c r="C145" s="64">
        <v>80859</v>
      </c>
      <c r="D145" s="64">
        <v>48734</v>
      </c>
      <c r="E145" s="64">
        <v>23614</v>
      </c>
      <c r="F145" s="64">
        <v>819879</v>
      </c>
      <c r="G145" s="64">
        <v>900738</v>
      </c>
      <c r="H145" s="64">
        <v>924352</v>
      </c>
    </row>
    <row r="146" spans="1:8" x14ac:dyDescent="0.35">
      <c r="A146" s="63" t="s">
        <v>63</v>
      </c>
      <c r="B146" s="64">
        <v>864403</v>
      </c>
      <c r="C146" s="64">
        <v>79966</v>
      </c>
      <c r="D146" s="64">
        <v>52332</v>
      </c>
      <c r="E146" s="64">
        <v>24606</v>
      </c>
      <c r="F146" s="64">
        <v>916735</v>
      </c>
      <c r="G146" s="64">
        <v>996701</v>
      </c>
      <c r="H146" s="64">
        <v>1021307</v>
      </c>
    </row>
    <row r="147" spans="1:8" x14ac:dyDescent="0.35">
      <c r="A147" s="63"/>
      <c r="B147" s="64"/>
      <c r="C147" s="64"/>
      <c r="D147" s="64"/>
      <c r="E147" s="64"/>
      <c r="F147" s="64"/>
      <c r="G147" s="64"/>
      <c r="H147" s="64"/>
    </row>
    <row r="148" spans="1:8" x14ac:dyDescent="0.35">
      <c r="A148" s="63" t="s">
        <v>54</v>
      </c>
      <c r="B148" s="64">
        <v>5461039</v>
      </c>
      <c r="C148" s="64">
        <v>560346</v>
      </c>
      <c r="D148" s="64">
        <v>347724</v>
      </c>
      <c r="E148" s="64">
        <v>166500</v>
      </c>
      <c r="F148" s="64">
        <v>5808763</v>
      </c>
      <c r="G148" s="64">
        <v>6369109</v>
      </c>
      <c r="H148" s="64">
        <v>6535609</v>
      </c>
    </row>
    <row r="149" spans="1:8" x14ac:dyDescent="0.35">
      <c r="A149" s="63" t="s">
        <v>52</v>
      </c>
      <c r="B149" s="64">
        <v>28138377</v>
      </c>
      <c r="C149" s="64">
        <v>2784500</v>
      </c>
      <c r="D149" s="64">
        <v>1584965</v>
      </c>
      <c r="E149" s="64">
        <v>950586</v>
      </c>
      <c r="F149" s="64">
        <v>29723342</v>
      </c>
      <c r="G149" s="64">
        <v>32507842</v>
      </c>
      <c r="H149" s="64">
        <v>33458428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theme="9" tint="0.59999389629810485"/>
    <pageSetUpPr fitToPage="1"/>
  </sheetPr>
  <dimension ref="A1:K27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10.7265625" customWidth="1"/>
    <col min="2" max="2" width="79.54296875" customWidth="1"/>
    <col min="3" max="3" width="14.7265625" style="73" customWidth="1"/>
    <col min="4" max="5" width="12.7265625" style="73" customWidth="1"/>
    <col min="6" max="6" width="13.54296875" style="73" customWidth="1"/>
    <col min="7" max="8" width="12.7265625" style="73" customWidth="1"/>
    <col min="9" max="9" width="13.7265625" customWidth="1"/>
  </cols>
  <sheetData>
    <row r="1" spans="1:11" s="89" customFormat="1" ht="15.5" x14ac:dyDescent="0.35">
      <c r="A1" s="98" t="s">
        <v>229</v>
      </c>
      <c r="B1" s="88"/>
      <c r="C1" s="88"/>
      <c r="D1" s="88"/>
      <c r="E1" s="88"/>
      <c r="F1" s="88"/>
      <c r="G1" s="88"/>
      <c r="H1" s="88"/>
      <c r="I1" s="88"/>
    </row>
    <row r="2" spans="1:11" s="89" customFormat="1" ht="15.5" x14ac:dyDescent="0.35">
      <c r="A2" s="104" t="s">
        <v>106</v>
      </c>
    </row>
    <row r="3" spans="1:11" ht="8.25" customHeight="1" thickBot="1" x14ac:dyDescent="0.4"/>
    <row r="4" spans="1:11" ht="17.25" customHeight="1" x14ac:dyDescent="0.35">
      <c r="A4" s="376"/>
      <c r="B4" s="378"/>
      <c r="C4" s="435" t="s">
        <v>221</v>
      </c>
      <c r="D4" s="436"/>
      <c r="E4" s="445"/>
      <c r="F4" s="435" t="s">
        <v>222</v>
      </c>
      <c r="G4" s="436"/>
      <c r="H4" s="437"/>
    </row>
    <row r="5" spans="1:11" s="68" customFormat="1" ht="44" thickBot="1" x14ac:dyDescent="0.4">
      <c r="A5" s="417" t="s">
        <v>72</v>
      </c>
      <c r="B5" s="380" t="s">
        <v>73</v>
      </c>
      <c r="C5" s="381" t="s">
        <v>74</v>
      </c>
      <c r="D5" s="382" t="s">
        <v>75</v>
      </c>
      <c r="E5" s="383" t="s">
        <v>76</v>
      </c>
      <c r="F5" s="381" t="s">
        <v>74</v>
      </c>
      <c r="G5" s="382" t="s">
        <v>75</v>
      </c>
      <c r="H5" s="384" t="s">
        <v>76</v>
      </c>
    </row>
    <row r="6" spans="1:11" ht="15" thickTop="1" x14ac:dyDescent="0.35">
      <c r="A6" s="77">
        <v>0</v>
      </c>
      <c r="B6" s="386" t="s">
        <v>77</v>
      </c>
      <c r="C6" s="390">
        <v>0.77241647409510406</v>
      </c>
      <c r="D6" s="391">
        <v>0.92802747621887005</v>
      </c>
      <c r="E6" s="392">
        <v>0.77839471177841901</v>
      </c>
      <c r="F6" s="391">
        <v>0.784987566282496</v>
      </c>
      <c r="G6" s="391">
        <v>0.94269834288626297</v>
      </c>
      <c r="H6" s="393">
        <v>0.82733875780280297</v>
      </c>
      <c r="J6" s="375"/>
      <c r="K6" s="375"/>
    </row>
    <row r="7" spans="1:11" x14ac:dyDescent="0.35">
      <c r="A7" s="77">
        <v>1</v>
      </c>
      <c r="B7" s="394" t="s">
        <v>78</v>
      </c>
      <c r="C7" s="398">
        <v>0.44422986695369598</v>
      </c>
      <c r="D7" s="399">
        <v>0.66553884731954704</v>
      </c>
      <c r="E7" s="400">
        <v>0.44589518179792798</v>
      </c>
      <c r="F7" s="399">
        <v>0.47295873320792098</v>
      </c>
      <c r="G7" s="399">
        <v>0.69981095013426797</v>
      </c>
      <c r="H7" s="401">
        <v>0.48906539706564001</v>
      </c>
    </row>
    <row r="8" spans="1:11" x14ac:dyDescent="0.35">
      <c r="A8" s="77">
        <v>2</v>
      </c>
      <c r="B8" s="402" t="s">
        <v>79</v>
      </c>
      <c r="C8" s="406">
        <v>0.42230502274623999</v>
      </c>
      <c r="D8" s="407">
        <v>0.48942248271088301</v>
      </c>
      <c r="E8" s="408">
        <v>0.31945212951375201</v>
      </c>
      <c r="F8" s="407">
        <v>0.43867946904211502</v>
      </c>
      <c r="G8" s="407">
        <v>0.52043188334843904</v>
      </c>
      <c r="H8" s="409">
        <v>0.40595585863049999</v>
      </c>
    </row>
    <row r="9" spans="1:11" x14ac:dyDescent="0.35">
      <c r="A9" s="77">
        <v>3</v>
      </c>
      <c r="B9" s="402" t="s">
        <v>134</v>
      </c>
      <c r="C9" s="406">
        <v>0.247230474732026</v>
      </c>
      <c r="D9" s="407">
        <v>0.444919624601746</v>
      </c>
      <c r="E9" s="408">
        <v>0.26165737055390398</v>
      </c>
      <c r="F9" s="407">
        <v>0.25782735036779297</v>
      </c>
      <c r="G9" s="407">
        <v>0.49478947688824998</v>
      </c>
      <c r="H9" s="409">
        <v>0.26013546754483702</v>
      </c>
    </row>
    <row r="10" spans="1:11" x14ac:dyDescent="0.35">
      <c r="A10" s="77">
        <v>4</v>
      </c>
      <c r="B10" s="402" t="s">
        <v>80</v>
      </c>
      <c r="C10" s="406">
        <v>0.233869038260134</v>
      </c>
      <c r="D10" s="407">
        <v>0.32989591767966597</v>
      </c>
      <c r="E10" s="408">
        <v>0.14490073317421601</v>
      </c>
      <c r="F10" s="407">
        <v>0.219705529740365</v>
      </c>
      <c r="G10" s="407">
        <v>0.28750067330444301</v>
      </c>
      <c r="H10" s="409">
        <v>0.248722740488484</v>
      </c>
    </row>
    <row r="11" spans="1:11" x14ac:dyDescent="0.35">
      <c r="A11" s="77">
        <v>5</v>
      </c>
      <c r="B11" s="402" t="s">
        <v>81</v>
      </c>
      <c r="C11" s="406">
        <v>0.162696852457557</v>
      </c>
      <c r="D11" s="407">
        <v>0.204900990736651</v>
      </c>
      <c r="E11" s="408">
        <v>0.111974456854461</v>
      </c>
      <c r="F11" s="407">
        <v>0.19860248693288099</v>
      </c>
      <c r="G11" s="407">
        <v>0.27067626410616902</v>
      </c>
      <c r="H11" s="409">
        <v>0.1352346648661</v>
      </c>
    </row>
    <row r="12" spans="1:11" x14ac:dyDescent="0.35">
      <c r="A12" s="77">
        <v>6</v>
      </c>
      <c r="B12" s="402" t="s">
        <v>82</v>
      </c>
      <c r="C12" s="406">
        <v>0.10839551420669501</v>
      </c>
      <c r="D12" s="407">
        <v>0.145737259430543</v>
      </c>
      <c r="E12" s="408">
        <v>8.6063786563331801E-2</v>
      </c>
      <c r="F12" s="407">
        <v>0.15165131798908299</v>
      </c>
      <c r="G12" s="407">
        <v>0.21460023337600401</v>
      </c>
      <c r="H12" s="409">
        <v>0.11947230295044001</v>
      </c>
    </row>
    <row r="13" spans="1:11" x14ac:dyDescent="0.35">
      <c r="A13" s="77">
        <v>7</v>
      </c>
      <c r="B13" s="402" t="s">
        <v>83</v>
      </c>
      <c r="C13" s="406">
        <v>7.6438316064571701E-2</v>
      </c>
      <c r="D13" s="407">
        <v>0.119820874325003</v>
      </c>
      <c r="E13" s="408">
        <v>6.7935746293732793E-2</v>
      </c>
      <c r="F13" s="407">
        <v>6.8960416782967104E-2</v>
      </c>
      <c r="G13" s="407">
        <v>0.114596152712146</v>
      </c>
      <c r="H13" s="409">
        <v>6.4349491821059604E-2</v>
      </c>
    </row>
    <row r="14" spans="1:11" x14ac:dyDescent="0.35">
      <c r="A14" s="77">
        <v>8</v>
      </c>
      <c r="B14" s="402" t="s">
        <v>84</v>
      </c>
      <c r="C14" s="406">
        <v>6.9113500010135803E-2</v>
      </c>
      <c r="D14" s="407">
        <v>0.103686941563087</v>
      </c>
      <c r="E14" s="408">
        <v>6.5441652705832201E-2</v>
      </c>
      <c r="F14" s="407">
        <v>6.0469567486841298E-2</v>
      </c>
      <c r="G14" s="407">
        <v>9.8979290399449305E-2</v>
      </c>
      <c r="H14" s="409">
        <v>5.9100284064694399E-2</v>
      </c>
    </row>
    <row r="15" spans="1:11" x14ac:dyDescent="0.35">
      <c r="A15" s="77">
        <v>9</v>
      </c>
      <c r="B15" s="402" t="s">
        <v>85</v>
      </c>
      <c r="C15" s="406">
        <v>5.4479677791832597E-2</v>
      </c>
      <c r="D15" s="407">
        <v>8.3833875218414206E-2</v>
      </c>
      <c r="E15" s="408">
        <v>5.1347960014792603E-2</v>
      </c>
      <c r="F15" s="407">
        <v>5.0480517891676402E-2</v>
      </c>
      <c r="G15" s="407">
        <v>7.6619807427244696E-2</v>
      </c>
      <c r="H15" s="409">
        <v>5.4923663454863103E-2</v>
      </c>
    </row>
    <row r="16" spans="1:11" x14ac:dyDescent="0.35">
      <c r="A16" s="77">
        <v>10</v>
      </c>
      <c r="B16" s="402" t="s">
        <v>86</v>
      </c>
      <c r="C16" s="406">
        <v>1.4320125242570699E-2</v>
      </c>
      <c r="D16" s="407">
        <v>1.6423805119053999E-2</v>
      </c>
      <c r="E16" s="408">
        <v>1.49797886299416E-2</v>
      </c>
      <c r="F16" s="407">
        <v>1.24021819574665E-2</v>
      </c>
      <c r="G16" s="407">
        <v>1.43652097663876E-2</v>
      </c>
      <c r="H16" s="409">
        <v>3.3875264206001697E-2</v>
      </c>
    </row>
    <row r="17" spans="1:9" x14ac:dyDescent="0.35">
      <c r="A17" s="77">
        <v>11</v>
      </c>
      <c r="B17" s="402" t="s">
        <v>87</v>
      </c>
      <c r="C17" s="406">
        <v>-4.2258347339430603E-2</v>
      </c>
      <c r="D17" s="407">
        <v>-0.121053025962014</v>
      </c>
      <c r="E17" s="408">
        <v>1.44649350652418E-2</v>
      </c>
      <c r="F17" s="407">
        <v>-2.1280978729302E-2</v>
      </c>
      <c r="G17" s="407">
        <v>-0.10825247795979601</v>
      </c>
      <c r="H17" s="409">
        <v>1.28265723016316E-2</v>
      </c>
    </row>
    <row r="18" spans="1:9" ht="15" thickBot="1" x14ac:dyDescent="0.4">
      <c r="A18" s="77">
        <v>12</v>
      </c>
      <c r="B18" s="410" t="s">
        <v>88</v>
      </c>
      <c r="C18" s="414">
        <v>0.22758352590489594</v>
      </c>
      <c r="D18" s="415">
        <v>7.1972523781129949E-2</v>
      </c>
      <c r="E18" s="413">
        <v>0.22160528822158099</v>
      </c>
      <c r="F18" s="415">
        <v>0.215012433717504</v>
      </c>
      <c r="G18" s="415">
        <v>5.7301657113737026E-2</v>
      </c>
      <c r="H18" s="416">
        <v>0.17266124219719703</v>
      </c>
    </row>
    <row r="19" spans="1:9" ht="11.25" customHeight="1" x14ac:dyDescent="0.35"/>
    <row r="20" spans="1:9" s="73" customFormat="1" x14ac:dyDescent="0.35">
      <c r="A20" s="71" t="s">
        <v>89</v>
      </c>
      <c r="B20" s="149" t="s">
        <v>90</v>
      </c>
      <c r="C20" s="153"/>
      <c r="D20" s="153"/>
      <c r="E20" s="153"/>
      <c r="F20" s="153"/>
      <c r="I20"/>
    </row>
    <row r="21" spans="1:9" s="73" customFormat="1" x14ac:dyDescent="0.35">
      <c r="A21" s="71"/>
      <c r="B21" s="149" t="s">
        <v>161</v>
      </c>
      <c r="C21" s="153"/>
      <c r="D21" s="153"/>
      <c r="E21" s="153"/>
      <c r="F21" s="153"/>
      <c r="I21"/>
    </row>
    <row r="22" spans="1:9" s="73" customFormat="1" x14ac:dyDescent="0.35">
      <c r="A22" s="71"/>
      <c r="B22" s="149" t="s">
        <v>258</v>
      </c>
      <c r="C22" s="153"/>
      <c r="D22" s="153"/>
      <c r="E22" s="153"/>
      <c r="F22" s="153"/>
      <c r="I22"/>
    </row>
    <row r="23" spans="1:9" s="73" customFormat="1" x14ac:dyDescent="0.35">
      <c r="A23"/>
      <c r="B23" s="149" t="s">
        <v>91</v>
      </c>
      <c r="C23" s="149"/>
      <c r="D23" s="153"/>
      <c r="E23" s="153"/>
      <c r="F23" s="153"/>
      <c r="I23"/>
    </row>
    <row r="24" spans="1:9" s="73" customFormat="1" x14ac:dyDescent="0.35">
      <c r="A24"/>
      <c r="B24" s="149" t="s">
        <v>92</v>
      </c>
      <c r="C24" s="149"/>
      <c r="D24" s="153"/>
      <c r="E24" s="153"/>
      <c r="F24" s="153"/>
      <c r="I24"/>
    </row>
    <row r="25" spans="1:9" s="73" customFormat="1" x14ac:dyDescent="0.35">
      <c r="A25"/>
      <c r="B25" s="149" t="s">
        <v>140</v>
      </c>
      <c r="C25" s="149"/>
      <c r="D25" s="153"/>
      <c r="E25" s="153"/>
      <c r="F25" s="153"/>
      <c r="I25"/>
    </row>
    <row r="26" spans="1:9" ht="7.5" customHeight="1" x14ac:dyDescent="0.35">
      <c r="B26" s="154"/>
      <c r="C26" s="153"/>
      <c r="D26" s="153"/>
      <c r="E26" s="153"/>
      <c r="F26" s="153"/>
    </row>
    <row r="27" spans="1:9" s="73" customFormat="1" x14ac:dyDescent="0.35">
      <c r="A27" s="71" t="s">
        <v>93</v>
      </c>
      <c r="B27" s="149" t="s">
        <v>144</v>
      </c>
      <c r="C27" s="155" t="s">
        <v>94</v>
      </c>
      <c r="D27" s="153"/>
      <c r="E27" s="153"/>
      <c r="F27" s="153"/>
      <c r="I27"/>
    </row>
  </sheetData>
  <autoFilter ref="A5:H5" xr:uid="{00000000-0009-0000-0000-000002000000}">
    <sortState xmlns:xlrd2="http://schemas.microsoft.com/office/spreadsheetml/2017/richdata2" ref="A6:H18">
      <sortCondition ref="A5"/>
    </sortState>
  </autoFilter>
  <mergeCells count="2">
    <mergeCell ref="C4:E4"/>
    <mergeCell ref="F4:H4"/>
  </mergeCells>
  <hyperlinks>
    <hyperlink ref="C27" r:id="rId1" xr:uid="{00000000-0004-0000-0200-000000000000}"/>
    <hyperlink ref="A2" location="'CHAPTER 5'!A1" display="Back to Table of Contents" xr:uid="{00000000-0004-0000-0200-000001000000}"/>
  </hyperlinks>
  <pageMargins left="0.7" right="0.7" top="0.75" bottom="0.75" header="0.3" footer="0.3"/>
  <pageSetup scale="67" orientation="landscape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>
    <tabColor theme="9" tint="0.59999389629810485"/>
    <pageSetUpPr fitToPage="1"/>
  </sheetPr>
  <dimension ref="A1:K27"/>
  <sheetViews>
    <sheetView showGridLines="0" topLeftCell="A13" zoomScale="90" zoomScaleNormal="90" workbookViewId="0">
      <selection activeCell="A2" sqref="A2"/>
    </sheetView>
  </sheetViews>
  <sheetFormatPr defaultRowHeight="14.5" x14ac:dyDescent="0.35"/>
  <cols>
    <col min="1" max="1" width="9.7265625" customWidth="1"/>
    <col min="2" max="2" width="78.81640625" customWidth="1"/>
    <col min="3" max="3" width="13.81640625" style="73" customWidth="1"/>
    <col min="4" max="4" width="12.7265625" style="73" customWidth="1"/>
    <col min="5" max="5" width="13.54296875" style="73" customWidth="1"/>
    <col min="6" max="6" width="13.7265625" style="73" customWidth="1"/>
    <col min="7" max="7" width="12.7265625" style="73" customWidth="1"/>
    <col min="8" max="8" width="13.81640625" style="73" customWidth="1"/>
    <col min="9" max="9" width="13.7265625" customWidth="1"/>
  </cols>
  <sheetData>
    <row r="1" spans="1:11" s="89" customFormat="1" ht="15.5" x14ac:dyDescent="0.35">
      <c r="A1" s="98" t="s">
        <v>230</v>
      </c>
      <c r="B1" s="88"/>
      <c r="C1" s="88"/>
      <c r="D1" s="88"/>
      <c r="E1" s="88"/>
      <c r="F1" s="88"/>
      <c r="G1" s="88"/>
      <c r="H1" s="88"/>
      <c r="I1" s="88"/>
    </row>
    <row r="2" spans="1:11" s="89" customFormat="1" ht="15.5" x14ac:dyDescent="0.35">
      <c r="A2" s="104" t="s">
        <v>106</v>
      </c>
    </row>
    <row r="3" spans="1:11" ht="8.25" customHeight="1" thickBot="1" x14ac:dyDescent="0.4"/>
    <row r="4" spans="1:11" x14ac:dyDescent="0.35">
      <c r="A4" s="144"/>
      <c r="B4" s="378"/>
      <c r="C4" s="435" t="s">
        <v>223</v>
      </c>
      <c r="D4" s="436"/>
      <c r="E4" s="445"/>
      <c r="F4" s="435" t="s">
        <v>224</v>
      </c>
      <c r="G4" s="436"/>
      <c r="H4" s="437"/>
    </row>
    <row r="5" spans="1:11" s="68" customFormat="1" ht="44" thickBot="1" x14ac:dyDescent="0.4">
      <c r="A5" s="143" t="s">
        <v>72</v>
      </c>
      <c r="B5" s="380" t="s">
        <v>73</v>
      </c>
      <c r="C5" s="381" t="s">
        <v>74</v>
      </c>
      <c r="D5" s="382" t="s">
        <v>75</v>
      </c>
      <c r="E5" s="383" t="s">
        <v>76</v>
      </c>
      <c r="F5" s="381" t="s">
        <v>74</v>
      </c>
      <c r="G5" s="382" t="s">
        <v>75</v>
      </c>
      <c r="H5" s="384" t="s">
        <v>76</v>
      </c>
    </row>
    <row r="6" spans="1:11" ht="15" thickTop="1" x14ac:dyDescent="0.35">
      <c r="A6" s="69">
        <v>0</v>
      </c>
      <c r="B6" s="386" t="s">
        <v>77</v>
      </c>
      <c r="C6" s="390">
        <v>0.81396478811682305</v>
      </c>
      <c r="D6" s="391">
        <v>0.93654668744992497</v>
      </c>
      <c r="E6" s="392">
        <v>0.80240414956983697</v>
      </c>
      <c r="F6" s="391">
        <v>0.827811350582915</v>
      </c>
      <c r="G6" s="391">
        <v>0.95098430624728503</v>
      </c>
      <c r="H6" s="393">
        <v>0.84721656192419004</v>
      </c>
      <c r="J6" s="375"/>
      <c r="K6" s="375"/>
    </row>
    <row r="7" spans="1:11" x14ac:dyDescent="0.35">
      <c r="A7" s="69">
        <v>1</v>
      </c>
      <c r="B7" s="394" t="s">
        <v>78</v>
      </c>
      <c r="C7" s="398">
        <v>0.48379367390108902</v>
      </c>
      <c r="D7" s="399">
        <v>0.67544784232351196</v>
      </c>
      <c r="E7" s="400">
        <v>0.47963420404510099</v>
      </c>
      <c r="F7" s="399">
        <v>0.50580110823030799</v>
      </c>
      <c r="G7" s="399">
        <v>0.71175776299391103</v>
      </c>
      <c r="H7" s="401">
        <v>0.51548531727008595</v>
      </c>
    </row>
    <row r="8" spans="1:11" x14ac:dyDescent="0.35">
      <c r="A8" s="69">
        <v>2</v>
      </c>
      <c r="B8" s="402" t="s">
        <v>79</v>
      </c>
      <c r="C8" s="406">
        <v>0.44720377543222301</v>
      </c>
      <c r="D8" s="407">
        <v>0.521569999943304</v>
      </c>
      <c r="E8" s="408">
        <v>0.32070675730715997</v>
      </c>
      <c r="F8" s="407">
        <v>0.47568240810227502</v>
      </c>
      <c r="G8" s="407">
        <v>0.54287176896863099</v>
      </c>
      <c r="H8" s="409">
        <v>0.40608893261272599</v>
      </c>
    </row>
    <row r="9" spans="1:11" x14ac:dyDescent="0.35">
      <c r="A9" s="69">
        <v>3</v>
      </c>
      <c r="B9" s="402" t="s">
        <v>134</v>
      </c>
      <c r="C9" s="406">
        <v>0.26077273634465498</v>
      </c>
      <c r="D9" s="407">
        <v>0.447906861674506</v>
      </c>
      <c r="E9" s="408">
        <v>0.24917557303098001</v>
      </c>
      <c r="F9" s="407">
        <v>0.280749970835936</v>
      </c>
      <c r="G9" s="407">
        <v>0.50107613154931896</v>
      </c>
      <c r="H9" s="409">
        <v>0.28072772615670299</v>
      </c>
    </row>
    <row r="10" spans="1:11" x14ac:dyDescent="0.35">
      <c r="A10" s="69">
        <v>4</v>
      </c>
      <c r="B10" s="402" t="s">
        <v>80</v>
      </c>
      <c r="C10" s="406">
        <v>0.23248243625739301</v>
      </c>
      <c r="D10" s="407">
        <v>0.30460612094823097</v>
      </c>
      <c r="E10" s="408">
        <v>0.16560248289830401</v>
      </c>
      <c r="F10" s="407">
        <v>0.255778260007053</v>
      </c>
      <c r="G10" s="407">
        <v>0.30555914204039097</v>
      </c>
      <c r="H10" s="409">
        <v>0.236461605964221</v>
      </c>
    </row>
    <row r="11" spans="1:11" x14ac:dyDescent="0.35">
      <c r="A11" s="69">
        <v>5</v>
      </c>
      <c r="B11" s="402" t="s">
        <v>81</v>
      </c>
      <c r="C11" s="406">
        <v>0.19208853943812301</v>
      </c>
      <c r="D11" s="407">
        <v>0.23788481063925199</v>
      </c>
      <c r="E11" s="408">
        <v>0.121716061251241</v>
      </c>
      <c r="F11" s="407">
        <v>0.21022755783456401</v>
      </c>
      <c r="G11" s="407">
        <v>0.28558500539268999</v>
      </c>
      <c r="H11" s="409">
        <v>0.179461992672547</v>
      </c>
    </row>
    <row r="12" spans="1:11" x14ac:dyDescent="0.35">
      <c r="A12" s="69">
        <v>6</v>
      </c>
      <c r="B12" s="402" t="s">
        <v>82</v>
      </c>
      <c r="C12" s="406">
        <v>0.15715718918802099</v>
      </c>
      <c r="D12" s="407">
        <v>0.20859141804592801</v>
      </c>
      <c r="E12" s="408">
        <v>0.116076982598548</v>
      </c>
      <c r="F12" s="407">
        <v>0.19892562408418099</v>
      </c>
      <c r="G12" s="407">
        <v>0.260655422614465</v>
      </c>
      <c r="H12" s="409">
        <v>0.122263651925736</v>
      </c>
    </row>
    <row r="13" spans="1:11" x14ac:dyDescent="0.35">
      <c r="A13" s="69">
        <v>7</v>
      </c>
      <c r="B13" s="402" t="s">
        <v>83</v>
      </c>
      <c r="C13" s="406">
        <v>8.1763569549031606E-2</v>
      </c>
      <c r="D13" s="407">
        <v>0.118945710064632</v>
      </c>
      <c r="E13" s="408">
        <v>7.1599999355423605E-2</v>
      </c>
      <c r="F13" s="407">
        <v>7.5291828225708596E-2</v>
      </c>
      <c r="G13" s="407">
        <v>0.113783291565401</v>
      </c>
      <c r="H13" s="409">
        <v>6.7513503162160995E-2</v>
      </c>
    </row>
    <row r="14" spans="1:11" x14ac:dyDescent="0.35">
      <c r="A14" s="69">
        <v>8</v>
      </c>
      <c r="B14" s="402" t="s">
        <v>84</v>
      </c>
      <c r="C14" s="406">
        <v>7.1841283114566196E-2</v>
      </c>
      <c r="D14" s="407">
        <v>9.9364491223943793E-2</v>
      </c>
      <c r="E14" s="408">
        <v>6.7723231763365296E-2</v>
      </c>
      <c r="F14" s="407">
        <v>5.5212264229836501E-2</v>
      </c>
      <c r="G14" s="407">
        <v>7.9195968205762607E-2</v>
      </c>
      <c r="H14" s="409">
        <v>5.8906733671170199E-2</v>
      </c>
    </row>
    <row r="15" spans="1:11" x14ac:dyDescent="0.35">
      <c r="A15" s="69">
        <v>9</v>
      </c>
      <c r="B15" s="402" t="s">
        <v>85</v>
      </c>
      <c r="C15" s="406">
        <v>4.69800128385401E-2</v>
      </c>
      <c r="D15" s="407">
        <v>6.8191094282163703E-2</v>
      </c>
      <c r="E15" s="408">
        <v>4.1417221844340199E-2</v>
      </c>
      <c r="F15" s="407">
        <v>5.2303514753344001E-2</v>
      </c>
      <c r="G15" s="407">
        <v>7.5288206879031705E-2</v>
      </c>
      <c r="H15" s="409">
        <v>5.2013234966936099E-2</v>
      </c>
    </row>
    <row r="16" spans="1:11" x14ac:dyDescent="0.35">
      <c r="A16" s="69">
        <v>10</v>
      </c>
      <c r="B16" s="402" t="s">
        <v>86</v>
      </c>
      <c r="C16" s="406">
        <v>2.8876406175150401E-2</v>
      </c>
      <c r="D16" s="407">
        <v>3.2153921943720999E-2</v>
      </c>
      <c r="E16" s="408">
        <v>3.4878150583279102E-2</v>
      </c>
      <c r="F16" s="407">
        <v>2.7628509099947001E-2</v>
      </c>
      <c r="G16" s="407">
        <v>3.06805941241656E-2</v>
      </c>
      <c r="H16" s="409">
        <v>4.6630204659099499E-2</v>
      </c>
    </row>
    <row r="17" spans="1:9" x14ac:dyDescent="0.35">
      <c r="A17" s="69">
        <v>11</v>
      </c>
      <c r="B17" s="402" t="s">
        <v>87</v>
      </c>
      <c r="C17" s="406">
        <v>-3.7329701203592497E-2</v>
      </c>
      <c r="D17" s="407">
        <v>-0.119371655585331</v>
      </c>
      <c r="E17" s="408">
        <v>2.8353276092396601E-2</v>
      </c>
      <c r="F17" s="407">
        <v>-2.3696766886105398E-2</v>
      </c>
      <c r="G17" s="407">
        <v>-0.11231822596860599</v>
      </c>
      <c r="H17" s="409">
        <v>2.7960285988273801E-2</v>
      </c>
    </row>
    <row r="18" spans="1:9" ht="15" thickBot="1" x14ac:dyDescent="0.4">
      <c r="A18" s="69">
        <v>12</v>
      </c>
      <c r="B18" s="410" t="s">
        <v>88</v>
      </c>
      <c r="C18" s="414">
        <v>0.18603521188317695</v>
      </c>
      <c r="D18" s="415">
        <v>6.3453312550075025E-2</v>
      </c>
      <c r="E18" s="413">
        <v>0.19759585043016303</v>
      </c>
      <c r="F18" s="415">
        <v>0.172188649417085</v>
      </c>
      <c r="G18" s="415">
        <v>4.9015693752714973E-2</v>
      </c>
      <c r="H18" s="416">
        <v>0.15278343807580996</v>
      </c>
    </row>
    <row r="19" spans="1:9" ht="11.25" customHeight="1" x14ac:dyDescent="0.35"/>
    <row r="20" spans="1:9" s="73" customFormat="1" x14ac:dyDescent="0.35">
      <c r="A20" s="71" t="s">
        <v>89</v>
      </c>
      <c r="B20" s="149" t="s">
        <v>90</v>
      </c>
      <c r="C20" s="153"/>
      <c r="D20" s="153"/>
      <c r="E20" s="153"/>
      <c r="F20" s="153"/>
      <c r="I20"/>
    </row>
    <row r="21" spans="1:9" s="73" customFormat="1" x14ac:dyDescent="0.35">
      <c r="A21" s="71"/>
      <c r="B21" s="149" t="s">
        <v>161</v>
      </c>
      <c r="C21" s="153"/>
      <c r="D21" s="153"/>
      <c r="E21" s="153"/>
      <c r="F21" s="153"/>
      <c r="I21"/>
    </row>
    <row r="22" spans="1:9" s="73" customFormat="1" x14ac:dyDescent="0.35">
      <c r="A22" s="71"/>
      <c r="B22" s="149" t="s">
        <v>258</v>
      </c>
      <c r="C22" s="153"/>
      <c r="D22" s="153"/>
      <c r="E22" s="153"/>
      <c r="F22" s="153"/>
      <c r="I22"/>
    </row>
    <row r="23" spans="1:9" s="73" customFormat="1" x14ac:dyDescent="0.35">
      <c r="A23"/>
      <c r="B23" s="149" t="s">
        <v>91</v>
      </c>
      <c r="C23" s="149"/>
      <c r="D23" s="153"/>
      <c r="E23" s="153"/>
      <c r="F23" s="153"/>
      <c r="I23"/>
    </row>
    <row r="24" spans="1:9" s="73" customFormat="1" x14ac:dyDescent="0.35">
      <c r="A24"/>
      <c r="B24" s="149" t="s">
        <v>92</v>
      </c>
      <c r="C24" s="149"/>
      <c r="D24" s="153"/>
      <c r="E24" s="153"/>
      <c r="F24" s="153"/>
      <c r="I24"/>
    </row>
    <row r="25" spans="1:9" s="73" customFormat="1" x14ac:dyDescent="0.35">
      <c r="A25"/>
      <c r="B25" s="149" t="s">
        <v>140</v>
      </c>
      <c r="C25" s="149"/>
      <c r="D25" s="153"/>
      <c r="E25" s="153"/>
      <c r="F25" s="153"/>
      <c r="I25"/>
    </row>
    <row r="26" spans="1:9" ht="7.5" customHeight="1" x14ac:dyDescent="0.35">
      <c r="B26" s="154"/>
      <c r="C26" s="153"/>
      <c r="D26" s="153"/>
      <c r="E26" s="153"/>
      <c r="F26" s="153"/>
    </row>
    <row r="27" spans="1:9" s="73" customFormat="1" x14ac:dyDescent="0.35">
      <c r="A27" s="71" t="s">
        <v>93</v>
      </c>
      <c r="B27" s="149" t="s">
        <v>144</v>
      </c>
      <c r="C27" s="155" t="s">
        <v>94</v>
      </c>
      <c r="D27" s="153"/>
      <c r="E27" s="153"/>
      <c r="F27" s="153"/>
      <c r="I27"/>
    </row>
  </sheetData>
  <autoFilter ref="A5:H5" xr:uid="{00000000-0009-0000-0000-000003000000}">
    <sortState xmlns:xlrd2="http://schemas.microsoft.com/office/spreadsheetml/2017/richdata2" ref="A5:H17">
      <sortCondition ref="A4"/>
    </sortState>
  </autoFilter>
  <mergeCells count="2">
    <mergeCell ref="C4:E4"/>
    <mergeCell ref="F4:H4"/>
  </mergeCells>
  <hyperlinks>
    <hyperlink ref="C27" r:id="rId1" xr:uid="{00000000-0004-0000-0300-000000000000}"/>
    <hyperlink ref="A2" location="'CHAPTER 5'!A1" display="Back to Table of Contents" xr:uid="{00000000-0004-0000-0300-000001000000}"/>
  </hyperlinks>
  <pageMargins left="0.7" right="0.7" top="0.75" bottom="0.75" header="0.3" footer="0.3"/>
  <pageSetup scale="67"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tabColor theme="9" tint="0.59999389629810485"/>
    <pageSetUpPr fitToPage="1"/>
  </sheetPr>
  <dimension ref="A1:K27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9.7265625" customWidth="1"/>
    <col min="2" max="2" width="73.81640625" customWidth="1"/>
    <col min="3" max="3" width="14.81640625" style="73" customWidth="1"/>
    <col min="4" max="5" width="12.7265625" style="73" customWidth="1"/>
    <col min="6" max="6" width="13.81640625" style="73" customWidth="1"/>
    <col min="7" max="7" width="12.7265625" style="73" customWidth="1"/>
    <col min="8" max="8" width="13.7265625" style="73" customWidth="1"/>
    <col min="9" max="9" width="13.7265625" customWidth="1"/>
  </cols>
  <sheetData>
    <row r="1" spans="1:11" s="89" customFormat="1" ht="15.5" x14ac:dyDescent="0.35">
      <c r="A1" s="98" t="s">
        <v>231</v>
      </c>
      <c r="B1" s="88"/>
      <c r="C1" s="88"/>
      <c r="D1" s="88"/>
      <c r="E1" s="88"/>
      <c r="F1" s="88"/>
      <c r="G1" s="88"/>
      <c r="H1" s="88"/>
      <c r="I1" s="88"/>
    </row>
    <row r="2" spans="1:11" s="89" customFormat="1" ht="15.5" x14ac:dyDescent="0.35">
      <c r="A2" s="104" t="s">
        <v>106</v>
      </c>
    </row>
    <row r="3" spans="1:11" ht="8.25" customHeight="1" thickBot="1" x14ac:dyDescent="0.4"/>
    <row r="4" spans="1:11" x14ac:dyDescent="0.35">
      <c r="A4" s="144"/>
      <c r="B4" s="378"/>
      <c r="C4" s="435" t="s">
        <v>225</v>
      </c>
      <c r="D4" s="436"/>
      <c r="E4" s="445"/>
      <c r="F4" s="435" t="s">
        <v>226</v>
      </c>
      <c r="G4" s="436"/>
      <c r="H4" s="437"/>
    </row>
    <row r="5" spans="1:11" s="68" customFormat="1" ht="44" thickBot="1" x14ac:dyDescent="0.4">
      <c r="A5" s="143" t="s">
        <v>72</v>
      </c>
      <c r="B5" s="380" t="s">
        <v>73</v>
      </c>
      <c r="C5" s="381" t="s">
        <v>74</v>
      </c>
      <c r="D5" s="382" t="s">
        <v>75</v>
      </c>
      <c r="E5" s="383" t="s">
        <v>76</v>
      </c>
      <c r="F5" s="381" t="s">
        <v>74</v>
      </c>
      <c r="G5" s="382" t="s">
        <v>75</v>
      </c>
      <c r="H5" s="384" t="s">
        <v>76</v>
      </c>
    </row>
    <row r="6" spans="1:11" ht="15" thickTop="1" x14ac:dyDescent="0.35">
      <c r="A6" s="69">
        <v>0</v>
      </c>
      <c r="B6" s="386" t="s">
        <v>77</v>
      </c>
      <c r="C6" s="390">
        <v>0.80412096898527596</v>
      </c>
      <c r="D6" s="391">
        <v>0.939074859784918</v>
      </c>
      <c r="E6" s="392">
        <v>0.81108925272770904</v>
      </c>
      <c r="F6" s="391">
        <v>0.81921842646566101</v>
      </c>
      <c r="G6" s="391">
        <v>0.95272903116980501</v>
      </c>
      <c r="H6" s="393">
        <v>0.85438054810673303</v>
      </c>
      <c r="J6" s="375"/>
      <c r="K6" s="375"/>
    </row>
    <row r="7" spans="1:11" x14ac:dyDescent="0.35">
      <c r="A7" s="69">
        <v>1</v>
      </c>
      <c r="B7" s="394" t="s">
        <v>78</v>
      </c>
      <c r="C7" s="398">
        <v>0.50386464344472803</v>
      </c>
      <c r="D7" s="399">
        <v>0.67561591010836097</v>
      </c>
      <c r="E7" s="400">
        <v>0.506400445129222</v>
      </c>
      <c r="F7" s="399">
        <v>0.53395324974070602</v>
      </c>
      <c r="G7" s="399">
        <v>0.71037517037352904</v>
      </c>
      <c r="H7" s="401">
        <v>0.54868552377125801</v>
      </c>
    </row>
    <row r="8" spans="1:11" x14ac:dyDescent="0.35">
      <c r="A8" s="69">
        <v>2</v>
      </c>
      <c r="B8" s="402" t="s">
        <v>79</v>
      </c>
      <c r="C8" s="406">
        <v>0.439695032545592</v>
      </c>
      <c r="D8" s="407">
        <v>0.54993698591083595</v>
      </c>
      <c r="E8" s="408">
        <v>0.32464061649561399</v>
      </c>
      <c r="F8" s="407">
        <v>0.461739270619477</v>
      </c>
      <c r="G8" s="407">
        <v>0.581195311648665</v>
      </c>
      <c r="H8" s="409">
        <v>0.40725749405945999</v>
      </c>
    </row>
    <row r="9" spans="1:11" x14ac:dyDescent="0.35">
      <c r="A9" s="69">
        <v>3</v>
      </c>
      <c r="B9" s="402" t="s">
        <v>134</v>
      </c>
      <c r="C9" s="406">
        <v>0.26045611249301698</v>
      </c>
      <c r="D9" s="407">
        <v>0.45384933579825198</v>
      </c>
      <c r="E9" s="408">
        <v>0.27436458192854701</v>
      </c>
      <c r="F9" s="407">
        <v>0.27481765526002999</v>
      </c>
      <c r="G9" s="407">
        <v>0.50219656135028701</v>
      </c>
      <c r="H9" s="409">
        <v>0.27519298113383101</v>
      </c>
    </row>
    <row r="10" spans="1:11" x14ac:dyDescent="0.35">
      <c r="A10" s="69">
        <v>4</v>
      </c>
      <c r="B10" s="402" t="s">
        <v>80</v>
      </c>
      <c r="C10" s="406">
        <v>0.25072842916240301</v>
      </c>
      <c r="D10" s="407">
        <v>0.34448553758051798</v>
      </c>
      <c r="E10" s="408">
        <v>0.13602497041478001</v>
      </c>
      <c r="F10" s="407">
        <v>0.22651001808964899</v>
      </c>
      <c r="G10" s="407">
        <v>0.31442891929682998</v>
      </c>
      <c r="H10" s="409">
        <v>0.239922442954347</v>
      </c>
    </row>
    <row r="11" spans="1:11" x14ac:dyDescent="0.35">
      <c r="A11" s="69">
        <v>5</v>
      </c>
      <c r="B11" s="402" t="s">
        <v>81</v>
      </c>
      <c r="C11" s="406">
        <v>0.15068711300972501</v>
      </c>
      <c r="D11" s="407">
        <v>0.18901226477049399</v>
      </c>
      <c r="E11" s="408">
        <v>0.116705593061599</v>
      </c>
      <c r="F11" s="407">
        <v>0.20431605069158201</v>
      </c>
      <c r="G11" s="407">
        <v>0.24872353560990701</v>
      </c>
      <c r="H11" s="409">
        <v>0.149075409635651</v>
      </c>
    </row>
    <row r="12" spans="1:11" x14ac:dyDescent="0.35">
      <c r="A12" s="69">
        <v>6</v>
      </c>
      <c r="B12" s="402" t="s">
        <v>82</v>
      </c>
      <c r="C12" s="406">
        <v>0.123145999058344</v>
      </c>
      <c r="D12" s="407">
        <v>0.16577277980482999</v>
      </c>
      <c r="E12" s="408">
        <v>9.4154708465992595E-2</v>
      </c>
      <c r="F12" s="407">
        <v>0.17354538831677899</v>
      </c>
      <c r="G12" s="407">
        <v>0.241060643570113</v>
      </c>
      <c r="H12" s="409">
        <v>0.122804831833428</v>
      </c>
    </row>
    <row r="13" spans="1:11" x14ac:dyDescent="0.35">
      <c r="A13" s="69">
        <v>7</v>
      </c>
      <c r="B13" s="402" t="s">
        <v>83</v>
      </c>
      <c r="C13" s="406">
        <v>8.7007290545013494E-2</v>
      </c>
      <c r="D13" s="407">
        <v>0.131890406918966</v>
      </c>
      <c r="E13" s="408">
        <v>7.6385484926414907E-2</v>
      </c>
      <c r="F13" s="407">
        <v>8.05403594671706E-2</v>
      </c>
      <c r="G13" s="407">
        <v>0.12733853322274499</v>
      </c>
      <c r="H13" s="409">
        <v>7.3273454619680101E-2</v>
      </c>
    </row>
    <row r="14" spans="1:11" x14ac:dyDescent="0.35">
      <c r="A14" s="69">
        <v>8</v>
      </c>
      <c r="B14" s="402" t="s">
        <v>84</v>
      </c>
      <c r="C14" s="406">
        <v>6.9871668748721999E-2</v>
      </c>
      <c r="D14" s="407">
        <v>0.10067104187413201</v>
      </c>
      <c r="E14" s="408">
        <v>6.7166743860796393E-2</v>
      </c>
      <c r="F14" s="407">
        <v>6.0306939493291203E-2</v>
      </c>
      <c r="G14" s="407">
        <v>9.4767047275871097E-2</v>
      </c>
      <c r="H14" s="409">
        <v>5.8527551644575203E-2</v>
      </c>
    </row>
    <row r="15" spans="1:11" x14ac:dyDescent="0.35">
      <c r="A15" s="69">
        <v>9</v>
      </c>
      <c r="B15" s="402" t="s">
        <v>85</v>
      </c>
      <c r="C15" s="406">
        <v>5.4399541665293698E-2</v>
      </c>
      <c r="D15" s="407">
        <v>8.1518348497038901E-2</v>
      </c>
      <c r="E15" s="408">
        <v>4.9604341926813303E-2</v>
      </c>
      <c r="F15" s="407">
        <v>5.3600551479573898E-2</v>
      </c>
      <c r="G15" s="407">
        <v>7.6891823334628795E-2</v>
      </c>
      <c r="H15" s="409">
        <v>5.5944023478047E-2</v>
      </c>
    </row>
    <row r="16" spans="1:11" x14ac:dyDescent="0.35">
      <c r="A16" s="69">
        <v>10</v>
      </c>
      <c r="B16" s="402" t="s">
        <v>86</v>
      </c>
      <c r="C16" s="406">
        <v>3.4857695460324301E-2</v>
      </c>
      <c r="D16" s="407">
        <v>3.9487949134408701E-2</v>
      </c>
      <c r="E16" s="408">
        <v>3.45255851305349E-2</v>
      </c>
      <c r="F16" s="407">
        <v>3.3325891073730803E-2</v>
      </c>
      <c r="G16" s="407">
        <v>3.7692608758913497E-2</v>
      </c>
      <c r="H16" s="409">
        <v>4.6804006032633703E-2</v>
      </c>
    </row>
    <row r="17" spans="1:9" x14ac:dyDescent="0.35">
      <c r="A17" s="69">
        <v>11</v>
      </c>
      <c r="B17" s="402" t="s">
        <v>87</v>
      </c>
      <c r="C17" s="406">
        <v>-4.4521715581795997E-2</v>
      </c>
      <c r="D17" s="407">
        <v>-0.13005227004255701</v>
      </c>
      <c r="E17" s="408">
        <v>3.0178253090697198E-2</v>
      </c>
      <c r="F17" s="407">
        <v>-2.9071449027256901E-2</v>
      </c>
      <c r="G17" s="407">
        <v>-0.121632204929535</v>
      </c>
      <c r="H17" s="409">
        <v>3.3936499790917299E-2</v>
      </c>
    </row>
    <row r="18" spans="1:9" ht="15" thickBot="1" x14ac:dyDescent="0.4">
      <c r="A18" s="69">
        <v>12</v>
      </c>
      <c r="B18" s="410" t="s">
        <v>88</v>
      </c>
      <c r="C18" s="414">
        <v>0.19587903101472404</v>
      </c>
      <c r="D18" s="415">
        <v>6.0925140215081997E-2</v>
      </c>
      <c r="E18" s="413">
        <v>0.18891074727229096</v>
      </c>
      <c r="F18" s="415">
        <v>0.18078157353433899</v>
      </c>
      <c r="G18" s="415">
        <v>4.7270968830194993E-2</v>
      </c>
      <c r="H18" s="416">
        <v>0.14561945189326697</v>
      </c>
    </row>
    <row r="19" spans="1:9" ht="11.25" customHeight="1" x14ac:dyDescent="0.35"/>
    <row r="20" spans="1:9" s="73" customFormat="1" x14ac:dyDescent="0.35">
      <c r="A20" s="71" t="s">
        <v>89</v>
      </c>
      <c r="B20" s="149" t="s">
        <v>90</v>
      </c>
      <c r="C20" s="153"/>
      <c r="D20" s="153"/>
      <c r="E20" s="153"/>
      <c r="F20" s="153"/>
      <c r="I20"/>
    </row>
    <row r="21" spans="1:9" s="73" customFormat="1" x14ac:dyDescent="0.35">
      <c r="A21" s="71"/>
      <c r="B21" s="149" t="s">
        <v>161</v>
      </c>
      <c r="C21" s="153"/>
      <c r="D21" s="153"/>
      <c r="E21" s="153"/>
      <c r="F21" s="153"/>
      <c r="I21"/>
    </row>
    <row r="22" spans="1:9" s="73" customFormat="1" x14ac:dyDescent="0.35">
      <c r="A22" s="71"/>
      <c r="B22" s="149" t="s">
        <v>258</v>
      </c>
      <c r="C22" s="153"/>
      <c r="D22" s="153"/>
      <c r="E22" s="153"/>
      <c r="F22" s="153"/>
      <c r="I22"/>
    </row>
    <row r="23" spans="1:9" s="73" customFormat="1" x14ac:dyDescent="0.35">
      <c r="A23"/>
      <c r="B23" s="149" t="s">
        <v>91</v>
      </c>
      <c r="C23" s="149"/>
      <c r="D23" s="153"/>
      <c r="E23" s="153"/>
      <c r="F23" s="153"/>
      <c r="I23"/>
    </row>
    <row r="24" spans="1:9" s="73" customFormat="1" x14ac:dyDescent="0.35">
      <c r="A24"/>
      <c r="B24" s="149" t="s">
        <v>92</v>
      </c>
      <c r="C24" s="149"/>
      <c r="D24" s="153"/>
      <c r="E24" s="153"/>
      <c r="F24" s="153"/>
      <c r="I24"/>
    </row>
    <row r="25" spans="1:9" s="73" customFormat="1" x14ac:dyDescent="0.35">
      <c r="A25"/>
      <c r="B25" s="149" t="s">
        <v>140</v>
      </c>
      <c r="C25" s="149"/>
      <c r="D25" s="153"/>
      <c r="E25" s="153"/>
      <c r="F25" s="153"/>
      <c r="I25"/>
    </row>
    <row r="26" spans="1:9" ht="7.5" customHeight="1" x14ac:dyDescent="0.35">
      <c r="B26" s="154"/>
      <c r="C26" s="153"/>
      <c r="D26" s="153"/>
      <c r="E26" s="153"/>
      <c r="F26" s="153"/>
    </row>
    <row r="27" spans="1:9" s="73" customFormat="1" x14ac:dyDescent="0.35">
      <c r="A27" s="71" t="s">
        <v>93</v>
      </c>
      <c r="B27" s="149" t="s">
        <v>144</v>
      </c>
      <c r="C27" s="155" t="s">
        <v>94</v>
      </c>
      <c r="D27" s="153"/>
      <c r="E27" s="153"/>
      <c r="F27" s="153"/>
      <c r="I27"/>
    </row>
  </sheetData>
  <autoFilter ref="A5:H5" xr:uid="{00000000-0009-0000-0000-000004000000}">
    <sortState xmlns:xlrd2="http://schemas.microsoft.com/office/spreadsheetml/2017/richdata2" ref="A5:H17">
      <sortCondition ref="A4"/>
    </sortState>
  </autoFilter>
  <mergeCells count="2">
    <mergeCell ref="C4:E4"/>
    <mergeCell ref="F4:H4"/>
  </mergeCells>
  <hyperlinks>
    <hyperlink ref="C27" r:id="rId1" xr:uid="{00000000-0004-0000-0400-000000000000}"/>
    <hyperlink ref="A2" location="'CHAPTER 5'!A1" display="Back to Table of Contents" xr:uid="{00000000-0004-0000-0400-000001000000}"/>
  </hyperlinks>
  <pageMargins left="0.7" right="0.7" top="0.75" bottom="0.75" header="0.3" footer="0.3"/>
  <pageSetup scale="69" orientation="landscape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theme="9" tint="0.59999389629810485"/>
    <pageSetUpPr fitToPage="1"/>
  </sheetPr>
  <dimension ref="A1:K27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9.7265625" customWidth="1"/>
    <col min="2" max="2" width="73.81640625" customWidth="1"/>
    <col min="3" max="3" width="15.26953125" style="73" customWidth="1"/>
    <col min="4" max="5" width="12.7265625" style="73" customWidth="1"/>
    <col min="6" max="6" width="14.453125" style="73" customWidth="1"/>
    <col min="7" max="8" width="12.7265625" style="73" customWidth="1"/>
    <col min="9" max="9" width="13.7265625" customWidth="1"/>
  </cols>
  <sheetData>
    <row r="1" spans="1:11" s="89" customFormat="1" ht="15.5" x14ac:dyDescent="0.35">
      <c r="A1" s="98" t="s">
        <v>232</v>
      </c>
      <c r="B1" s="88"/>
      <c r="C1" s="88"/>
      <c r="D1" s="88"/>
      <c r="E1" s="88"/>
      <c r="F1" s="88"/>
      <c r="G1" s="88"/>
      <c r="H1" s="88"/>
      <c r="I1" s="88"/>
      <c r="J1" s="88"/>
    </row>
    <row r="2" spans="1:11" s="89" customFormat="1" ht="15.5" x14ac:dyDescent="0.35">
      <c r="A2" s="104" t="s">
        <v>106</v>
      </c>
    </row>
    <row r="3" spans="1:11" ht="8.25" customHeight="1" thickBot="1" x14ac:dyDescent="0.4"/>
    <row r="4" spans="1:11" x14ac:dyDescent="0.35">
      <c r="A4" s="144"/>
      <c r="B4" s="378"/>
      <c r="C4" s="435" t="s">
        <v>227</v>
      </c>
      <c r="D4" s="436"/>
      <c r="E4" s="445"/>
      <c r="F4" s="435" t="s">
        <v>228</v>
      </c>
      <c r="G4" s="436"/>
      <c r="H4" s="437"/>
    </row>
    <row r="5" spans="1:11" s="68" customFormat="1" ht="44" thickBot="1" x14ac:dyDescent="0.4">
      <c r="A5" s="143" t="s">
        <v>72</v>
      </c>
      <c r="B5" s="380" t="s">
        <v>73</v>
      </c>
      <c r="C5" s="381" t="s">
        <v>74</v>
      </c>
      <c r="D5" s="382" t="s">
        <v>75</v>
      </c>
      <c r="E5" s="383" t="s">
        <v>76</v>
      </c>
      <c r="F5" s="381" t="s">
        <v>74</v>
      </c>
      <c r="G5" s="382" t="s">
        <v>75</v>
      </c>
      <c r="H5" s="384" t="s">
        <v>76</v>
      </c>
    </row>
    <row r="6" spans="1:11" ht="15" thickTop="1" x14ac:dyDescent="0.35">
      <c r="A6" s="69">
        <v>0</v>
      </c>
      <c r="B6" s="386" t="s">
        <v>77</v>
      </c>
      <c r="C6" s="390">
        <v>0.82593165416551995</v>
      </c>
      <c r="D6" s="391">
        <v>0.94224722880894696</v>
      </c>
      <c r="E6" s="392">
        <v>0.82401711020561896</v>
      </c>
      <c r="F6" s="391">
        <v>0.83301719334503699</v>
      </c>
      <c r="G6" s="391">
        <v>0.95477226689579897</v>
      </c>
      <c r="H6" s="393">
        <v>0.86317542066018804</v>
      </c>
      <c r="J6" s="375"/>
      <c r="K6" s="375"/>
    </row>
    <row r="7" spans="1:11" x14ac:dyDescent="0.35">
      <c r="A7" s="69">
        <v>1</v>
      </c>
      <c r="B7" s="394" t="s">
        <v>78</v>
      </c>
      <c r="C7" s="398">
        <v>0.53668883080387697</v>
      </c>
      <c r="D7" s="399">
        <v>0.661021891078034</v>
      </c>
      <c r="E7" s="400">
        <v>0.53342601342466001</v>
      </c>
      <c r="F7" s="399">
        <v>0.55892982283169501</v>
      </c>
      <c r="G7" s="399">
        <v>0.69434791534964002</v>
      </c>
      <c r="H7" s="401">
        <v>0.56919894333906895</v>
      </c>
    </row>
    <row r="8" spans="1:11" x14ac:dyDescent="0.35">
      <c r="A8" s="69">
        <v>2</v>
      </c>
      <c r="B8" s="402" t="s">
        <v>79</v>
      </c>
      <c r="C8" s="406">
        <v>0.442936366963884</v>
      </c>
      <c r="D8" s="407">
        <v>0.58472581901923304</v>
      </c>
      <c r="E8" s="408">
        <v>0.311866599022109</v>
      </c>
      <c r="F8" s="407">
        <v>0.46061314315049801</v>
      </c>
      <c r="G8" s="407">
        <v>0.61090347542975598</v>
      </c>
      <c r="H8" s="409">
        <v>0.39773738432288203</v>
      </c>
    </row>
    <row r="9" spans="1:11" x14ac:dyDescent="0.35">
      <c r="A9" s="69">
        <v>3</v>
      </c>
      <c r="B9" s="402" t="s">
        <v>134</v>
      </c>
      <c r="C9" s="406">
        <v>0.26498496811803901</v>
      </c>
      <c r="D9" s="407">
        <v>0.42100728363449502</v>
      </c>
      <c r="E9" s="408">
        <v>0.27852868698260602</v>
      </c>
      <c r="F9" s="407">
        <v>0.26599517714181697</v>
      </c>
      <c r="G9" s="407">
        <v>0.47522800188229303</v>
      </c>
      <c r="H9" s="409">
        <v>0.27811526976572598</v>
      </c>
    </row>
    <row r="10" spans="1:11" x14ac:dyDescent="0.35">
      <c r="A10" s="69">
        <v>4</v>
      </c>
      <c r="B10" s="402" t="s">
        <v>80</v>
      </c>
      <c r="C10" s="406">
        <v>0.25048045962856302</v>
      </c>
      <c r="D10" s="407">
        <v>0.34767668896272302</v>
      </c>
      <c r="E10" s="408">
        <v>0.14522858677705699</v>
      </c>
      <c r="F10" s="407">
        <v>0.23574659513874499</v>
      </c>
      <c r="G10" s="407">
        <v>0.317010174171929</v>
      </c>
      <c r="H10" s="409">
        <v>0.25859387928269501</v>
      </c>
    </row>
    <row r="11" spans="1:11" x14ac:dyDescent="0.35">
      <c r="A11" s="69">
        <v>5</v>
      </c>
      <c r="B11" s="402" t="s">
        <v>81</v>
      </c>
      <c r="C11" s="406">
        <v>0.166610742563782</v>
      </c>
      <c r="D11" s="407">
        <v>0.20454922720622501</v>
      </c>
      <c r="E11" s="408">
        <v>0.104946870601483</v>
      </c>
      <c r="F11" s="407">
        <v>0.225005236664133</v>
      </c>
      <c r="G11" s="407">
        <v>0.26968553607536599</v>
      </c>
      <c r="H11" s="409">
        <v>0.13441242685056101</v>
      </c>
    </row>
    <row r="12" spans="1:11" x14ac:dyDescent="0.35">
      <c r="A12" s="69">
        <v>6</v>
      </c>
      <c r="B12" s="402" t="s">
        <v>82</v>
      </c>
      <c r="C12" s="406">
        <v>0.109384188619079</v>
      </c>
      <c r="D12" s="407">
        <v>0.143675130379496</v>
      </c>
      <c r="E12" s="408">
        <v>8.3224458612477306E-2</v>
      </c>
      <c r="F12" s="407">
        <v>0.15601239947138801</v>
      </c>
      <c r="G12" s="407">
        <v>0.21271941035376599</v>
      </c>
      <c r="H12" s="409">
        <v>0.111168539874651</v>
      </c>
    </row>
    <row r="13" spans="1:11" x14ac:dyDescent="0.35">
      <c r="A13" s="69">
        <v>7</v>
      </c>
      <c r="B13" s="402" t="s">
        <v>83</v>
      </c>
      <c r="C13" s="406">
        <v>8.73975293802879E-2</v>
      </c>
      <c r="D13" s="407">
        <v>0.12665014171290301</v>
      </c>
      <c r="E13" s="408">
        <v>7.4256176151918193E-2</v>
      </c>
      <c r="F13" s="407">
        <v>7.9270559183314104E-2</v>
      </c>
      <c r="G13" s="407">
        <v>0.122063632895915</v>
      </c>
      <c r="H13" s="409">
        <v>9.3471009136935804E-2</v>
      </c>
    </row>
    <row r="14" spans="1:11" x14ac:dyDescent="0.35">
      <c r="A14" s="69">
        <v>8</v>
      </c>
      <c r="B14" s="402" t="s">
        <v>84</v>
      </c>
      <c r="C14" s="406">
        <v>7.2490042945784705E-2</v>
      </c>
      <c r="D14" s="407">
        <v>0.100023464723679</v>
      </c>
      <c r="E14" s="408">
        <v>7.35133453006864E-2</v>
      </c>
      <c r="F14" s="407">
        <v>5.8474174943032801E-2</v>
      </c>
      <c r="G14" s="407">
        <v>8.9057734699295496E-2</v>
      </c>
      <c r="H14" s="409">
        <v>6.9469675369364797E-2</v>
      </c>
    </row>
    <row r="15" spans="1:11" x14ac:dyDescent="0.35">
      <c r="A15" s="69">
        <v>9</v>
      </c>
      <c r="B15" s="402" t="s">
        <v>85</v>
      </c>
      <c r="C15" s="406">
        <v>5.3437456049059598E-2</v>
      </c>
      <c r="D15" s="407">
        <v>7.6690767005448301E-2</v>
      </c>
      <c r="E15" s="408">
        <v>6.65782945316402E-2</v>
      </c>
      <c r="F15" s="407">
        <v>5.4309535454548703E-2</v>
      </c>
      <c r="G15" s="407">
        <v>7.5573344237914897E-2</v>
      </c>
      <c r="H15" s="409">
        <v>5.7263505354458302E-2</v>
      </c>
    </row>
    <row r="16" spans="1:11" x14ac:dyDescent="0.35">
      <c r="A16" s="69">
        <v>10</v>
      </c>
      <c r="B16" s="402" t="s">
        <v>86</v>
      </c>
      <c r="C16" s="406">
        <v>2.0633839679169801E-2</v>
      </c>
      <c r="D16" s="407">
        <v>2.3132365417216E-2</v>
      </c>
      <c r="E16" s="408">
        <v>4.68065534574768E-2</v>
      </c>
      <c r="F16" s="407">
        <v>1.9227066466872299E-2</v>
      </c>
      <c r="G16" s="407">
        <v>2.1730419602826401E-2</v>
      </c>
      <c r="H16" s="409">
        <v>5.3051138567331901E-2</v>
      </c>
    </row>
    <row r="17" spans="1:9" x14ac:dyDescent="0.35">
      <c r="A17" s="69">
        <v>11</v>
      </c>
      <c r="B17" s="402" t="s">
        <v>87</v>
      </c>
      <c r="C17" s="406">
        <v>2.95662123594404E-4</v>
      </c>
      <c r="D17" s="407">
        <v>-6.2186801675394102E-2</v>
      </c>
      <c r="E17" s="408">
        <v>2.03785978960811E-2</v>
      </c>
      <c r="F17" s="407">
        <v>1.9001859750332299E-2</v>
      </c>
      <c r="G17" s="407">
        <v>-4.93048980215769E-2</v>
      </c>
      <c r="H17" s="409">
        <v>1.96111468142489E-2</v>
      </c>
    </row>
    <row r="18" spans="1:9" ht="15" thickBot="1" x14ac:dyDescent="0.4">
      <c r="A18" s="69">
        <v>12</v>
      </c>
      <c r="B18" s="410" t="s">
        <v>88</v>
      </c>
      <c r="C18" s="414">
        <v>0.17406834583448005</v>
      </c>
      <c r="D18" s="415">
        <v>5.7752771191053043E-2</v>
      </c>
      <c r="E18" s="413">
        <v>0.17598288979438104</v>
      </c>
      <c r="F18" s="415">
        <v>0.16698280665496301</v>
      </c>
      <c r="G18" s="415">
        <v>4.5227733104201029E-2</v>
      </c>
      <c r="H18" s="416">
        <v>0.13682457933981196</v>
      </c>
    </row>
    <row r="19" spans="1:9" ht="11.25" customHeight="1" x14ac:dyDescent="0.35"/>
    <row r="20" spans="1:9" s="73" customFormat="1" x14ac:dyDescent="0.35">
      <c r="A20" s="71" t="s">
        <v>89</v>
      </c>
      <c r="B20" s="149" t="s">
        <v>90</v>
      </c>
      <c r="C20" s="153"/>
      <c r="D20" s="153"/>
      <c r="E20" s="153"/>
      <c r="F20" s="153"/>
      <c r="I20"/>
    </row>
    <row r="21" spans="1:9" s="73" customFormat="1" x14ac:dyDescent="0.35">
      <c r="A21" s="71"/>
      <c r="B21" s="149" t="s">
        <v>161</v>
      </c>
      <c r="C21" s="153"/>
      <c r="D21" s="153"/>
      <c r="E21" s="153"/>
      <c r="F21" s="153"/>
      <c r="I21"/>
    </row>
    <row r="22" spans="1:9" s="73" customFormat="1" x14ac:dyDescent="0.35">
      <c r="A22" s="71"/>
      <c r="B22" s="149" t="s">
        <v>258</v>
      </c>
      <c r="C22" s="153"/>
      <c r="D22" s="153"/>
      <c r="E22" s="153"/>
      <c r="F22" s="153"/>
      <c r="I22"/>
    </row>
    <row r="23" spans="1:9" s="73" customFormat="1" x14ac:dyDescent="0.35">
      <c r="A23"/>
      <c r="B23" s="149" t="s">
        <v>91</v>
      </c>
      <c r="C23" s="149"/>
      <c r="D23" s="153"/>
      <c r="E23" s="153"/>
      <c r="F23" s="153"/>
      <c r="I23"/>
    </row>
    <row r="24" spans="1:9" s="73" customFormat="1" x14ac:dyDescent="0.35">
      <c r="A24"/>
      <c r="B24" s="149" t="s">
        <v>92</v>
      </c>
      <c r="C24" s="149"/>
      <c r="D24" s="153"/>
      <c r="E24" s="153"/>
      <c r="F24" s="153"/>
      <c r="I24"/>
    </row>
    <row r="25" spans="1:9" s="73" customFormat="1" x14ac:dyDescent="0.35">
      <c r="A25"/>
      <c r="B25" s="149" t="s">
        <v>140</v>
      </c>
      <c r="C25" s="149"/>
      <c r="D25" s="153"/>
      <c r="E25" s="153"/>
      <c r="F25" s="153"/>
      <c r="I25"/>
    </row>
    <row r="26" spans="1:9" ht="7.5" customHeight="1" x14ac:dyDescent="0.35">
      <c r="B26" s="154"/>
      <c r="C26" s="153"/>
      <c r="D26" s="153"/>
      <c r="E26" s="153"/>
      <c r="F26" s="153"/>
    </row>
    <row r="27" spans="1:9" s="73" customFormat="1" x14ac:dyDescent="0.35">
      <c r="A27" s="71" t="s">
        <v>93</v>
      </c>
      <c r="B27" s="149" t="s">
        <v>144</v>
      </c>
      <c r="C27" s="155" t="s">
        <v>94</v>
      </c>
      <c r="D27" s="153"/>
      <c r="E27" s="153"/>
      <c r="F27" s="153"/>
      <c r="I27"/>
    </row>
  </sheetData>
  <autoFilter ref="A5:H5" xr:uid="{00000000-0009-0000-0000-000005000000}">
    <sortState xmlns:xlrd2="http://schemas.microsoft.com/office/spreadsheetml/2017/richdata2" ref="A5:H17">
      <sortCondition ref="A4"/>
    </sortState>
  </autoFilter>
  <mergeCells count="2">
    <mergeCell ref="C4:E4"/>
    <mergeCell ref="F4:H4"/>
  </mergeCells>
  <hyperlinks>
    <hyperlink ref="C27" r:id="rId1" xr:uid="{00000000-0004-0000-0500-000000000000}"/>
    <hyperlink ref="A2" location="'CHAPTER 5'!A1" display="Back to Table of Contents" xr:uid="{00000000-0004-0000-0500-000001000000}"/>
  </hyperlinks>
  <pageMargins left="0.7" right="0.7" top="0.75" bottom="0.75" header="0.3" footer="0.3"/>
  <pageSetup scale="69" orientation="landscape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79998168889431442"/>
    <pageSetUpPr fitToPage="1"/>
  </sheetPr>
  <dimension ref="A1:P31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4" sqref="A24"/>
    </sheetView>
  </sheetViews>
  <sheetFormatPr defaultColWidth="9.1796875" defaultRowHeight="13.5" x14ac:dyDescent="0.35"/>
  <cols>
    <col min="1" max="1" width="11.7265625" style="13" customWidth="1"/>
    <col min="2" max="2" width="7.7265625" style="13" customWidth="1"/>
    <col min="3" max="3" width="8.1796875" style="13" customWidth="1"/>
    <col min="4" max="4" width="6" style="13" customWidth="1"/>
    <col min="5" max="5" width="8.54296875" style="13" customWidth="1"/>
    <col min="6" max="6" width="6.54296875" style="13" customWidth="1"/>
    <col min="7" max="7" width="9" style="13" customWidth="1"/>
    <col min="8" max="8" width="6.81640625" style="13" customWidth="1"/>
    <col min="9" max="9" width="7.54296875" style="13" customWidth="1"/>
    <col min="10" max="10" width="5.1796875" style="13" bestFit="1" customWidth="1"/>
    <col min="11" max="11" width="7.26953125" style="13" bestFit="1" customWidth="1"/>
    <col min="12" max="12" width="5.1796875" style="13" bestFit="1" customWidth="1"/>
    <col min="13" max="13" width="7.26953125" style="13" bestFit="1" customWidth="1"/>
    <col min="14" max="15" width="9.1796875" style="13"/>
    <col min="16" max="16" width="11.81640625" style="13" bestFit="1" customWidth="1"/>
    <col min="17" max="17" width="6.54296875" style="13" customWidth="1"/>
    <col min="18" max="18" width="6" style="13" customWidth="1"/>
    <col min="19" max="19" width="6.81640625" style="13" customWidth="1"/>
    <col min="20" max="20" width="7" style="13" customWidth="1"/>
    <col min="21" max="21" width="6.26953125" style="13" customWidth="1"/>
    <col min="22" max="22" width="7.1796875" style="13" customWidth="1"/>
    <col min="23" max="16384" width="9.1796875" style="13"/>
  </cols>
  <sheetData>
    <row r="1" spans="1:16" s="3" customFormat="1" ht="14.5" x14ac:dyDescent="0.35">
      <c r="A1" s="100" t="s">
        <v>248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3" customFormat="1" ht="14.5" x14ac:dyDescent="0.35">
      <c r="A2" s="104" t="s">
        <v>106</v>
      </c>
    </row>
    <row r="3" spans="1:16" s="3" customFormat="1" ht="8.25" customHeight="1" x14ac:dyDescent="0.35">
      <c r="A3" s="208"/>
    </row>
    <row r="4" spans="1:16" ht="16.5" customHeight="1" thickBot="1" x14ac:dyDescent="0.4">
      <c r="A4" s="38"/>
      <c r="B4" s="449" t="s">
        <v>158</v>
      </c>
      <c r="C4" s="449"/>
      <c r="D4" s="449"/>
      <c r="E4" s="449"/>
      <c r="F4" s="449"/>
      <c r="G4" s="449"/>
      <c r="H4" s="449" t="s">
        <v>158</v>
      </c>
      <c r="I4" s="449"/>
      <c r="J4" s="449"/>
      <c r="K4" s="449"/>
      <c r="L4" s="449"/>
      <c r="M4" s="449"/>
    </row>
    <row r="5" spans="1:16" s="27" customFormat="1" ht="15" customHeight="1" x14ac:dyDescent="0.35">
      <c r="A5" s="446" t="s">
        <v>2</v>
      </c>
      <c r="B5" s="450" t="s">
        <v>162</v>
      </c>
      <c r="C5" s="450"/>
      <c r="D5" s="450" t="s">
        <v>26</v>
      </c>
      <c r="E5" s="450"/>
      <c r="F5" s="450"/>
      <c r="G5" s="451"/>
      <c r="H5" s="454" t="s">
        <v>180</v>
      </c>
      <c r="I5" s="450"/>
      <c r="J5" s="450"/>
      <c r="K5" s="450"/>
      <c r="L5" s="450"/>
      <c r="M5" s="455"/>
    </row>
    <row r="6" spans="1:16" s="27" customFormat="1" x14ac:dyDescent="0.35">
      <c r="A6" s="447"/>
      <c r="B6" s="452" t="s">
        <v>0</v>
      </c>
      <c r="C6" s="452"/>
      <c r="D6" s="452" t="s">
        <v>1</v>
      </c>
      <c r="E6" s="452"/>
      <c r="F6" s="452" t="s">
        <v>136</v>
      </c>
      <c r="G6" s="453"/>
      <c r="H6" s="456" t="s">
        <v>0</v>
      </c>
      <c r="I6" s="452"/>
      <c r="J6" s="452" t="s">
        <v>1</v>
      </c>
      <c r="K6" s="452"/>
      <c r="L6" s="452" t="s">
        <v>136</v>
      </c>
      <c r="M6" s="457"/>
    </row>
    <row r="7" spans="1:16" s="26" customFormat="1" x14ac:dyDescent="0.35">
      <c r="A7" s="448"/>
      <c r="B7" s="229" t="s">
        <v>3</v>
      </c>
      <c r="C7" s="230" t="s">
        <v>25</v>
      </c>
      <c r="D7" s="229" t="s">
        <v>3</v>
      </c>
      <c r="E7" s="230" t="s">
        <v>25</v>
      </c>
      <c r="F7" s="229" t="s">
        <v>3</v>
      </c>
      <c r="G7" s="231" t="s">
        <v>25</v>
      </c>
      <c r="H7" s="232" t="s">
        <v>3</v>
      </c>
      <c r="I7" s="230" t="s">
        <v>25</v>
      </c>
      <c r="J7" s="229" t="s">
        <v>3</v>
      </c>
      <c r="K7" s="230" t="s">
        <v>25</v>
      </c>
      <c r="L7" s="229" t="s">
        <v>3</v>
      </c>
      <c r="M7" s="233" t="s">
        <v>25</v>
      </c>
    </row>
    <row r="8" spans="1:16" x14ac:dyDescent="0.35">
      <c r="A8" s="179" t="s">
        <v>4</v>
      </c>
      <c r="B8" s="165">
        <v>4.4962867380967495</v>
      </c>
      <c r="C8" s="241">
        <v>140</v>
      </c>
      <c r="D8" s="174">
        <v>0.45471197755361087</v>
      </c>
      <c r="E8" s="241">
        <v>10</v>
      </c>
      <c r="F8" s="165">
        <v>2.6214537571723096</v>
      </c>
      <c r="G8" s="244">
        <v>150</v>
      </c>
      <c r="H8" s="164">
        <v>7</v>
      </c>
      <c r="I8" s="247">
        <v>20</v>
      </c>
      <c r="J8" s="165">
        <v>7</v>
      </c>
      <c r="K8" s="247">
        <v>20</v>
      </c>
      <c r="L8" s="165">
        <v>7</v>
      </c>
      <c r="M8" s="250">
        <v>40</v>
      </c>
      <c r="O8" s="40"/>
    </row>
    <row r="9" spans="1:16" x14ac:dyDescent="0.35">
      <c r="A9" s="156" t="s">
        <v>6</v>
      </c>
      <c r="B9" s="157">
        <v>8.5270723853199115</v>
      </c>
      <c r="C9" s="242">
        <v>330</v>
      </c>
      <c r="D9" s="157">
        <v>5.3982449504640444</v>
      </c>
      <c r="E9" s="242">
        <v>200</v>
      </c>
      <c r="F9" s="157">
        <v>6.9283675775915334</v>
      </c>
      <c r="G9" s="245">
        <v>530</v>
      </c>
      <c r="H9" s="158">
        <v>6</v>
      </c>
      <c r="I9" s="248">
        <v>20</v>
      </c>
      <c r="J9" s="157">
        <v>4</v>
      </c>
      <c r="K9" s="248">
        <v>20</v>
      </c>
      <c r="L9" s="157">
        <v>5</v>
      </c>
      <c r="M9" s="251">
        <v>40</v>
      </c>
      <c r="O9" s="40"/>
    </row>
    <row r="10" spans="1:16" x14ac:dyDescent="0.35">
      <c r="A10" s="156" t="s">
        <v>7</v>
      </c>
      <c r="B10" s="157">
        <v>16.150113728666014</v>
      </c>
      <c r="C10" s="242">
        <v>570</v>
      </c>
      <c r="D10" s="157">
        <v>8.0781017439713292</v>
      </c>
      <c r="E10" s="242">
        <v>290</v>
      </c>
      <c r="F10" s="157">
        <v>12.242312597585704</v>
      </c>
      <c r="G10" s="245">
        <v>860</v>
      </c>
      <c r="H10" s="158">
        <v>15</v>
      </c>
      <c r="I10" s="248">
        <v>50</v>
      </c>
      <c r="J10" s="157">
        <v>10</v>
      </c>
      <c r="K10" s="248">
        <v>30</v>
      </c>
      <c r="L10" s="157">
        <v>12</v>
      </c>
      <c r="M10" s="251">
        <v>80</v>
      </c>
      <c r="O10" s="40"/>
    </row>
    <row r="11" spans="1:16" x14ac:dyDescent="0.35">
      <c r="A11" s="156" t="s">
        <v>8</v>
      </c>
      <c r="B11" s="157">
        <v>28.453834052757255</v>
      </c>
      <c r="C11" s="242">
        <v>1080</v>
      </c>
      <c r="D11" s="157">
        <v>19.54630205673293</v>
      </c>
      <c r="E11" s="242">
        <v>760</v>
      </c>
      <c r="F11" s="157">
        <v>23.84257395863953</v>
      </c>
      <c r="G11" s="245">
        <v>1840</v>
      </c>
      <c r="H11" s="158">
        <v>35</v>
      </c>
      <c r="I11" s="248">
        <v>130</v>
      </c>
      <c r="J11" s="157">
        <v>22</v>
      </c>
      <c r="K11" s="248">
        <v>90</v>
      </c>
      <c r="L11" s="157">
        <v>29</v>
      </c>
      <c r="M11" s="251">
        <v>220</v>
      </c>
      <c r="O11" s="40"/>
    </row>
    <row r="12" spans="1:16" x14ac:dyDescent="0.35">
      <c r="A12" s="156" t="s">
        <v>9</v>
      </c>
      <c r="B12" s="157">
        <v>45.040934915901097</v>
      </c>
      <c r="C12" s="242">
        <v>1470</v>
      </c>
      <c r="D12" s="157">
        <v>36.80266068952789</v>
      </c>
      <c r="E12" s="242">
        <v>1240</v>
      </c>
      <c r="F12" s="157">
        <v>40.918049123884344</v>
      </c>
      <c r="G12" s="245">
        <v>2710</v>
      </c>
      <c r="H12" s="158">
        <v>47</v>
      </c>
      <c r="I12" s="248">
        <v>170</v>
      </c>
      <c r="J12" s="157">
        <v>43</v>
      </c>
      <c r="K12" s="248">
        <v>160</v>
      </c>
      <c r="L12" s="157">
        <v>45</v>
      </c>
      <c r="M12" s="251">
        <v>330</v>
      </c>
      <c r="O12" s="40"/>
    </row>
    <row r="13" spans="1:16" x14ac:dyDescent="0.35">
      <c r="A13" s="156" t="s">
        <v>10</v>
      </c>
      <c r="B13" s="157">
        <v>59.336615876179387</v>
      </c>
      <c r="C13" s="242">
        <v>1580</v>
      </c>
      <c r="D13" s="157">
        <v>56.978108298781315</v>
      </c>
      <c r="E13" s="242">
        <v>1640</v>
      </c>
      <c r="F13" s="157">
        <v>58.116589823160147</v>
      </c>
      <c r="G13" s="245">
        <v>3220</v>
      </c>
      <c r="H13" s="158">
        <v>59</v>
      </c>
      <c r="I13" s="248">
        <v>160</v>
      </c>
      <c r="J13" s="157">
        <v>59</v>
      </c>
      <c r="K13" s="248">
        <v>180</v>
      </c>
      <c r="L13" s="157">
        <v>59</v>
      </c>
      <c r="M13" s="251">
        <v>340</v>
      </c>
      <c r="O13" s="40"/>
    </row>
    <row r="14" spans="1:16" x14ac:dyDescent="0.35">
      <c r="A14" s="180" t="s">
        <v>11</v>
      </c>
      <c r="B14" s="181">
        <v>65.984362013827777</v>
      </c>
      <c r="C14" s="243">
        <v>1310</v>
      </c>
      <c r="D14" s="181">
        <v>65.995650882202867</v>
      </c>
      <c r="E14" s="243">
        <v>1750</v>
      </c>
      <c r="F14" s="181">
        <v>65.990678135326689</v>
      </c>
      <c r="G14" s="246">
        <v>3060</v>
      </c>
      <c r="H14" s="182">
        <v>64</v>
      </c>
      <c r="I14" s="249">
        <v>120</v>
      </c>
      <c r="J14" s="181">
        <v>74</v>
      </c>
      <c r="K14" s="249">
        <v>200</v>
      </c>
      <c r="L14" s="181">
        <v>70</v>
      </c>
      <c r="M14" s="252">
        <v>320</v>
      </c>
      <c r="O14" s="40"/>
    </row>
    <row r="15" spans="1:16" s="38" customFormat="1" ht="21" customHeight="1" thickBot="1" x14ac:dyDescent="0.4">
      <c r="A15" s="234" t="s">
        <v>133</v>
      </c>
      <c r="B15" s="235">
        <v>29.914865235240086</v>
      </c>
      <c r="C15" s="236">
        <v>6480</v>
      </c>
      <c r="D15" s="235">
        <v>26.162209357015165</v>
      </c>
      <c r="E15" s="236">
        <v>5890</v>
      </c>
      <c r="F15" s="235">
        <v>28.016188635598454</v>
      </c>
      <c r="G15" s="237">
        <v>12370</v>
      </c>
      <c r="H15" s="238">
        <v>31</v>
      </c>
      <c r="I15" s="239">
        <v>670</v>
      </c>
      <c r="J15" s="235">
        <v>30</v>
      </c>
      <c r="K15" s="239">
        <v>700</v>
      </c>
      <c r="L15" s="235">
        <v>31</v>
      </c>
      <c r="M15" s="240">
        <v>1370</v>
      </c>
      <c r="O15" s="40"/>
    </row>
    <row r="16" spans="1:16" s="27" customFormat="1" x14ac:dyDescent="0.35">
      <c r="B16" s="28"/>
      <c r="C16" s="28"/>
      <c r="D16" s="28"/>
      <c r="E16" s="28"/>
      <c r="F16" s="28"/>
      <c r="G16" s="131"/>
      <c r="H16" s="28"/>
      <c r="I16" s="134"/>
      <c r="J16" s="42"/>
      <c r="K16" s="131"/>
      <c r="M16" s="132"/>
    </row>
    <row r="17" spans="1:16" s="33" customFormat="1" ht="12" x14ac:dyDescent="0.3">
      <c r="A17" s="90" t="s">
        <v>191</v>
      </c>
    </row>
    <row r="18" spans="1:16" s="33" customFormat="1" ht="12" x14ac:dyDescent="0.3">
      <c r="A18" s="90" t="s">
        <v>13</v>
      </c>
    </row>
    <row r="19" spans="1:16" s="33" customFormat="1" ht="12" x14ac:dyDescent="0.3">
      <c r="A19" s="90" t="s">
        <v>249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</row>
    <row r="20" spans="1:16" s="41" customFormat="1" ht="12" x14ac:dyDescent="0.3">
      <c r="A20" s="152" t="s">
        <v>163</v>
      </c>
      <c r="E20" s="130"/>
      <c r="F20" s="130"/>
      <c r="G20" s="130"/>
    </row>
    <row r="21" spans="1:16" s="33" customFormat="1" ht="12" x14ac:dyDescent="0.3"/>
    <row r="22" spans="1:16" s="33" customFormat="1" ht="12" x14ac:dyDescent="0.3">
      <c r="A22" s="90" t="s">
        <v>181</v>
      </c>
    </row>
    <row r="23" spans="1:16" s="33" customFormat="1" ht="12" x14ac:dyDescent="0.3">
      <c r="A23" s="90" t="s">
        <v>165</v>
      </c>
    </row>
    <row r="24" spans="1:16" s="33" customFormat="1" ht="12" x14ac:dyDescent="0.3">
      <c r="A24" s="151"/>
      <c r="H24" s="37"/>
      <c r="I24" s="37"/>
      <c r="J24" s="37"/>
      <c r="K24" s="37"/>
      <c r="L24" s="37"/>
    </row>
    <row r="25" spans="1:16" s="33" customFormat="1" ht="12" x14ac:dyDescent="0.3">
      <c r="A25" s="90"/>
      <c r="H25" s="37"/>
      <c r="I25" s="37"/>
      <c r="J25" s="37"/>
      <c r="K25" s="37"/>
      <c r="L25" s="37"/>
    </row>
    <row r="26" spans="1:16" x14ac:dyDescent="0.35">
      <c r="H26" s="40"/>
      <c r="I26" s="40"/>
      <c r="J26" s="40"/>
      <c r="K26" s="40"/>
      <c r="L26" s="40"/>
    </row>
    <row r="27" spans="1:16" x14ac:dyDescent="0.35">
      <c r="H27" s="40"/>
      <c r="I27" s="40"/>
      <c r="J27" s="40"/>
      <c r="K27" s="40"/>
      <c r="L27" s="40"/>
    </row>
    <row r="28" spans="1:16" x14ac:dyDescent="0.35">
      <c r="H28" s="40"/>
      <c r="I28" s="40"/>
      <c r="J28" s="40"/>
      <c r="K28" s="40"/>
      <c r="L28" s="40"/>
    </row>
    <row r="29" spans="1:16" x14ac:dyDescent="0.35">
      <c r="H29" s="40"/>
      <c r="I29" s="40"/>
      <c r="J29" s="40"/>
      <c r="K29" s="40"/>
      <c r="L29" s="40"/>
    </row>
    <row r="30" spans="1:16" x14ac:dyDescent="0.35">
      <c r="H30" s="40"/>
      <c r="I30" s="40"/>
      <c r="J30" s="40"/>
      <c r="K30" s="40"/>
      <c r="L30" s="40"/>
    </row>
    <row r="31" spans="1:16" x14ac:dyDescent="0.35">
      <c r="H31" s="40"/>
      <c r="I31" s="40"/>
      <c r="J31" s="40"/>
      <c r="K31" s="40"/>
      <c r="L31" s="40"/>
    </row>
  </sheetData>
  <mergeCells count="11">
    <mergeCell ref="A5:A7"/>
    <mergeCell ref="B4:G4"/>
    <mergeCell ref="H4:M4"/>
    <mergeCell ref="B5:G5"/>
    <mergeCell ref="B6:C6"/>
    <mergeCell ref="D6:E6"/>
    <mergeCell ref="F6:G6"/>
    <mergeCell ref="H5:M5"/>
    <mergeCell ref="H6:I6"/>
    <mergeCell ref="J6:K6"/>
    <mergeCell ref="L6:M6"/>
  </mergeCells>
  <hyperlinks>
    <hyperlink ref="A2" location="'CHAPTER 5'!A1" display="Back to Table of Contents" xr:uid="{00000000-0004-0000-0600-000000000000}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79998168889431442"/>
    <pageSetUpPr fitToPage="1"/>
  </sheetPr>
  <dimension ref="A1:P21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2" sqref="A22"/>
    </sheetView>
  </sheetViews>
  <sheetFormatPr defaultColWidth="9.1796875" defaultRowHeight="13.5" x14ac:dyDescent="0.35"/>
  <cols>
    <col min="1" max="1" width="11.7265625" style="13" customWidth="1"/>
    <col min="2" max="2" width="7.26953125" style="13" customWidth="1"/>
    <col min="3" max="3" width="7.26953125" style="13" bestFit="1" customWidth="1"/>
    <col min="4" max="4" width="7.81640625" style="13" customWidth="1"/>
    <col min="5" max="5" width="7.26953125" style="13" bestFit="1" customWidth="1"/>
    <col min="6" max="6" width="7.7265625" style="13" customWidth="1"/>
    <col min="7" max="7" width="7.26953125" style="13" bestFit="1" customWidth="1"/>
    <col min="8" max="8" width="8" style="13" customWidth="1"/>
    <col min="9" max="9" width="7.26953125" style="13" bestFit="1" customWidth="1"/>
    <col min="10" max="10" width="6.26953125" style="13" customWidth="1"/>
    <col min="11" max="11" width="7.26953125" style="13" bestFit="1" customWidth="1"/>
    <col min="12" max="12" width="6.81640625" style="13" customWidth="1"/>
    <col min="13" max="13" width="7.26953125" style="13" bestFit="1" customWidth="1"/>
    <col min="14" max="15" width="9.1796875" style="13"/>
    <col min="16" max="16" width="11.1796875" style="13" customWidth="1"/>
    <col min="17" max="16384" width="9.1796875" style="13"/>
  </cols>
  <sheetData>
    <row r="1" spans="1:16" s="3" customFormat="1" ht="14.5" x14ac:dyDescent="0.35">
      <c r="A1" s="100" t="s">
        <v>247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3" customFormat="1" ht="14.5" x14ac:dyDescent="0.35">
      <c r="A2" s="104" t="s">
        <v>106</v>
      </c>
    </row>
    <row r="3" spans="1:16" ht="14" thickBot="1" x14ac:dyDescent="0.4"/>
    <row r="4" spans="1:16" s="39" customFormat="1" ht="15.75" customHeight="1" x14ac:dyDescent="0.35">
      <c r="A4" s="446" t="s">
        <v>2</v>
      </c>
      <c r="B4" s="458" t="s">
        <v>162</v>
      </c>
      <c r="C4" s="459"/>
      <c r="D4" s="459" t="s">
        <v>26</v>
      </c>
      <c r="E4" s="459"/>
      <c r="F4" s="459"/>
      <c r="G4" s="460"/>
      <c r="H4" s="454" t="s">
        <v>180</v>
      </c>
      <c r="I4" s="450"/>
      <c r="J4" s="450"/>
      <c r="K4" s="450"/>
      <c r="L4" s="450"/>
      <c r="M4" s="455"/>
    </row>
    <row r="5" spans="1:16" s="27" customFormat="1" x14ac:dyDescent="0.35">
      <c r="A5" s="447"/>
      <c r="B5" s="456" t="s">
        <v>0</v>
      </c>
      <c r="C5" s="452"/>
      <c r="D5" s="452" t="s">
        <v>1</v>
      </c>
      <c r="E5" s="452"/>
      <c r="F5" s="452" t="s">
        <v>136</v>
      </c>
      <c r="G5" s="453"/>
      <c r="H5" s="456" t="s">
        <v>0</v>
      </c>
      <c r="I5" s="452"/>
      <c r="J5" s="452" t="s">
        <v>1</v>
      </c>
      <c r="K5" s="452"/>
      <c r="L5" s="452" t="s">
        <v>136</v>
      </c>
      <c r="M5" s="457"/>
    </row>
    <row r="6" spans="1:16" x14ac:dyDescent="0.35">
      <c r="A6" s="448"/>
      <c r="B6" s="232" t="s">
        <v>3</v>
      </c>
      <c r="C6" s="253" t="s">
        <v>25</v>
      </c>
      <c r="D6" s="229" t="s">
        <v>3</v>
      </c>
      <c r="E6" s="253" t="s">
        <v>25</v>
      </c>
      <c r="F6" s="229" t="s">
        <v>3</v>
      </c>
      <c r="G6" s="254" t="s">
        <v>25</v>
      </c>
      <c r="H6" s="232" t="s">
        <v>3</v>
      </c>
      <c r="I6" s="255" t="s">
        <v>25</v>
      </c>
      <c r="J6" s="229" t="s">
        <v>3</v>
      </c>
      <c r="K6" s="253" t="s">
        <v>25</v>
      </c>
      <c r="L6" s="229" t="s">
        <v>3</v>
      </c>
      <c r="M6" s="256" t="s">
        <v>25</v>
      </c>
    </row>
    <row r="7" spans="1:16" x14ac:dyDescent="0.35">
      <c r="A7" s="179" t="s">
        <v>4</v>
      </c>
      <c r="B7" s="164">
        <v>4.0330432821884878</v>
      </c>
      <c r="C7" s="263">
        <v>120</v>
      </c>
      <c r="D7" s="174">
        <v>0.45471197755361087</v>
      </c>
      <c r="E7" s="263">
        <v>10</v>
      </c>
      <c r="F7" s="165">
        <v>2.3731028025269736</v>
      </c>
      <c r="G7" s="264">
        <v>130</v>
      </c>
      <c r="H7" s="183">
        <v>7</v>
      </c>
      <c r="I7" s="263">
        <v>20</v>
      </c>
      <c r="J7" s="165">
        <v>7</v>
      </c>
      <c r="K7" s="247">
        <v>20</v>
      </c>
      <c r="L7" s="165">
        <v>7</v>
      </c>
      <c r="M7" s="250">
        <v>40</v>
      </c>
    </row>
    <row r="8" spans="1:16" x14ac:dyDescent="0.35">
      <c r="A8" s="156" t="s">
        <v>6</v>
      </c>
      <c r="B8" s="158">
        <v>7.0634383936035672</v>
      </c>
      <c r="C8" s="248">
        <v>270</v>
      </c>
      <c r="D8" s="157">
        <v>5.3982449504640444</v>
      </c>
      <c r="E8" s="248">
        <v>200</v>
      </c>
      <c r="F8" s="157">
        <v>6.2125916087384363</v>
      </c>
      <c r="G8" s="265">
        <v>470</v>
      </c>
      <c r="H8" s="158">
        <v>6</v>
      </c>
      <c r="I8" s="248">
        <v>20</v>
      </c>
      <c r="J8" s="157">
        <v>4</v>
      </c>
      <c r="K8" s="248">
        <v>20</v>
      </c>
      <c r="L8" s="157">
        <v>5</v>
      </c>
      <c r="M8" s="251">
        <v>40</v>
      </c>
    </row>
    <row r="9" spans="1:16" x14ac:dyDescent="0.35">
      <c r="A9" s="156" t="s">
        <v>7</v>
      </c>
      <c r="B9" s="158">
        <v>14.083938125492789</v>
      </c>
      <c r="C9" s="248">
        <v>500</v>
      </c>
      <c r="D9" s="157">
        <v>6.4368604751562604</v>
      </c>
      <c r="E9" s="248">
        <v>230</v>
      </c>
      <c r="F9" s="157">
        <v>10.381855082491171</v>
      </c>
      <c r="G9" s="265">
        <v>730</v>
      </c>
      <c r="H9" s="158">
        <v>13</v>
      </c>
      <c r="I9" s="248">
        <v>40</v>
      </c>
      <c r="J9" s="157">
        <v>9</v>
      </c>
      <c r="K9" s="248">
        <v>30</v>
      </c>
      <c r="L9" s="157">
        <v>11</v>
      </c>
      <c r="M9" s="251">
        <v>70</v>
      </c>
    </row>
    <row r="10" spans="1:16" x14ac:dyDescent="0.35">
      <c r="A10" s="156" t="s">
        <v>8</v>
      </c>
      <c r="B10" s="158">
        <v>13.246397763654032</v>
      </c>
      <c r="C10" s="248">
        <v>500</v>
      </c>
      <c r="D10" s="157">
        <v>9.0071252302685334</v>
      </c>
      <c r="E10" s="248">
        <v>350</v>
      </c>
      <c r="F10" s="157">
        <v>11.051806908407606</v>
      </c>
      <c r="G10" s="265">
        <v>850</v>
      </c>
      <c r="H10" s="158">
        <v>20</v>
      </c>
      <c r="I10" s="248">
        <v>80</v>
      </c>
      <c r="J10" s="157">
        <v>14</v>
      </c>
      <c r="K10" s="248">
        <v>60</v>
      </c>
      <c r="L10" s="157">
        <v>17</v>
      </c>
      <c r="M10" s="251">
        <v>140</v>
      </c>
    </row>
    <row r="11" spans="1:16" x14ac:dyDescent="0.35">
      <c r="A11" s="156" t="s">
        <v>9</v>
      </c>
      <c r="B11" s="158">
        <v>19.933339299147676</v>
      </c>
      <c r="C11" s="248">
        <v>650</v>
      </c>
      <c r="D11" s="157">
        <v>16.721939710404822</v>
      </c>
      <c r="E11" s="248">
        <v>560</v>
      </c>
      <c r="F11" s="157">
        <v>18.326178215030041</v>
      </c>
      <c r="G11" s="265">
        <v>1210</v>
      </c>
      <c r="H11" s="158">
        <v>28</v>
      </c>
      <c r="I11" s="248">
        <v>100</v>
      </c>
      <c r="J11" s="157">
        <v>23</v>
      </c>
      <c r="K11" s="248">
        <v>90</v>
      </c>
      <c r="L11" s="157">
        <v>25</v>
      </c>
      <c r="M11" s="251">
        <v>190</v>
      </c>
    </row>
    <row r="12" spans="1:16" x14ac:dyDescent="0.35">
      <c r="A12" s="156" t="s">
        <v>10</v>
      </c>
      <c r="B12" s="158">
        <v>16.251652860335721</v>
      </c>
      <c r="C12" s="248">
        <v>430</v>
      </c>
      <c r="D12" s="157">
        <v>19.687140838616109</v>
      </c>
      <c r="E12" s="248">
        <v>570</v>
      </c>
      <c r="F12" s="157">
        <v>18.028787213645842</v>
      </c>
      <c r="G12" s="265">
        <v>1000</v>
      </c>
      <c r="H12" s="158">
        <v>25</v>
      </c>
      <c r="I12" s="248">
        <v>70</v>
      </c>
      <c r="J12" s="157">
        <v>28</v>
      </c>
      <c r="K12" s="248">
        <v>80</v>
      </c>
      <c r="L12" s="157">
        <v>27</v>
      </c>
      <c r="M12" s="251">
        <v>150</v>
      </c>
    </row>
    <row r="13" spans="1:16" x14ac:dyDescent="0.35">
      <c r="A13" s="180" t="s">
        <v>11</v>
      </c>
      <c r="B13" s="182">
        <v>17.833102309057562</v>
      </c>
      <c r="C13" s="249">
        <v>350</v>
      </c>
      <c r="D13" s="181">
        <v>14.754086351061449</v>
      </c>
      <c r="E13" s="249">
        <v>390</v>
      </c>
      <c r="F13" s="181">
        <v>16.110392977928978</v>
      </c>
      <c r="G13" s="266">
        <v>740</v>
      </c>
      <c r="H13" s="182">
        <v>37</v>
      </c>
      <c r="I13" s="249">
        <v>70</v>
      </c>
      <c r="J13" s="181">
        <v>29</v>
      </c>
      <c r="K13" s="249">
        <v>80</v>
      </c>
      <c r="L13" s="181">
        <v>32</v>
      </c>
      <c r="M13" s="252">
        <v>150</v>
      </c>
    </row>
    <row r="14" spans="1:16" s="27" customFormat="1" ht="18.75" customHeight="1" thickBot="1" x14ac:dyDescent="0.4">
      <c r="A14" s="257" t="s">
        <v>133</v>
      </c>
      <c r="B14" s="258">
        <v>12.984432800518213</v>
      </c>
      <c r="C14" s="259">
        <v>2820</v>
      </c>
      <c r="D14" s="260">
        <v>10.283131110345741</v>
      </c>
      <c r="E14" s="259">
        <v>2310</v>
      </c>
      <c r="F14" s="260">
        <v>11.617694555888981</v>
      </c>
      <c r="G14" s="261">
        <v>5130</v>
      </c>
      <c r="H14" s="258">
        <v>18</v>
      </c>
      <c r="I14" s="259">
        <v>400</v>
      </c>
      <c r="J14" s="260">
        <v>16</v>
      </c>
      <c r="K14" s="259">
        <v>380</v>
      </c>
      <c r="L14" s="260">
        <v>17</v>
      </c>
      <c r="M14" s="262">
        <v>780</v>
      </c>
    </row>
    <row r="15" spans="1:16" x14ac:dyDescent="0.35">
      <c r="A15" s="26"/>
      <c r="B15" s="26"/>
      <c r="C15" s="26"/>
      <c r="D15" s="26"/>
      <c r="E15" s="26"/>
      <c r="I15" s="133"/>
      <c r="K15" s="133"/>
    </row>
    <row r="16" spans="1:16" s="33" customFormat="1" ht="12" x14ac:dyDescent="0.3">
      <c r="A16" s="90" t="s">
        <v>197</v>
      </c>
    </row>
    <row r="17" spans="1:7" s="33" customFormat="1" ht="12" x14ac:dyDescent="0.3">
      <c r="A17" s="90" t="s">
        <v>135</v>
      </c>
    </row>
    <row r="18" spans="1:7" s="41" customFormat="1" ht="12" x14ac:dyDescent="0.3">
      <c r="A18" s="152" t="s">
        <v>163</v>
      </c>
      <c r="E18" s="130"/>
      <c r="F18" s="130"/>
      <c r="G18" s="130"/>
    </row>
    <row r="19" spans="1:7" s="33" customFormat="1" ht="12" x14ac:dyDescent="0.3">
      <c r="A19" s="109"/>
    </row>
    <row r="20" spans="1:7" s="33" customFormat="1" ht="12" x14ac:dyDescent="0.3">
      <c r="A20" s="90" t="s">
        <v>181</v>
      </c>
    </row>
    <row r="21" spans="1:7" s="33" customFormat="1" ht="12" x14ac:dyDescent="0.3">
      <c r="A21" s="90" t="s">
        <v>165</v>
      </c>
    </row>
  </sheetData>
  <mergeCells count="9">
    <mergeCell ref="H4:M4"/>
    <mergeCell ref="L5:M5"/>
    <mergeCell ref="J5:K5"/>
    <mergeCell ref="H5:I5"/>
    <mergeCell ref="A4:A6"/>
    <mergeCell ref="B4:G4"/>
    <mergeCell ref="B5:C5"/>
    <mergeCell ref="D5:E5"/>
    <mergeCell ref="F5:G5"/>
  </mergeCells>
  <hyperlinks>
    <hyperlink ref="A2" location="'CHAPTER 5'!A1" display="Back to Table of Contents" xr:uid="{00000000-0004-0000-07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5" tint="0.59999389629810485"/>
    <pageSetUpPr fitToPage="1"/>
  </sheetPr>
  <dimension ref="A1:Q25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1" sqref="A21"/>
    </sheetView>
  </sheetViews>
  <sheetFormatPr defaultColWidth="9.1796875" defaultRowHeight="13.5" x14ac:dyDescent="0.35"/>
  <cols>
    <col min="1" max="1" width="13.26953125" style="13" customWidth="1"/>
    <col min="2" max="2" width="7.26953125" style="13" customWidth="1"/>
    <col min="3" max="3" width="6.7265625" style="13" customWidth="1"/>
    <col min="4" max="4" width="6" style="13" customWidth="1"/>
    <col min="5" max="5" width="6.7265625" style="13" customWidth="1"/>
    <col min="6" max="6" width="5.26953125" style="13" customWidth="1"/>
    <col min="7" max="7" width="8.1796875" style="13" customWidth="1"/>
    <col min="8" max="9" width="6.7265625" style="13" customWidth="1"/>
    <col min="10" max="10" width="4.7265625" style="13" bestFit="1" customWidth="1"/>
    <col min="11" max="11" width="7.26953125" style="13" bestFit="1" customWidth="1"/>
    <col min="12" max="12" width="4.7265625" style="13" bestFit="1" customWidth="1"/>
    <col min="13" max="13" width="7.26953125" style="13" bestFit="1" customWidth="1"/>
    <col min="14" max="16384" width="9.1796875" style="13"/>
  </cols>
  <sheetData>
    <row r="1" spans="1:17" s="3" customFormat="1" ht="15.5" x14ac:dyDescent="0.35">
      <c r="A1" s="100" t="s">
        <v>246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50"/>
      <c r="O1" s="150"/>
      <c r="P1" s="150"/>
      <c r="Q1" s="150"/>
    </row>
    <row r="2" spans="1:17" s="3" customFormat="1" ht="14.5" x14ac:dyDescent="0.35">
      <c r="A2" s="104" t="s">
        <v>106</v>
      </c>
    </row>
    <row r="3" spans="1:17" ht="14" thickBot="1" x14ac:dyDescent="0.4">
      <c r="A3" s="38"/>
    </row>
    <row r="4" spans="1:17" s="27" customFormat="1" ht="15.75" customHeight="1" x14ac:dyDescent="0.35">
      <c r="A4" s="446" t="s">
        <v>2</v>
      </c>
      <c r="B4" s="459" t="s">
        <v>162</v>
      </c>
      <c r="C4" s="459"/>
      <c r="D4" s="459" t="s">
        <v>26</v>
      </c>
      <c r="E4" s="459"/>
      <c r="F4" s="459"/>
      <c r="G4" s="459"/>
      <c r="H4" s="458" t="s">
        <v>166</v>
      </c>
      <c r="I4" s="459"/>
      <c r="J4" s="459"/>
      <c r="K4" s="459"/>
      <c r="L4" s="459"/>
      <c r="M4" s="461"/>
    </row>
    <row r="5" spans="1:17" s="27" customFormat="1" x14ac:dyDescent="0.35">
      <c r="A5" s="447"/>
      <c r="B5" s="452" t="s">
        <v>0</v>
      </c>
      <c r="C5" s="452"/>
      <c r="D5" s="452" t="s">
        <v>1</v>
      </c>
      <c r="E5" s="452"/>
      <c r="F5" s="452" t="s">
        <v>136</v>
      </c>
      <c r="G5" s="452"/>
      <c r="H5" s="456" t="s">
        <v>0</v>
      </c>
      <c r="I5" s="452"/>
      <c r="J5" s="452" t="s">
        <v>1</v>
      </c>
      <c r="K5" s="452"/>
      <c r="L5" s="452" t="s">
        <v>136</v>
      </c>
      <c r="M5" s="457"/>
    </row>
    <row r="6" spans="1:17" s="26" customFormat="1" x14ac:dyDescent="0.35">
      <c r="A6" s="448"/>
      <c r="B6" s="229" t="s">
        <v>3</v>
      </c>
      <c r="C6" s="253" t="s">
        <v>25</v>
      </c>
      <c r="D6" s="229" t="s">
        <v>3</v>
      </c>
      <c r="E6" s="253" t="s">
        <v>25</v>
      </c>
      <c r="F6" s="229" t="s">
        <v>3</v>
      </c>
      <c r="G6" s="253" t="s">
        <v>25</v>
      </c>
      <c r="H6" s="232" t="s">
        <v>3</v>
      </c>
      <c r="I6" s="255" t="s">
        <v>25</v>
      </c>
      <c r="J6" s="229" t="s">
        <v>3</v>
      </c>
      <c r="K6" s="253" t="s">
        <v>25</v>
      </c>
      <c r="L6" s="229" t="s">
        <v>3</v>
      </c>
      <c r="M6" s="256" t="s">
        <v>25</v>
      </c>
    </row>
    <row r="7" spans="1:17" x14ac:dyDescent="0.35">
      <c r="A7" s="179" t="s">
        <v>4</v>
      </c>
      <c r="B7" s="174">
        <v>0.34581363731070092</v>
      </c>
      <c r="C7" s="263">
        <v>10</v>
      </c>
      <c r="D7" s="174">
        <v>0.22205029691358918</v>
      </c>
      <c r="E7" s="263">
        <v>10</v>
      </c>
      <c r="F7" s="174">
        <v>0.28558177752872921</v>
      </c>
      <c r="G7" s="263">
        <v>20</v>
      </c>
      <c r="H7" s="164">
        <v>1</v>
      </c>
      <c r="I7" s="263">
        <v>0</v>
      </c>
      <c r="J7" s="165">
        <v>0</v>
      </c>
      <c r="K7" s="263">
        <v>0</v>
      </c>
      <c r="L7" s="165">
        <v>1</v>
      </c>
      <c r="M7" s="272">
        <f>I7+K7</f>
        <v>0</v>
      </c>
    </row>
    <row r="8" spans="1:17" x14ac:dyDescent="0.35">
      <c r="A8" s="156" t="s">
        <v>6</v>
      </c>
      <c r="B8" s="159">
        <v>0.50746216812830414</v>
      </c>
      <c r="C8" s="248">
        <v>20</v>
      </c>
      <c r="D8" s="159">
        <v>0.71854453999876877</v>
      </c>
      <c r="E8" s="248">
        <v>30</v>
      </c>
      <c r="F8" s="159">
        <v>0.61421351476914987</v>
      </c>
      <c r="G8" s="248">
        <v>50</v>
      </c>
      <c r="H8" s="158">
        <v>2</v>
      </c>
      <c r="I8" s="248">
        <v>10</v>
      </c>
      <c r="J8" s="157">
        <v>2</v>
      </c>
      <c r="K8" s="248">
        <v>10</v>
      </c>
      <c r="L8" s="157">
        <v>2</v>
      </c>
      <c r="M8" s="251">
        <f t="shared" ref="M8:M14" si="0">I8+K8</f>
        <v>20</v>
      </c>
    </row>
    <row r="9" spans="1:17" x14ac:dyDescent="0.35">
      <c r="A9" s="156" t="s">
        <v>7</v>
      </c>
      <c r="B9" s="157">
        <v>3.0271899425369289</v>
      </c>
      <c r="C9" s="248">
        <v>110</v>
      </c>
      <c r="D9" s="157">
        <v>1.7745761005465697</v>
      </c>
      <c r="E9" s="248">
        <v>60</v>
      </c>
      <c r="F9" s="157">
        <v>2.3984592593151066</v>
      </c>
      <c r="G9" s="248">
        <v>170</v>
      </c>
      <c r="H9" s="158">
        <v>3</v>
      </c>
      <c r="I9" s="248">
        <v>10</v>
      </c>
      <c r="J9" s="157">
        <v>5</v>
      </c>
      <c r="K9" s="248">
        <v>20</v>
      </c>
      <c r="L9" s="157">
        <v>4</v>
      </c>
      <c r="M9" s="251">
        <f t="shared" si="0"/>
        <v>30</v>
      </c>
    </row>
    <row r="10" spans="1:17" x14ac:dyDescent="0.35">
      <c r="A10" s="156" t="s">
        <v>8</v>
      </c>
      <c r="B10" s="157">
        <v>9.7136875879174109</v>
      </c>
      <c r="C10" s="248">
        <v>370</v>
      </c>
      <c r="D10" s="157">
        <v>6.1251120671415729</v>
      </c>
      <c r="E10" s="248">
        <v>240</v>
      </c>
      <c r="F10" s="157">
        <v>7.8990377278870687</v>
      </c>
      <c r="G10" s="248">
        <v>610</v>
      </c>
      <c r="H10" s="158">
        <v>6</v>
      </c>
      <c r="I10" s="248">
        <v>20</v>
      </c>
      <c r="J10" s="157">
        <v>3</v>
      </c>
      <c r="K10" s="248">
        <v>10</v>
      </c>
      <c r="L10" s="157">
        <v>4</v>
      </c>
      <c r="M10" s="251">
        <f t="shared" si="0"/>
        <v>30</v>
      </c>
    </row>
    <row r="11" spans="1:17" x14ac:dyDescent="0.35">
      <c r="A11" s="156" t="s">
        <v>9</v>
      </c>
      <c r="B11" s="157">
        <v>12.596396450021963</v>
      </c>
      <c r="C11" s="248">
        <v>410</v>
      </c>
      <c r="D11" s="157">
        <v>8.4271977976579677</v>
      </c>
      <c r="E11" s="248">
        <v>280</v>
      </c>
      <c r="F11" s="157">
        <v>10.477856619304573</v>
      </c>
      <c r="G11" s="248">
        <v>690</v>
      </c>
      <c r="H11" s="158">
        <v>13</v>
      </c>
      <c r="I11" s="248">
        <v>50</v>
      </c>
      <c r="J11" s="157">
        <v>11</v>
      </c>
      <c r="K11" s="248">
        <v>40</v>
      </c>
      <c r="L11" s="157">
        <v>12</v>
      </c>
      <c r="M11" s="251">
        <f t="shared" si="0"/>
        <v>90</v>
      </c>
    </row>
    <row r="12" spans="1:17" x14ac:dyDescent="0.35">
      <c r="A12" s="156" t="s">
        <v>10</v>
      </c>
      <c r="B12" s="157">
        <v>18.912541862773189</v>
      </c>
      <c r="C12" s="248">
        <v>510</v>
      </c>
      <c r="D12" s="157">
        <v>10.739178770713414</v>
      </c>
      <c r="E12" s="248">
        <v>310</v>
      </c>
      <c r="F12" s="157">
        <v>14.672512414466105</v>
      </c>
      <c r="G12" s="248">
        <v>820</v>
      </c>
      <c r="H12" s="158">
        <v>19</v>
      </c>
      <c r="I12" s="248">
        <v>50</v>
      </c>
      <c r="J12" s="157">
        <v>14</v>
      </c>
      <c r="K12" s="248">
        <v>40</v>
      </c>
      <c r="L12" s="157">
        <v>16</v>
      </c>
      <c r="M12" s="251">
        <f t="shared" si="0"/>
        <v>90</v>
      </c>
    </row>
    <row r="13" spans="1:17" x14ac:dyDescent="0.35">
      <c r="A13" s="180" t="s">
        <v>11</v>
      </c>
      <c r="B13" s="181">
        <v>20.243335319250981</v>
      </c>
      <c r="C13" s="249">
        <v>400</v>
      </c>
      <c r="D13" s="181">
        <v>15.542343751249414</v>
      </c>
      <c r="E13" s="249">
        <v>410</v>
      </c>
      <c r="F13" s="181">
        <v>17.607601515078006</v>
      </c>
      <c r="G13" s="249">
        <v>810</v>
      </c>
      <c r="H13" s="182">
        <v>14</v>
      </c>
      <c r="I13" s="249">
        <v>30</v>
      </c>
      <c r="J13" s="181">
        <v>13</v>
      </c>
      <c r="K13" s="249">
        <v>30</v>
      </c>
      <c r="L13" s="181">
        <v>13</v>
      </c>
      <c r="M13" s="252">
        <f t="shared" si="0"/>
        <v>60</v>
      </c>
    </row>
    <row r="14" spans="1:17" s="34" customFormat="1" ht="19.5" customHeight="1" thickBot="1" x14ac:dyDescent="0.35">
      <c r="A14" s="267" t="s">
        <v>133</v>
      </c>
      <c r="B14" s="268">
        <v>8.2370263746283943</v>
      </c>
      <c r="C14" s="269">
        <v>1830</v>
      </c>
      <c r="D14" s="268">
        <v>5.722067276170054</v>
      </c>
      <c r="E14" s="269">
        <v>1340</v>
      </c>
      <c r="F14" s="268">
        <v>6.9547239344541518</v>
      </c>
      <c r="G14" s="269">
        <v>3170</v>
      </c>
      <c r="H14" s="270">
        <v>8</v>
      </c>
      <c r="I14" s="269">
        <f>SUM(I7:I13)</f>
        <v>170</v>
      </c>
      <c r="J14" s="268">
        <v>6</v>
      </c>
      <c r="K14" s="269">
        <f>SUM(K7:K13)</f>
        <v>150</v>
      </c>
      <c r="L14" s="268">
        <v>7</v>
      </c>
      <c r="M14" s="271">
        <f t="shared" si="0"/>
        <v>320</v>
      </c>
    </row>
    <row r="15" spans="1:17" s="27" customFormat="1" x14ac:dyDescent="0.35">
      <c r="B15" s="42"/>
      <c r="C15" s="42"/>
      <c r="D15" s="42"/>
      <c r="E15" s="42"/>
      <c r="F15" s="42"/>
      <c r="G15" s="42"/>
      <c r="H15" s="42"/>
      <c r="I15" s="42"/>
      <c r="J15" s="42"/>
      <c r="K15" s="42"/>
      <c r="M15" s="132"/>
    </row>
    <row r="16" spans="1:17" s="33" customFormat="1" ht="12" x14ac:dyDescent="0.3">
      <c r="A16" s="90" t="s">
        <v>198</v>
      </c>
      <c r="F16" s="35"/>
      <c r="G16" s="35"/>
    </row>
    <row r="17" spans="1:7" s="41" customFormat="1" ht="12" x14ac:dyDescent="0.3">
      <c r="A17" s="152" t="s">
        <v>163</v>
      </c>
      <c r="E17" s="130"/>
      <c r="F17" s="130"/>
      <c r="G17" s="130"/>
    </row>
    <row r="18" spans="1:7" s="33" customFormat="1" ht="12" x14ac:dyDescent="0.3">
      <c r="A18" s="90"/>
    </row>
    <row r="19" spans="1:7" s="33" customFormat="1" ht="12" x14ac:dyDescent="0.3">
      <c r="A19" s="90" t="s">
        <v>181</v>
      </c>
    </row>
    <row r="20" spans="1:7" s="33" customFormat="1" ht="12" x14ac:dyDescent="0.3">
      <c r="A20" s="90" t="s">
        <v>165</v>
      </c>
    </row>
    <row r="21" spans="1:7" s="33" customFormat="1" ht="12" x14ac:dyDescent="0.3">
      <c r="A21" s="151"/>
    </row>
    <row r="22" spans="1:7" s="33" customFormat="1" ht="12" x14ac:dyDescent="0.3"/>
    <row r="23" spans="1:7" x14ac:dyDescent="0.35">
      <c r="A23" s="11"/>
    </row>
    <row r="24" spans="1:7" x14ac:dyDescent="0.35">
      <c r="A24" s="10"/>
    </row>
    <row r="25" spans="1:7" x14ac:dyDescent="0.35">
      <c r="A25" s="10"/>
    </row>
  </sheetData>
  <mergeCells count="9"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A2" location="'CHAPTER 5'!A1" display="Back to Table of Contents" xr:uid="{00000000-0004-0000-0800-000000000000}"/>
  </hyperlink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1F3905E415A46B52CE044DBA518AF" ma:contentTypeVersion="9" ma:contentTypeDescription="Create a new document." ma:contentTypeScope="" ma:versionID="bf863d3b33b34d51dc078a91a78d2877">
  <xsd:schema xmlns:xsd="http://www.w3.org/2001/XMLSchema" xmlns:xs="http://www.w3.org/2001/XMLSchema" xmlns:p="http://schemas.microsoft.com/office/2006/metadata/properties" xmlns:ns3="a659563d-3f42-48dd-880a-aa6410cefdf8" targetNamespace="http://schemas.microsoft.com/office/2006/metadata/properties" ma:root="true" ma:fieldsID="7eb107809add5d685ce215bd5125679e" ns3:_="">
    <xsd:import namespace="a659563d-3f42-48dd-880a-aa6410cef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9563d-3f42-48dd-880a-aa6410cefd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E1730B-68D2-432A-B510-0711C7DF3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D9BC90-8264-4E99-919E-D7B36A133E35}">
  <ds:schemaRefs>
    <ds:schemaRef ds:uri="http://schemas.microsoft.com/office/2006/documentManagement/types"/>
    <ds:schemaRef ds:uri="a659563d-3f42-48dd-880a-aa6410cefdf8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C0D9997-5F55-47A3-B320-9BA746F4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9563d-3f42-48dd-880a-aa6410cef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CHAPTER 5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POP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'5.15'!Print_Area</vt:lpstr>
      <vt:lpstr>'5.16'!Print_Area</vt:lpstr>
      <vt:lpstr>'5.17'!Print_Area</vt:lpstr>
      <vt:lpstr>'5.18'!Print_Area</vt:lpstr>
      <vt:lpstr>'5.19'!Print_Area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'CHAPTER 5'!Print_Area</vt:lpstr>
    </vt:vector>
  </TitlesOfParts>
  <Company>UoB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Patrick Sheldon</dc:creator>
  <cp:lastModifiedBy>Ed Dicks</cp:lastModifiedBy>
  <cp:lastPrinted>2020-04-08T17:40:13Z</cp:lastPrinted>
  <dcterms:created xsi:type="dcterms:W3CDTF">2019-03-28T17:08:24Z</dcterms:created>
  <dcterms:modified xsi:type="dcterms:W3CDTF">2020-06-23T17:44:08Z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0x010100F001F3905E415A46B52CE044DBA518AF</vt:lpwstr>
  </property>
</Properties>
</file>