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Health Stats\Compendium\2020\Excel\"/>
    </mc:Choice>
  </mc:AlternateContent>
  <xr:revisionPtr revIDLastSave="0" documentId="13_ncr:1_{0F842552-BFAE-4DB8-A2CA-223629CFCC68}" xr6:coauthVersionLast="44" xr6:coauthVersionMax="44" xr10:uidLastSave="{00000000-0000-0000-0000-000000000000}"/>
  <bookViews>
    <workbookView xWindow="-120" yWindow="-120" windowWidth="20730" windowHeight="11160" tabRatio="754" xr2:uid="{00000000-000D-0000-FFFF-FFFF00000000}"/>
  </bookViews>
  <sheets>
    <sheet name="CHAPTER 3" sheetId="17" r:id="rId1"/>
    <sheet name="3.1" sheetId="1" r:id="rId2"/>
    <sheet name="Sheet1" sheetId="2" state="hidden" r:id="rId3"/>
    <sheet name="3.1F" sheetId="19" r:id="rId4"/>
    <sheet name="Data for fig3.1" sheetId="4" state="hidden" r:id="rId5"/>
    <sheet name="3.2" sheetId="5" r:id="rId6"/>
    <sheet name="3.2F" sheetId="20" r:id="rId7"/>
    <sheet name="Data for Pub15 fig 3.2" sheetId="6" state="hidden" r:id="rId8"/>
    <sheet name="3.3" sheetId="7" r:id="rId9"/>
    <sheet name="3.3F" sheetId="21" r:id="rId10"/>
    <sheet name="Data for Pub 15 Fig 3.3" sheetId="8" state="hidden" r:id="rId11"/>
    <sheet name="3.4" sheetId="9" r:id="rId12"/>
    <sheet name="3.4F" sheetId="23" r:id="rId13"/>
    <sheet name="Data for Pub 15 Fig 3.4" sheetId="10" state="hidden" r:id="rId14"/>
    <sheet name="3.5" sheetId="11" r:id="rId15"/>
    <sheet name="3.6" sheetId="12" r:id="rId16"/>
    <sheet name="3.6F" sheetId="24" r:id="rId17"/>
    <sheet name="data for Pub 15 Fig 3.6" sheetId="18" state="hidden" r:id="rId18"/>
    <sheet name="3.7" sheetId="27" r:id="rId19"/>
    <sheet name="3.8" sheetId="13" r:id="rId20"/>
    <sheet name="3.9" sheetId="14" r:id="rId21"/>
    <sheet name="3.10" sheetId="15" r:id="rId22"/>
    <sheet name="3.11" sheetId="26" r:id="rId23"/>
    <sheet name="3.12" sheetId="16" r:id="rId24"/>
    <sheet name="3.13" sheetId="28" r:id="rId25"/>
    <sheet name="Ambulance_Data" sheetId="25" state="hidden" r:id="rId26"/>
  </sheets>
  <definedNames>
    <definedName name="_xlnm.Print_Area" localSheetId="1">'3.1'!$A$1:$T$22</definedName>
    <definedName name="_xlnm.Print_Area" localSheetId="21">'3.10'!$A$1:$AB$26</definedName>
    <definedName name="_xlnm.Print_Area" localSheetId="22">'3.11'!$A$1:$V$21</definedName>
    <definedName name="_xlnm.Print_Area" localSheetId="23">'3.12'!$A$1:$S$52</definedName>
    <definedName name="_xlnm.Print_Area" localSheetId="24">'3.13'!$A$1:$J$19</definedName>
    <definedName name="_xlnm.Print_Area" localSheetId="3">'3.1F'!$A$1:$R$38</definedName>
    <definedName name="_xlnm.Print_Area" localSheetId="5">'3.2'!$A$1:$P$20</definedName>
    <definedName name="_xlnm.Print_Area" localSheetId="6">'3.2F'!$A$1:$R$39</definedName>
    <definedName name="_xlnm.Print_Area" localSheetId="8">'3.3'!$A$1:$Q$20</definedName>
    <definedName name="_xlnm.Print_Area" localSheetId="9">'3.3F'!$A$1:$R$38</definedName>
    <definedName name="_xlnm.Print_Area" localSheetId="11">'3.4'!$A$1:$Q$19</definedName>
    <definedName name="_xlnm.Print_Area" localSheetId="12">'3.4F'!$A$1:$R$38</definedName>
    <definedName name="_xlnm.Print_Area" localSheetId="14">'3.5'!$A$1:$H$23</definedName>
    <definedName name="_xlnm.Print_Area" localSheetId="15">'3.6'!$A$1:$G$51</definedName>
    <definedName name="_xlnm.Print_Area" localSheetId="16">'3.6F'!$A$1:$R$45</definedName>
    <definedName name="_xlnm.Print_Area" localSheetId="18">'3.7'!$A$1:$M$24</definedName>
    <definedName name="_xlnm.Print_Area" localSheetId="19">'3.8'!$A$1:$O$17</definedName>
    <definedName name="_xlnm.Print_Area" localSheetId="20">'3.9'!$A$1:$G$23</definedName>
    <definedName name="_xlnm.Print_Area" localSheetId="0">'CHAPTER 3'!$A$1:$C$34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8" l="1"/>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13" i="18"/>
  <c r="C40"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2" i="18"/>
  <c r="AA22" i="15" l="1"/>
  <c r="F15" i="11"/>
  <c r="E15" i="11"/>
  <c r="D15" i="11"/>
  <c r="F14" i="11"/>
  <c r="E14" i="11"/>
  <c r="D14" i="11"/>
  <c r="F13" i="11"/>
  <c r="E13" i="11"/>
  <c r="D13" i="11"/>
  <c r="F12" i="11"/>
  <c r="E12" i="11"/>
  <c r="D12" i="11"/>
  <c r="F11" i="11"/>
  <c r="E11" i="11"/>
  <c r="D11" i="11"/>
  <c r="F10" i="11"/>
  <c r="E10" i="11"/>
  <c r="D10" i="11"/>
  <c r="F9" i="11"/>
  <c r="E9" i="11"/>
  <c r="D9" i="11"/>
  <c r="F8" i="11"/>
  <c r="E8" i="11"/>
  <c r="D8" i="11"/>
  <c r="F7" i="11"/>
  <c r="E7" i="11"/>
  <c r="D7" i="11"/>
  <c r="F6" i="11"/>
  <c r="E6" i="11"/>
  <c r="D6" i="11"/>
  <c r="F5" i="11"/>
  <c r="E5" i="11"/>
  <c r="D5" i="11"/>
  <c r="T3" i="10"/>
  <c r="T4" i="10"/>
  <c r="T5" i="10"/>
  <c r="T6" i="10"/>
  <c r="S3" i="10"/>
  <c r="S4" i="10"/>
  <c r="S5" i="10"/>
  <c r="S6" i="10"/>
  <c r="S5" i="8"/>
  <c r="S3" i="8"/>
  <c r="S4" i="8"/>
  <c r="S6" i="8"/>
  <c r="R3" i="8"/>
  <c r="R4" i="8"/>
  <c r="R5" i="8"/>
  <c r="R6" i="8"/>
  <c r="P3" i="6"/>
  <c r="P4" i="6"/>
  <c r="P5" i="6"/>
  <c r="P6" i="6"/>
  <c r="C34" i="25" l="1"/>
  <c r="C36" i="25"/>
  <c r="C37" i="25"/>
  <c r="C39" i="25"/>
  <c r="C40" i="25"/>
  <c r="D34" i="25"/>
  <c r="E34" i="25"/>
  <c r="F34" i="25"/>
  <c r="G34" i="25"/>
  <c r="H34" i="25"/>
  <c r="I34" i="25"/>
  <c r="J34" i="25"/>
  <c r="K34" i="25"/>
  <c r="L34" i="25"/>
  <c r="M34" i="25"/>
  <c r="N34" i="25"/>
  <c r="O34" i="25"/>
  <c r="P34" i="25"/>
  <c r="Q34" i="25"/>
  <c r="R34" i="25"/>
  <c r="S34" i="25"/>
  <c r="T34" i="25"/>
  <c r="U34" i="25"/>
  <c r="V34" i="25"/>
  <c r="W34" i="25"/>
  <c r="X34" i="25"/>
  <c r="Y34" i="25"/>
  <c r="Z34" i="25"/>
  <c r="D36" i="25"/>
  <c r="E36" i="25"/>
  <c r="F36" i="25"/>
  <c r="G36" i="25"/>
  <c r="H36" i="25"/>
  <c r="I36" i="25"/>
  <c r="J36" i="25"/>
  <c r="K36" i="25"/>
  <c r="L36" i="25"/>
  <c r="M36" i="25"/>
  <c r="N36" i="25"/>
  <c r="O36" i="25"/>
  <c r="P36" i="25"/>
  <c r="Q36" i="25"/>
  <c r="R36" i="25"/>
  <c r="S36" i="25"/>
  <c r="T36" i="25"/>
  <c r="U36" i="25"/>
  <c r="V36" i="25"/>
  <c r="W36" i="25"/>
  <c r="X36" i="25"/>
  <c r="Y36" i="25"/>
  <c r="Z36" i="25"/>
  <c r="D37" i="25"/>
  <c r="E37" i="25"/>
  <c r="F37" i="25"/>
  <c r="G37" i="25"/>
  <c r="H37" i="25"/>
  <c r="I37" i="25"/>
  <c r="J37" i="25"/>
  <c r="K37" i="25"/>
  <c r="L37" i="25"/>
  <c r="M37" i="25"/>
  <c r="N37" i="25"/>
  <c r="O37" i="25"/>
  <c r="P37" i="25"/>
  <c r="Q37" i="25"/>
  <c r="R37" i="25"/>
  <c r="S37" i="25"/>
  <c r="T37" i="25"/>
  <c r="U37" i="25"/>
  <c r="V37" i="25"/>
  <c r="W37" i="25"/>
  <c r="X37" i="25"/>
  <c r="Y37" i="25"/>
  <c r="Z37" i="25"/>
  <c r="D39" i="25"/>
  <c r="E39" i="25"/>
  <c r="F39" i="25"/>
  <c r="G39" i="25"/>
  <c r="H39" i="25"/>
  <c r="I39" i="25"/>
  <c r="J39" i="25"/>
  <c r="K39" i="25"/>
  <c r="L39" i="25"/>
  <c r="M39" i="25"/>
  <c r="N39" i="25"/>
  <c r="O39" i="25"/>
  <c r="P39" i="25"/>
  <c r="Q39" i="25"/>
  <c r="R39" i="25"/>
  <c r="S39" i="25"/>
  <c r="T39" i="25"/>
  <c r="U39" i="25"/>
  <c r="V39" i="25"/>
  <c r="W39" i="25"/>
  <c r="X39" i="25"/>
  <c r="Y39" i="25"/>
  <c r="Z39" i="25"/>
  <c r="D40" i="25"/>
  <c r="E40" i="25"/>
  <c r="F40" i="25"/>
  <c r="G40" i="25"/>
  <c r="H40" i="25"/>
  <c r="I40" i="25"/>
  <c r="J40" i="25"/>
  <c r="K40" i="25"/>
  <c r="L40" i="25"/>
  <c r="M40" i="25"/>
  <c r="N40" i="25"/>
  <c r="O40" i="25"/>
  <c r="P40" i="25"/>
  <c r="Q40" i="25"/>
  <c r="R40" i="25"/>
  <c r="S40" i="25"/>
  <c r="T40" i="25"/>
  <c r="U40" i="25"/>
  <c r="V40" i="25"/>
  <c r="W40" i="25"/>
  <c r="X40" i="25"/>
  <c r="Y40" i="25"/>
  <c r="Z40" i="25"/>
  <c r="C41" i="25"/>
  <c r="D41" i="25"/>
  <c r="E41" i="25"/>
  <c r="F41" i="25"/>
  <c r="G41" i="25"/>
  <c r="H41" i="25"/>
  <c r="I41" i="25"/>
  <c r="J41" i="25"/>
  <c r="K41" i="25"/>
  <c r="L41" i="25"/>
  <c r="M41" i="25"/>
  <c r="N41" i="25"/>
  <c r="O41" i="25"/>
  <c r="P41" i="25"/>
  <c r="Q41" i="25"/>
  <c r="R41" i="25"/>
  <c r="S41" i="25"/>
  <c r="T41" i="25"/>
  <c r="U41" i="25"/>
  <c r="V41" i="25"/>
  <c r="W41" i="25"/>
  <c r="X41" i="25"/>
  <c r="Y41" i="25"/>
  <c r="Z41" i="25"/>
  <c r="C42" i="25"/>
  <c r="D42" i="25"/>
  <c r="E42" i="25"/>
  <c r="F42" i="25"/>
  <c r="G42" i="25"/>
  <c r="H42" i="25"/>
  <c r="I42" i="25"/>
  <c r="J42" i="25"/>
  <c r="K42" i="25"/>
  <c r="L42" i="25"/>
  <c r="M42" i="25"/>
  <c r="N42" i="25"/>
  <c r="O42" i="25"/>
  <c r="P42" i="25"/>
  <c r="Q42" i="25"/>
  <c r="R42" i="25"/>
  <c r="S42" i="25"/>
  <c r="T42" i="25"/>
  <c r="U42" i="25"/>
  <c r="V42" i="25"/>
  <c r="W42" i="25"/>
  <c r="X42" i="25"/>
  <c r="Y42" i="25"/>
  <c r="Z42" i="25"/>
  <c r="C43" i="25"/>
  <c r="D43" i="25"/>
  <c r="E43" i="25"/>
  <c r="F43" i="25"/>
  <c r="G43" i="25"/>
  <c r="H43" i="25"/>
  <c r="I43" i="25"/>
  <c r="J43" i="25"/>
  <c r="K43" i="25"/>
  <c r="L43" i="25"/>
  <c r="M43" i="25"/>
  <c r="N43" i="25"/>
  <c r="O43" i="25"/>
  <c r="P43" i="25"/>
  <c r="Q43" i="25"/>
  <c r="R43" i="25"/>
  <c r="S43" i="25"/>
  <c r="T43" i="25"/>
  <c r="U43" i="25"/>
  <c r="V43" i="25"/>
  <c r="W43" i="25"/>
  <c r="X43" i="25"/>
  <c r="Y43" i="25"/>
  <c r="Z43" i="25"/>
  <c r="C44" i="25"/>
  <c r="D44" i="25"/>
  <c r="E44" i="25"/>
  <c r="F44" i="25"/>
  <c r="G44" i="25"/>
  <c r="H44" i="25"/>
  <c r="I44" i="25"/>
  <c r="J44" i="25"/>
  <c r="K44" i="25"/>
  <c r="L44" i="25"/>
  <c r="M44" i="25"/>
  <c r="N44" i="25"/>
  <c r="O44" i="25"/>
  <c r="P44" i="25"/>
  <c r="Q44" i="25"/>
  <c r="R44" i="25"/>
  <c r="S44" i="25"/>
  <c r="T44" i="25"/>
  <c r="U44" i="25"/>
  <c r="V44" i="25"/>
  <c r="W44" i="25"/>
  <c r="X44" i="25"/>
  <c r="Y44" i="25"/>
  <c r="Z44" i="25"/>
  <c r="C45" i="25"/>
  <c r="D45" i="25"/>
  <c r="E45" i="25"/>
  <c r="F45" i="25"/>
  <c r="G45" i="25"/>
  <c r="H45" i="25"/>
  <c r="I45" i="25"/>
  <c r="J45" i="25"/>
  <c r="K45" i="25"/>
  <c r="L45" i="25"/>
  <c r="M45" i="25"/>
  <c r="N45" i="25"/>
  <c r="O45" i="25"/>
  <c r="P45" i="25"/>
  <c r="Q45" i="25"/>
  <c r="R45" i="25"/>
  <c r="S45" i="25"/>
  <c r="T45" i="25"/>
  <c r="U45" i="25"/>
  <c r="V45" i="25"/>
  <c r="W45" i="25"/>
  <c r="X45" i="25"/>
  <c r="Y45" i="25"/>
  <c r="Z45" i="25"/>
  <c r="C46" i="25"/>
  <c r="D46" i="25"/>
  <c r="E46" i="25"/>
  <c r="F46" i="25"/>
  <c r="G46" i="25"/>
  <c r="H46" i="25"/>
  <c r="I46" i="25"/>
  <c r="J46" i="25"/>
  <c r="K46" i="25"/>
  <c r="L46" i="25"/>
  <c r="M46" i="25"/>
  <c r="N46" i="25"/>
  <c r="O46" i="25"/>
  <c r="P46" i="25"/>
  <c r="Q46" i="25"/>
  <c r="R46" i="25"/>
  <c r="S46" i="25"/>
  <c r="T46" i="25"/>
  <c r="U46" i="25"/>
  <c r="V46" i="25"/>
  <c r="W46" i="25"/>
  <c r="X46" i="25"/>
  <c r="Y46" i="25"/>
  <c r="Z46" i="25"/>
  <c r="C47" i="25"/>
  <c r="D47" i="25"/>
  <c r="E47" i="25"/>
  <c r="F47" i="25"/>
  <c r="G47" i="25"/>
  <c r="H47" i="25"/>
  <c r="I47" i="25"/>
  <c r="J47" i="25"/>
  <c r="K47" i="25"/>
  <c r="L47" i="25"/>
  <c r="M47" i="25"/>
  <c r="N47" i="25"/>
  <c r="O47" i="25"/>
  <c r="P47" i="25"/>
  <c r="Q47" i="25"/>
  <c r="R47" i="25"/>
  <c r="S47" i="25"/>
  <c r="T47" i="25"/>
  <c r="U47" i="25"/>
  <c r="V47" i="25"/>
  <c r="W47" i="25"/>
  <c r="X47" i="25"/>
  <c r="Y47" i="25"/>
  <c r="Z47" i="25"/>
  <c r="AL47" i="25"/>
  <c r="AK47" i="25"/>
  <c r="AJ47" i="25"/>
  <c r="AI47" i="25"/>
  <c r="AH47" i="25"/>
  <c r="AG47" i="25"/>
  <c r="AF47" i="25"/>
  <c r="AE47" i="25"/>
  <c r="AD47" i="25"/>
  <c r="AC47" i="25"/>
  <c r="AB47" i="25"/>
  <c r="AA47" i="25"/>
  <c r="AL46" i="25"/>
  <c r="AK46" i="25"/>
  <c r="AJ46" i="25"/>
  <c r="AI46" i="25"/>
  <c r="AH46" i="25"/>
  <c r="AG46" i="25"/>
  <c r="AF46" i="25"/>
  <c r="AE46" i="25"/>
  <c r="AD46" i="25"/>
  <c r="AC46" i="25"/>
  <c r="AB46" i="25"/>
  <c r="AA46" i="25"/>
  <c r="AL45" i="25"/>
  <c r="AK45" i="25"/>
  <c r="AJ45" i="25"/>
  <c r="AI45" i="25"/>
  <c r="AH45" i="25"/>
  <c r="AG45" i="25"/>
  <c r="AF45" i="25"/>
  <c r="AE45" i="25"/>
  <c r="AD45" i="25"/>
  <c r="AC45" i="25"/>
  <c r="AB45" i="25"/>
  <c r="AA45" i="25"/>
  <c r="AL44" i="25"/>
  <c r="AK44" i="25"/>
  <c r="AJ44" i="25"/>
  <c r="AI44" i="25"/>
  <c r="AH44" i="25"/>
  <c r="AG44" i="25"/>
  <c r="AF44" i="25"/>
  <c r="AE44" i="25"/>
  <c r="AD44" i="25"/>
  <c r="AC44" i="25"/>
  <c r="AB44" i="25"/>
  <c r="AA44" i="25"/>
  <c r="AL43" i="25"/>
  <c r="AK43" i="25"/>
  <c r="AJ43" i="25"/>
  <c r="AI43" i="25"/>
  <c r="AH43" i="25"/>
  <c r="AG43" i="25"/>
  <c r="AF43" i="25"/>
  <c r="AE43" i="25"/>
  <c r="AD43" i="25"/>
  <c r="AC43" i="25"/>
  <c r="AB43" i="25"/>
  <c r="AA43" i="25"/>
  <c r="AL42" i="25"/>
  <c r="AK42" i="25"/>
  <c r="AJ42" i="25"/>
  <c r="AI42" i="25"/>
  <c r="AH42" i="25"/>
  <c r="AG42" i="25"/>
  <c r="AF42" i="25"/>
  <c r="AE42" i="25"/>
  <c r="AD42" i="25"/>
  <c r="AC42" i="25"/>
  <c r="AB42" i="25"/>
  <c r="AA42" i="25"/>
  <c r="AL41" i="25"/>
  <c r="AK41" i="25"/>
  <c r="AJ41" i="25"/>
  <c r="AI41" i="25"/>
  <c r="AH41" i="25"/>
  <c r="AG41" i="25"/>
  <c r="AF41" i="25"/>
  <c r="AE41" i="25"/>
  <c r="AD41" i="25"/>
  <c r="AC41" i="25"/>
  <c r="AB41" i="25"/>
  <c r="AA41" i="25"/>
  <c r="AL40" i="25"/>
  <c r="AK40" i="25"/>
  <c r="AJ40" i="25"/>
  <c r="AI40" i="25"/>
  <c r="AH40" i="25"/>
  <c r="AG40" i="25"/>
  <c r="AF40" i="25"/>
  <c r="AE40" i="25"/>
  <c r="AD40" i="25"/>
  <c r="AC40" i="25"/>
  <c r="AB40" i="25"/>
  <c r="AA40" i="25"/>
  <c r="AL39" i="25"/>
  <c r="AK39" i="25"/>
  <c r="AJ39" i="25"/>
  <c r="AI39" i="25"/>
  <c r="AH39" i="25"/>
  <c r="AG39" i="25"/>
  <c r="AF39" i="25"/>
  <c r="AE39" i="25"/>
  <c r="AD39" i="25"/>
  <c r="AC39" i="25"/>
  <c r="AB39" i="25"/>
  <c r="AA39" i="25"/>
  <c r="AL37" i="25"/>
  <c r="AK37" i="25"/>
  <c r="AJ37" i="25"/>
  <c r="AI37" i="25"/>
  <c r="AH37" i="25"/>
  <c r="AG37" i="25"/>
  <c r="AF37" i="25"/>
  <c r="AE37" i="25"/>
  <c r="AD37" i="25"/>
  <c r="AC37" i="25"/>
  <c r="AB37" i="25"/>
  <c r="AA37" i="25"/>
  <c r="AL36" i="25"/>
  <c r="AK36" i="25"/>
  <c r="AJ36" i="25"/>
  <c r="AI36" i="25"/>
  <c r="AH36" i="25"/>
  <c r="AG36" i="25"/>
  <c r="AF36" i="25"/>
  <c r="AE36" i="25"/>
  <c r="AD36" i="25"/>
  <c r="AC36" i="25"/>
  <c r="AB36" i="25"/>
  <c r="AA36" i="25"/>
  <c r="AB34" i="25"/>
  <c r="AC34" i="25"/>
  <c r="AD34" i="25"/>
  <c r="AE34" i="25"/>
  <c r="AF34" i="25"/>
  <c r="AG34" i="25"/>
  <c r="AH34" i="25"/>
  <c r="AI34" i="25"/>
  <c r="AJ34" i="25"/>
  <c r="AK34" i="25"/>
  <c r="AL34" i="25"/>
  <c r="AA34" i="25"/>
  <c r="C15" i="11"/>
  <c r="C14" i="11"/>
  <c r="C13" i="11"/>
  <c r="C12" i="11"/>
  <c r="H12" i="11" s="1"/>
  <c r="C11" i="11"/>
  <c r="C10" i="11"/>
  <c r="C9" i="11"/>
  <c r="H9" i="11" s="1"/>
  <c r="C8" i="11"/>
  <c r="H8" i="11" s="1"/>
  <c r="C7" i="11"/>
  <c r="C6" i="11"/>
  <c r="C5" i="11"/>
  <c r="AN5" i="4"/>
  <c r="AN6" i="4"/>
  <c r="AN7" i="4"/>
  <c r="AN8" i="4"/>
  <c r="P13" i="26"/>
  <c r="V13" i="26"/>
  <c r="S13" i="26"/>
  <c r="D13" i="26"/>
  <c r="G13" i="26"/>
  <c r="J13" i="26"/>
  <c r="M13" i="26"/>
  <c r="H15" i="11"/>
  <c r="H14" i="11"/>
  <c r="H7" i="11"/>
  <c r="H6" i="11"/>
  <c r="O3" i="6"/>
  <c r="O4" i="6"/>
  <c r="O5" i="6"/>
  <c r="O6" i="6"/>
  <c r="AM5" i="4"/>
  <c r="AM6" i="4"/>
  <c r="AM7" i="4"/>
  <c r="AM8" i="4"/>
  <c r="H13" i="11"/>
  <c r="H11" i="11"/>
  <c r="H10" i="11"/>
  <c r="H5" i="11"/>
  <c r="R6" i="10"/>
  <c r="R5" i="10"/>
  <c r="R4" i="10"/>
  <c r="R3" i="10"/>
  <c r="Q6" i="8"/>
  <c r="Q5" i="8"/>
  <c r="Q4" i="8"/>
  <c r="Q3" i="8"/>
  <c r="N6" i="6"/>
  <c r="N5" i="6"/>
  <c r="N4" i="6"/>
  <c r="N3" i="6"/>
  <c r="AL8" i="4"/>
  <c r="AL7" i="4"/>
  <c r="AL6" i="4"/>
  <c r="AL5" i="4"/>
  <c r="S7" i="4"/>
  <c r="T7" i="4"/>
</calcChain>
</file>

<file path=xl/sharedStrings.xml><?xml version="1.0" encoding="utf-8"?>
<sst xmlns="http://schemas.openxmlformats.org/spreadsheetml/2006/main" count="667" uniqueCount="241">
  <si>
    <t>Digoxin and other positive inotropic drugs (2.1)</t>
  </si>
  <si>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</si>
  <si>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</si>
  <si>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</si>
  <si>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</si>
  <si>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</si>
  <si>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</si>
  <si>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</si>
  <si>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</si>
  <si>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</si>
  <si>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Lipid-lowering drugs (2.12)</t>
  </si>
  <si>
    <t xml:space="preserve">items personally administered. British National Formulary (BNF) codes in parentheses. </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</si>
  <si>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</si>
  <si>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</si>
  <si>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</si>
  <si>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</si>
  <si>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</si>
  <si>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</si>
  <si>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</si>
  <si>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</si>
  <si>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</si>
  <si>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</si>
  <si>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British National Formulary (BNF) codes in parentheses. </t>
  </si>
  <si>
    <t xml:space="preserve"> Thousands (000s)</t>
  </si>
  <si>
    <t>Prescriptions</t>
  </si>
  <si>
    <t>2001/02</t>
  </si>
  <si>
    <t>2005/06</t>
  </si>
  <si>
    <t>2006/07</t>
  </si>
  <si>
    <t>2007/08</t>
  </si>
  <si>
    <t>2008/09</t>
  </si>
  <si>
    <t>2009/10</t>
  </si>
  <si>
    <t>2010/11</t>
  </si>
  <si>
    <t>2011/12</t>
  </si>
  <si>
    <t>2012/13</t>
  </si>
  <si>
    <t>2013/14</t>
  </si>
  <si>
    <t>2002/03</t>
  </si>
  <si>
    <t>2003/04</t>
  </si>
  <si>
    <t>2004/05</t>
  </si>
  <si>
    <t>UK</t>
  </si>
  <si>
    <t>Antifibrinolytic drugs &amp; haemostatics (2.11)</t>
  </si>
  <si>
    <t>All prescriptions for disease of the cardiovascular system</t>
  </si>
  <si>
    <t>Coronary artery 
bypass surgery (CABG)</t>
  </si>
  <si>
    <t>Percutaneous coronary interventions (PCI)</t>
  </si>
  <si>
    <t>1988*</t>
  </si>
  <si>
    <t>Operations performed in NHS hosptials and selected private hospitals are included.</t>
  </si>
  <si>
    <t>Operation</t>
  </si>
  <si>
    <t xml:space="preserve">First time operations only </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</si>
  <si>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</si>
  <si>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</si>
  <si>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</si>
  <si>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</si>
  <si>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</si>
  <si>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</si>
  <si>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</si>
  <si>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</si>
  <si>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</si>
  <si>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</si>
  <si>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</si>
  <si>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</si>
  <si>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</si>
  <si>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</si>
  <si>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</si>
  <si>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</si>
  <si>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 xml:space="preserve">Number discharged from hospital alive </t>
  </si>
  <si>
    <t>PRESCRIPTIONS</t>
  </si>
  <si>
    <t>OPERATIONS</t>
  </si>
  <si>
    <t>TRANSPLANTS</t>
  </si>
  <si>
    <t>Coronary artery bypass operations (CABG)</t>
  </si>
  <si>
    <t>2014/15</t>
  </si>
  <si>
    <t xml:space="preserve">Isolated aortic valve replacement </t>
  </si>
  <si>
    <t>Isolated mitral repair</t>
  </si>
  <si>
    <t>Proportion discharged from hospital alive %</t>
  </si>
  <si>
    <t>Number of resuscitation attempts</t>
  </si>
  <si>
    <t>Isolated mitral replacement</t>
  </si>
  <si>
    <t>Mitral replacement and coronary artery bypass graft (CABG)</t>
  </si>
  <si>
    <t xml:space="preserve">Mitral repair and coronary artery bypass graft (CABG)
</t>
  </si>
  <si>
    <t>Aortic valve replacement and coronary artery bypass graft (CABG)</t>
  </si>
  <si>
    <t>Total registrations</t>
  </si>
  <si>
    <t>2015/16</t>
  </si>
  <si>
    <t>Operations performed in NHS hospitals and selected private hospitals are included.</t>
  </si>
  <si>
    <t>2011-12</t>
  </si>
  <si>
    <t>2012-13</t>
  </si>
  <si>
    <t>2013-14</t>
  </si>
  <si>
    <t>2014-15</t>
  </si>
  <si>
    <t>2015-16</t>
  </si>
  <si>
    <t>www.hscbusiness.hscni.net/services/1806.htm</t>
  </si>
  <si>
    <t xml:space="preserve">www.isdscotland.org/Health-Topics/Prescribing-and-medicines/Community-Dispensing/Prescription-Cost-Analysis/ </t>
  </si>
  <si>
    <t>UK latest</t>
  </si>
  <si>
    <t xml:space="preserve">The Society for Cardiothoracic Surgery in Great Britain &amp; Ireland (2015). </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</si>
  <si>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</si>
  <si>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</si>
  <si>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</si>
  <si>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</si>
  <si>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</si>
  <si>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</si>
  <si>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</si>
  <si>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</si>
  <si>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</si>
  <si>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</si>
  <si>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</si>
  <si>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</si>
  <si>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</si>
  <si>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</si>
  <si>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</si>
  <si>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</si>
  <si>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</si>
  <si>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</si>
  <si>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</si>
  <si>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</si>
  <si>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</si>
  <si>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</si>
  <si>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</si>
  <si>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</si>
  <si>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https://www.nicor.org.uk/national-cardiac-audit-programme/cardiac-rhythm-management-arrhythmia-audit/</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</si>
  <si>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</si>
  <si>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</si>
  <si>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</si>
  <si>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</si>
  <si>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Pacemaker data for Scotland are known to be incomplete and are therefore not shown.</t>
  </si>
  <si>
    <t xml:space="preserve">NHS Digital (2019). Prescription cost analysis 2018. </t>
  </si>
  <si>
    <t>https://digital.nhs.uk/data-and-information/publications/statistical/prescription-cost-analysis/2018</t>
  </si>
  <si>
    <t>England 2018</t>
  </si>
  <si>
    <t>Great Western Ambulance Service NHS Trust</t>
  </si>
  <si>
    <t>Heart</t>
  </si>
  <si>
    <t>Heart and lung</t>
  </si>
  <si>
    <t xml:space="preserve">ALL HEART/HEART &amp; LUNG TRANSPLANTS </t>
  </si>
  <si>
    <t>Postcode unknown</t>
  </si>
  <si>
    <t>Includes patients whose postcodes were unknown. Excludes lung transplant.</t>
  </si>
  <si>
    <t>https://www.organdonation.nhs.uk/supporting-my-decision/statistics-about-organ-donation/</t>
  </si>
  <si>
    <t>Organ Donation and Transplantation. Quarterly statistics (2019) previous Annual Activity reports. Organ donation and transplantation. NHS Blood and Transplant, NHS.</t>
  </si>
  <si>
    <t>Discharges</t>
  </si>
  <si>
    <t>Crude rate per 100,000 population</t>
  </si>
  <si>
    <t>Males</t>
  </si>
  <si>
    <t>Females</t>
  </si>
  <si>
    <t>Both Sexes</t>
  </si>
  <si>
    <t>Gender</t>
  </si>
  <si>
    <t>The European Standard Population (ESP), which was first used in 1976, was revised in 2013. Figures using ESP1976 and ESP2013 are not comparable.</t>
  </si>
  <si>
    <t>SMR1/01 records, all inpatient and daycase discharges.</t>
  </si>
  <si>
    <t>Coronary Artery Bypass Graft (CABG)</t>
  </si>
  <si>
    <t>European Age-Sex Standardised Rate (EASR), calculated using ESP2013 and using 5 year age groups 0-4, 5-9 up to an upper age group of 90+.</t>
  </si>
  <si>
    <t>Age standardised discharge rate per 100,000 population</t>
  </si>
  <si>
    <t>Number of resuscitation attempts by Financial Year</t>
  </si>
  <si>
    <t>Number of resuscitation attempts by Calendar Year</t>
  </si>
  <si>
    <t>2011 (Apr to Dec)</t>
  </si>
  <si>
    <t>Proportion discharged from hospital alive % by Calendar Year</t>
  </si>
  <si>
    <t>Number discharged from hospital alive by Financial Year</t>
  </si>
  <si>
    <t>Proportion discharged from hospital alive % by Financial Year</t>
  </si>
  <si>
    <t>Ambulance Service</t>
  </si>
  <si>
    <t>Data for South Western Ambulance Service includes that for the Great Western Ambulance Service up to January 2013. From February 2013 the Great Western Ambulance Service became part of the South Western Ambulance Service.</t>
  </si>
  <si>
    <t>Proportion alive at 30 days % by Financial Year</t>
  </si>
  <si>
    <t>Number 30-day survivors per million of the population by Financial Year</t>
  </si>
  <si>
    <t xml:space="preserve">Figures are based on items and cover all prescriptions dispensed by community pharmacists, appliance contractors, dispensing doctors and prescriptions submitted by </t>
  </si>
  <si>
    <t xml:space="preserve">prescribing doctors for items personally administered. British National Formulary (BNF) codes in parentheses. </t>
  </si>
  <si>
    <t>https://www.england.nhs.uk/statistics/statistical-work-areas/ambulance-quality-indicators/</t>
  </si>
  <si>
    <t>NHS England, Ambulance Quality Indicators</t>
  </si>
  <si>
    <t>https://aace.org.uk/uk-ambulance-service/map-of-nhs-ambulance-services/</t>
  </si>
  <si>
    <t xml:space="preserve">Geographic details for the above ambulance services </t>
  </si>
  <si>
    <t>*</t>
  </si>
  <si>
    <t>* Data for 2013/14 incomplete and therefore omitted.</t>
  </si>
  <si>
    <t>Includes tables and figures for trends and latest statistics on the number of prescriptions, operations and cardiac arrest survival in the UK.</t>
  </si>
  <si>
    <t>T3.1</t>
  </si>
  <si>
    <t>T3.2</t>
  </si>
  <si>
    <t>T3.3</t>
  </si>
  <si>
    <t>T3.4</t>
  </si>
  <si>
    <t>T3.5</t>
  </si>
  <si>
    <t>T3.6</t>
  </si>
  <si>
    <t>T3.7</t>
  </si>
  <si>
    <t>T3.8</t>
  </si>
  <si>
    <t>T3.9</t>
  </si>
  <si>
    <t>T3.10</t>
  </si>
  <si>
    <t>T3.11</t>
  </si>
  <si>
    <t>T3.12</t>
  </si>
  <si>
    <t>T3.13</t>
  </si>
  <si>
    <t>F3.1</t>
  </si>
  <si>
    <t>F3.2</t>
  </si>
  <si>
    <t>F3.3</t>
  </si>
  <si>
    <t>F3.4</t>
  </si>
  <si>
    <t>F3.6</t>
  </si>
  <si>
    <t>KEY: T=Table  F=Figure(Graph/Pie Chart)</t>
  </si>
  <si>
    <t>Number of valve replacements and repairs, UK - 2003 to 2015</t>
  </si>
  <si>
    <t>Scottish Ambulance Service</t>
  </si>
  <si>
    <t>Heart and Circulatory Disease Statistics 2020 - Chapter 3 - Treatment</t>
  </si>
  <si>
    <t>Health Statistics and Analysis Unit (2019). Prescription cost analysis 2018. Welsh Government:Cardiff and previous editions.</t>
  </si>
  <si>
    <t>https://gov.wales/prescriptions-wales-april-2018-march-2019</t>
  </si>
  <si>
    <t>2018/19</t>
  </si>
  <si>
    <t>ISD Scotland (2019). Prescription Cost Analysis 2018/19. NHS National Services: Edinburgh. and previous editions.</t>
  </si>
  <si>
    <t>HSC (2019). Prescription Cost Analysis 2018. Business Services Organisation: Belfast.</t>
  </si>
  <si>
    <t>Wales 2018</t>
  </si>
  <si>
    <t>Scotland 2018/19</t>
  </si>
  <si>
    <t>Northern Ireland 2018</t>
  </si>
  <si>
    <t>Health Statistics and Analysis Unit (2019). Prescription cost analysis 2018. Welsh Government:Cardiff  and previous editions.</t>
  </si>
  <si>
    <t>https://www.bcis.org.uk/resources/audit-results/</t>
  </si>
  <si>
    <t>Data up to 2015 taken from The Society for Cardiothoracic Surgery in Great Britain &amp; Ireland (2017). . Accessed in May 2015</t>
  </si>
  <si>
    <t>https://scts.org/outcomes/cardiac/</t>
  </si>
  <si>
    <t>Table 3.9 Cardiothoracic transplant list, United Kingdom 2018/19</t>
  </si>
  <si>
    <r>
      <rPr>
        <vertAlign val="superscript"/>
        <sz val="9"/>
        <color theme="1"/>
        <rFont val="Trebuchet MS"/>
        <family val="2"/>
      </rPr>
      <t>1</t>
    </r>
    <r>
      <rPr>
        <sz val="9"/>
        <color theme="1"/>
        <rFont val="Trebuchet MS"/>
        <family val="2"/>
      </rPr>
      <t xml:space="preserve"> Includes re-registrations for second or subsequent transplants</t>
    </r>
  </si>
  <si>
    <r>
      <rPr>
        <vertAlign val="superscript"/>
        <sz val="9"/>
        <color theme="1"/>
        <rFont val="Trebuchet MS"/>
        <family val="2"/>
      </rPr>
      <t>2</t>
    </r>
    <r>
      <rPr>
        <sz val="9"/>
        <color theme="1"/>
        <rFont val="Trebuchet MS"/>
        <family val="2"/>
      </rPr>
      <t xml:space="preserve"> Patients may have received heart, lung, or heart-lung</t>
    </r>
  </si>
  <si>
    <t>Activities for the year ending 31 March 2019</t>
  </si>
  <si>
    <t>NHS Blood and Transplant (2019). Organ donation and transplantation. NHS</t>
  </si>
  <si>
    <t>Cardiothoracic transplant list, UK - 2018/19</t>
  </si>
  <si>
    <t>Table 3.10 Cardiothoracic transplants and rate per million population, by resident nation, United Kingdom 2010/11 to 2018/19</t>
  </si>
  <si>
    <t>2018-19</t>
  </si>
  <si>
    <t>Table 3.13  Out-of-hospital cardiac arrest survival rates, Scotland 2011-12 to 2018-19</t>
  </si>
  <si>
    <t xml:space="preserve">Out-of-Hospital Cardiac Arrest data linkage project: 2018-2019 results. </t>
  </si>
  <si>
    <t>https://www.gov.scot/publications/scottish-out-hospital-cardiac-arrest-data-linkage-project-2018-19-results/</t>
  </si>
  <si>
    <t>Data for 2016, 2017-18 and 2018-19 taken from British Cardiovascular Intervention Society (2020). BCIS Audit returns . Personal communication and published results.</t>
  </si>
  <si>
    <t>All records were extracted from the SMR01 linked database as at October 2019.</t>
  </si>
  <si>
    <t>Data for year ending 31st March 2019 are provisional and subject to change in future analyses.</t>
  </si>
  <si>
    <t>https://beta.isdscotland.org/find-publications-and-data/conditions-and-diseases/heart-disease-and-blood-vessels/heart-disease-statistics/</t>
  </si>
  <si>
    <t>Number and rate of CABGs, Scotland - 2008/09 to 2018/19</t>
  </si>
  <si>
    <t>Number of CABGs and PCIs, UK - 1977 to 2018/19</t>
  </si>
  <si>
    <t>Cardiothoracic transplants and rate per million population, by country, UK - 2010/11 to 2018/19</t>
  </si>
  <si>
    <t>Out-of-hospital cardiac arrest survival rates, by Ambulance Service, England - 2011/12 to 2018/19; 2011 to 2018</t>
  </si>
  <si>
    <t>Out-of-hospital cardiac arrest survival rates, Scotland - 2011/12 to 2018/19</t>
  </si>
  <si>
    <t>Table 3.12 Out-of-hospital cardiac arrest survival rates, by Ambulance Service, England 2011-12 to 2018-19; April 2011 to December 2018</t>
  </si>
  <si>
    <t>Table 3.6 Number of CABGs and PCIs, United Kingdom 1977 to 2018-19</t>
  </si>
  <si>
    <r>
      <t>New registrations in 2018/19</t>
    </r>
    <r>
      <rPr>
        <b/>
        <vertAlign val="superscript"/>
        <sz val="10"/>
        <color theme="1"/>
        <rFont val="Trebuchet MS"/>
        <family val="2"/>
      </rPr>
      <t>1</t>
    </r>
  </si>
  <si>
    <t>Table 3.11 Pacemaker new implants and rate per million population, by country, United Kingdom 2010/11 to 2016/17</t>
  </si>
  <si>
    <t>Figures for England, Wales and Northern Ireland taken from public reports for the National Audit of Cardiac Rhythm Management.</t>
  </si>
  <si>
    <t xml:space="preserve">Pacemaker implant data for England, Wales and Northern Ireland is shown using old method (all procedures except battery changes) for years 2010/11 to 2014/15, and using new method (only first implants, hence somewhat lower) for 2015/16 onwards. </t>
  </si>
  <si>
    <r>
      <t>Transplanted</t>
    </r>
    <r>
      <rPr>
        <vertAlign val="superscript"/>
        <sz val="10"/>
        <color theme="1"/>
        <rFont val="Trebuchet MS"/>
        <family val="2"/>
      </rPr>
      <t>2</t>
    </r>
  </si>
  <si>
    <t>New Pacemaker implants and rate per million population, by country, UK - 2010/11 to 2016/17</t>
  </si>
  <si>
    <t>Table 3.7 Number and rate of CABGs, Scotland 2008/09 to 2018/19</t>
  </si>
  <si>
    <t>Table 3.8 Number of valve replacements and repairs, United Kingdom 2003 to 2015</t>
  </si>
  <si>
    <t>Data not directly comparable with England</t>
  </si>
  <si>
    <t>This chapter reports on different methods of treatment for heart and circulatory diseases (CVD).</t>
  </si>
  <si>
    <t>Prescriptions used in the prevention and treatment of heart and circulatory diseases (CVD), England - 1981 to 2018</t>
  </si>
  <si>
    <t>Prescriptions used in the prevention and treatment of heart and circulatory diseases (CVD), Wales - 2005 to 2018</t>
  </si>
  <si>
    <t>Prescriptions used in the prevention and treatment of heart and circulatory diseases (CVD), Scotland - 2001/02 to 2018/19</t>
  </si>
  <si>
    <t>Prescriptions used in the prevention and treatment of heart and circulatory diseases (CVD), Northern Ireland - 2000 to 2018</t>
  </si>
  <si>
    <t>Prescriptions used in the prevention and treatment of heart and circulatory diseases (CVD), UK - latest year</t>
  </si>
  <si>
    <t>Table 3.1 Prescriptions used in the prevention and treatment of heart and cirulatory diseases (CVD), England 1981 to 2018</t>
  </si>
  <si>
    <t>Table 3.2 Prescriptions used in the prevention and treatment of heart and cirulatory diseases (CVD), Wales 2005 to 2018</t>
  </si>
  <si>
    <t>Table 3.3 Prescriptions used in the prevention and treatment of heart and cirulatory diseases (CVD), Scotland 2001/02 to 2018/19</t>
  </si>
  <si>
    <t>Table 3.4 Prescriptions used in the prevention and treatment of heart and cirulatory diseases (CVD), Northern Ireland 2000 to 2018</t>
  </si>
  <si>
    <t>Table 3.5 Prescriptions used in the prevention and treatment of heart and cirulatory diseases (CVD), United Kingdom, latest year</t>
  </si>
  <si>
    <t>2018/19(p)</t>
  </si>
  <si>
    <t>(p) provisional data</t>
  </si>
  <si>
    <t>All years given represent a financial year e.g. 2011 represents 1 April 2011 – 31 March 2012.</t>
  </si>
  <si>
    <t>Number discharged from hospital alive by Calendar Year</t>
  </si>
  <si>
    <t>Data not directly comparable with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</si>
</sst>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10409]#,##0.000;\(#,##0.000\)"/>
    <numFmt numFmtId="166" formatCode="_-* #,##0_-;\-* #,##0_-;_-* &quot;-&quot;??_-;_-@_-"/>
    <numFmt numFmtId="167" formatCode="[$£]#,##0.00"/>
    <numFmt numFmtId="168" formatCode="0.00000"/>
    <numFmt numFmtId="169" formatCode="0.0000"/>
    <numFmt numFmtId="170" formatCode="#,##0.0"/>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sz val="10"/>
      <color theme="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b/>
      <i/>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rgb="FF000000"/>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sz val="9"/>
      <color indexed="10"/>
      <name val="Trebuchet MS"/>
      <family val="2"/>
    </font>
    <font>
      <b/>
      <u/>
      <sz val="9"/>
      <color theme="1"/>
      <name val="Trebuchet MS"/>
      <family val="2"/>
    </font>
    <font>
      <sz val="10"/>
      <name val="Tahoma"/>
      <family val="2"/>
    </font>
    <font>
      <vertAlign val="superscript"/>
      <sz val="9"/>
      <color theme="1"/>
      <name val="Trebuchet MS"/>
      <family val="2"/>
    </font>
    <font>
      <b/>
      <vertAlign val="superscript"/>
      <sz val="10"/>
      <color theme="1"/>
      <name val="Trebuchet MS"/>
      <family val="2"/>
    </font>
    <font>
      <vertAlign val="superscript"/>
      <sz val="10"/>
      <color theme="1"/>
      <name val="Trebuchet MS"/>
      <family val="2"/>
    </font>
  </fonts>
  <fills count="11">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auto="1"/>
      </right>
      <top/>
      <bottom/>
      <diagonal/>
    </border>
    <border>
      <left/>
      <right style="double">
        <color auto="1"/>
      </right>
      <top/>
      <bottom style="thin">
        <color indexed="64"/>
      </bottom>
      <diagonal/>
    </border>
    <border>
      <left/>
      <right style="double">
        <color auto="1"/>
      </right>
      <top style="thin">
        <color theme="0" tint="-0.14996795556505021"/>
      </top>
      <bottom style="thin">
        <color theme="0" tint="-0.14996795556505021"/>
      </bottom>
      <diagonal/>
    </border>
  </borders>
  <cellStyleXfs count="22">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20"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6" fillId="0" borderId="0" applyFont="0" applyFill="0" applyBorder="0" applyAlignment="0" applyProtection="0"/>
  </cellStyleXfs>
  <cellXfs count="470">
    <xf numFmtId="0" fontId="0" fillId="0" borderId="0" xfId="0"/>
    <xf numFmtId="0" fontId="12" fillId="7" borderId="0" xfId="0" applyFont="1" applyFill="1"/>
    <xf numFmtId="0" fontId="12" fillId="0" borderId="0" xfId="0" applyFont="1"/>
    <xf numFmtId="0" fontId="12" fillId="0" borderId="0" xfId="6" applyFont="1"/>
    <xf numFmtId="0" fontId="12" fillId="0" borderId="0" xfId="5" applyFont="1"/>
    <xf numFmtId="0" fontId="12" fillId="0" borderId="0" xfId="0" applyFont="1" applyFill="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167" fontId="12" fillId="0" borderId="0" xfId="8" applyNumberFormat="1" applyFont="1"/>
    <xf numFmtId="0" fontId="13" fillId="7" borderId="0" xfId="0" applyFont="1" applyFill="1"/>
    <xf numFmtId="0" fontId="14" fillId="7" borderId="0" xfId="0" applyFont="1" applyFill="1"/>
    <xf numFmtId="0" fontId="16" fillId="8" borderId="0" xfId="0" applyFont="1" applyFill="1"/>
    <xf numFmtId="0" fontId="17" fillId="7" borderId="0" xfId="0" applyFont="1" applyFill="1"/>
    <xf numFmtId="0" fontId="18" fillId="3" borderId="0" xfId="0" applyFont="1" applyFill="1"/>
    <xf numFmtId="0" fontId="19" fillId="3" borderId="0" xfId="0" applyFont="1" applyFill="1"/>
    <xf numFmtId="0" fontId="20" fillId="7" borderId="5" xfId="7" applyFont="1" applyFill="1" applyBorder="1" applyAlignment="1" applyProtection="1"/>
    <xf numFmtId="0" fontId="12" fillId="7" borderId="5" xfId="0" applyFont="1" applyFill="1" applyBorder="1"/>
    <xf numFmtId="0" fontId="20" fillId="7" borderId="3" xfId="7" applyFont="1" applyFill="1" applyBorder="1" applyAlignment="1" applyProtection="1"/>
    <xf numFmtId="0" fontId="12" fillId="7" borderId="3" xfId="0" applyFont="1" applyFill="1" applyBorder="1"/>
    <xf numFmtId="0" fontId="20" fillId="7" borderId="0" xfId="7" applyFont="1" applyFill="1" applyAlignment="1" applyProtection="1"/>
    <xf numFmtId="0" fontId="18" fillId="4" borderId="0" xfId="7" applyFont="1" applyFill="1" applyAlignment="1" applyProtection="1"/>
    <xf numFmtId="0" fontId="20" fillId="4" borderId="0" xfId="7" applyFont="1" applyFill="1" applyAlignment="1" applyProtection="1"/>
    <xf numFmtId="0" fontId="12" fillId="4" borderId="0" xfId="0" applyFont="1" applyFill="1"/>
    <xf numFmtId="0" fontId="18" fillId="5" borderId="0" xfId="7" applyFont="1" applyFill="1" applyAlignment="1" applyProtection="1"/>
    <xf numFmtId="0" fontId="20" fillId="5" borderId="0" xfId="7" applyFont="1" applyFill="1" applyAlignment="1" applyProtection="1"/>
    <xf numFmtId="0" fontId="12" fillId="5" borderId="0" xfId="0" applyFont="1" applyFill="1"/>
    <xf numFmtId="0" fontId="18" fillId="6" borderId="0" xfId="7" applyFont="1" applyFill="1" applyAlignment="1" applyProtection="1"/>
    <xf numFmtId="0" fontId="20" fillId="6" borderId="0" xfId="7" applyFont="1" applyFill="1" applyAlignment="1" applyProtection="1"/>
    <xf numFmtId="0" fontId="12" fillId="6" borderId="0" xfId="0" applyFont="1" applyFill="1"/>
    <xf numFmtId="0" fontId="21" fillId="0" borderId="0" xfId="0" applyFont="1"/>
    <xf numFmtId="17" fontId="21" fillId="0" borderId="0" xfId="3" applyNumberFormat="1" applyFont="1"/>
    <xf numFmtId="17" fontId="21" fillId="0" borderId="0" xfId="3" applyNumberFormat="1" applyFont="1" applyAlignme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1" fillId="0" borderId="0" xfId="3" applyFont="1"/>
    <xf numFmtId="0" fontId="21" fillId="0" borderId="0" xfId="3" applyFont="1" applyAlignment="1">
      <alignment horizontal="right"/>
    </xf>
    <xf numFmtId="0" fontId="23" fillId="0" borderId="0" xfId="3" applyFont="1" applyFill="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Fill="1"/>
    <xf numFmtId="0" fontId="13" fillId="0" borderId="0" xfId="3" applyFont="1" applyFill="1" applyAlignment="1">
      <alignment horizontal="right"/>
    </xf>
    <xf numFmtId="0" fontId="25" fillId="0" borderId="0" xfId="7" applyFont="1"/>
    <xf numFmtId="0" fontId="13" fillId="0" borderId="0" xfId="3" applyFont="1" applyAlignment="1">
      <alignment horizontal="right"/>
    </xf>
    <xf numFmtId="0" fontId="15" fillId="0" borderId="0" xfId="6" applyFont="1"/>
    <xf numFmtId="0" fontId="26" fillId="0" borderId="0" xfId="6" applyFont="1" applyAlignment="1">
      <alignment vertical="center"/>
    </xf>
    <xf numFmtId="0" fontId="27" fillId="0" borderId="0" xfId="6" applyFont="1" applyAlignment="1">
      <alignment vertical="center"/>
    </xf>
    <xf numFmtId="0" fontId="27" fillId="0" borderId="0" xfId="6" applyFont="1" applyAlignment="1">
      <alignment horizontal="right" vertical="center"/>
    </xf>
    <xf numFmtId="0" fontId="26" fillId="0" borderId="0" xfId="6" applyFont="1" applyAlignment="1">
      <alignment horizontal="center" vertical="center"/>
    </xf>
    <xf numFmtId="0" fontId="28" fillId="0" borderId="0" xfId="6" applyFont="1" applyAlignment="1">
      <alignment vertical="center"/>
    </xf>
    <xf numFmtId="0" fontId="29" fillId="0" borderId="1" xfId="6" applyFont="1" applyBorder="1"/>
    <xf numFmtId="0" fontId="29" fillId="0" borderId="1" xfId="6" applyFont="1" applyBorder="1" applyAlignment="1">
      <alignment horizontal="right"/>
    </xf>
    <xf numFmtId="0" fontId="29" fillId="0" borderId="1" xfId="6" applyFont="1" applyBorder="1" applyAlignment="1">
      <alignment horizontal="center"/>
    </xf>
    <xf numFmtId="0" fontId="29" fillId="0" borderId="0" xfId="6" applyFont="1" applyBorder="1" applyAlignment="1">
      <alignment horizontal="center"/>
    </xf>
    <xf numFmtId="0" fontId="29" fillId="0" borderId="0" xfId="6" applyFont="1"/>
    <xf numFmtId="0" fontId="27" fillId="0" borderId="2" xfId="6" applyFont="1" applyBorder="1"/>
    <xf numFmtId="164" fontId="27" fillId="0" borderId="2" xfId="6" applyNumberFormat="1" applyFont="1" applyBorder="1"/>
    <xf numFmtId="0" fontId="27" fillId="0" borderId="2" xfId="6" applyFont="1" applyBorder="1" applyAlignment="1">
      <alignment horizontal="right"/>
    </xf>
    <xf numFmtId="0" fontId="27" fillId="0" borderId="2" xfId="6" applyFont="1" applyBorder="1" applyAlignment="1">
      <alignment horizontal="center"/>
    </xf>
    <xf numFmtId="164" fontId="27" fillId="0" borderId="2" xfId="6" applyNumberFormat="1" applyFont="1" applyBorder="1" applyAlignment="1">
      <alignment horizontal="right"/>
    </xf>
    <xf numFmtId="164" fontId="27" fillId="0" borderId="2" xfId="6" applyNumberFormat="1" applyFont="1" applyBorder="1" applyAlignment="1">
      <alignment horizontal="center"/>
    </xf>
    <xf numFmtId="164" fontId="27" fillId="0" borderId="0" xfId="6" applyNumberFormat="1" applyFont="1"/>
    <xf numFmtId="0" fontId="27" fillId="0" borderId="0" xfId="6" applyFont="1"/>
    <xf numFmtId="0" fontId="27" fillId="0" borderId="3" xfId="6" applyFont="1" applyBorder="1"/>
    <xf numFmtId="164" fontId="27" fillId="0" borderId="3" xfId="6" applyNumberFormat="1" applyFont="1" applyBorder="1"/>
    <xf numFmtId="0" fontId="27" fillId="0" borderId="3" xfId="6" applyFont="1" applyBorder="1" applyAlignment="1">
      <alignment horizontal="right"/>
    </xf>
    <xf numFmtId="0" fontId="27" fillId="0" borderId="3" xfId="6" applyFont="1" applyBorder="1" applyAlignment="1">
      <alignment horizontal="center"/>
    </xf>
    <xf numFmtId="164" fontId="27" fillId="0" borderId="3" xfId="6" applyNumberFormat="1" applyFont="1" applyBorder="1" applyAlignment="1">
      <alignment horizontal="right"/>
    </xf>
    <xf numFmtId="164" fontId="27" fillId="0" borderId="3" xfId="6" applyNumberFormat="1" applyFont="1" applyBorder="1" applyAlignment="1">
      <alignment horizontal="center"/>
    </xf>
    <xf numFmtId="0" fontId="26" fillId="9" borderId="0" xfId="6" applyFont="1" applyFill="1"/>
    <xf numFmtId="0" fontId="27" fillId="9" borderId="0" xfId="6" applyFont="1" applyFill="1"/>
    <xf numFmtId="164" fontId="27" fillId="9" borderId="0" xfId="6" applyNumberFormat="1" applyFont="1" applyFill="1"/>
    <xf numFmtId="0" fontId="27" fillId="9" borderId="0" xfId="6" applyFont="1" applyFill="1" applyAlignment="1">
      <alignment horizontal="right"/>
    </xf>
    <xf numFmtId="0" fontId="27" fillId="9" borderId="0" xfId="6" applyFont="1" applyFill="1" applyAlignment="1">
      <alignment horizontal="center"/>
    </xf>
    <xf numFmtId="164" fontId="27" fillId="9" borderId="0" xfId="6" applyNumberFormat="1" applyFont="1" applyFill="1" applyAlignment="1">
      <alignment horizontal="right"/>
    </xf>
    <xf numFmtId="164" fontId="27" fillId="9" borderId="0" xfId="6" applyNumberFormat="1" applyFont="1" applyFill="1" applyAlignment="1">
      <alignment horizontal="center"/>
    </xf>
    <xf numFmtId="0" fontId="26" fillId="0" borderId="0" xfId="6" applyFont="1"/>
    <xf numFmtId="0" fontId="30" fillId="0" borderId="0" xfId="6" applyFont="1"/>
    <xf numFmtId="0" fontId="30" fillId="0" borderId="0" xfId="6" applyFont="1" applyAlignment="1">
      <alignment horizontal="right"/>
    </xf>
    <xf numFmtId="0" fontId="15" fillId="0" borderId="0" xfId="6" applyFont="1" applyAlignment="1">
      <alignment horizontal="right"/>
    </xf>
    <xf numFmtId="0" fontId="16" fillId="0" borderId="0" xfId="0" applyFont="1" applyFill="1"/>
    <xf numFmtId="0" fontId="15" fillId="0" borderId="0" xfId="6" applyFont="1" applyAlignment="1">
      <alignment vertical="center"/>
    </xf>
    <xf numFmtId="0" fontId="26" fillId="0" borderId="1" xfId="6" applyFont="1" applyBorder="1" applyAlignment="1">
      <alignment vertical="center"/>
    </xf>
    <xf numFmtId="0" fontId="27" fillId="0" borderId="1" xfId="6" applyFont="1" applyBorder="1" applyAlignment="1">
      <alignment vertical="center"/>
    </xf>
    <xf numFmtId="0" fontId="27" fillId="0" borderId="1" xfId="6" applyFont="1" applyBorder="1" applyAlignment="1">
      <alignment horizontal="right" vertical="center"/>
    </xf>
    <xf numFmtId="0" fontId="27" fillId="0" borderId="1" xfId="6" applyFont="1" applyBorder="1" applyAlignment="1">
      <alignment horizontal="center" vertical="center"/>
    </xf>
    <xf numFmtId="0" fontId="27" fillId="0" borderId="2" xfId="6" applyFont="1" applyBorder="1" applyAlignment="1">
      <alignment vertical="center"/>
    </xf>
    <xf numFmtId="0" fontId="27" fillId="0" borderId="2" xfId="6" applyFont="1" applyBorder="1" applyAlignment="1">
      <alignment horizontal="center" vertical="center"/>
    </xf>
    <xf numFmtId="0" fontId="27" fillId="0" borderId="3" xfId="6" applyFont="1" applyBorder="1" applyAlignment="1">
      <alignment vertical="center"/>
    </xf>
    <xf numFmtId="0" fontId="27" fillId="0" borderId="3" xfId="6" applyFont="1" applyBorder="1" applyAlignment="1">
      <alignment horizontal="center" vertical="center"/>
    </xf>
    <xf numFmtId="0" fontId="27" fillId="0" borderId="4" xfId="6" applyFont="1" applyBorder="1" applyAlignment="1">
      <alignment vertical="center"/>
    </xf>
    <xf numFmtId="0" fontId="27" fillId="0" borderId="4" xfId="6" applyFont="1" applyBorder="1" applyAlignment="1">
      <alignment horizontal="center" vertical="center"/>
    </xf>
    <xf numFmtId="0" fontId="27" fillId="9" borderId="0" xfId="6" applyFont="1" applyFill="1" applyAlignment="1">
      <alignment vertical="center"/>
    </xf>
    <xf numFmtId="0" fontId="26" fillId="9" borderId="0" xfId="6" applyFont="1" applyFill="1" applyAlignment="1">
      <alignment vertical="center"/>
    </xf>
    <xf numFmtId="0" fontId="26" fillId="9" borderId="0" xfId="6" applyFont="1" applyFill="1" applyAlignment="1">
      <alignment horizontal="center" vertical="center"/>
    </xf>
    <xf numFmtId="0" fontId="27" fillId="9" borderId="0" xfId="6" applyFont="1" applyFill="1" applyAlignment="1">
      <alignment horizontal="center" vertical="center"/>
    </xf>
    <xf numFmtId="0" fontId="27" fillId="0" borderId="0" xfId="6" applyFont="1" applyAlignment="1">
      <alignment horizontal="center" vertical="center"/>
    </xf>
    <xf numFmtId="0" fontId="21" fillId="0" borderId="0" xfId="5" applyFont="1"/>
    <xf numFmtId="0" fontId="21" fillId="0" borderId="1" xfId="5" applyFont="1" applyBorder="1" applyAlignment="1">
      <alignment horizontal="left"/>
    </xf>
    <xf numFmtId="0" fontId="13" fillId="0" borderId="1" xfId="5" applyFont="1" applyBorder="1"/>
    <xf numFmtId="0" fontId="21" fillId="0" borderId="1" xfId="5" applyFont="1" applyBorder="1"/>
    <xf numFmtId="0" fontId="32" fillId="0" borderId="0" xfId="5" applyFont="1"/>
    <xf numFmtId="0" fontId="13" fillId="0" borderId="2" xfId="3" applyFont="1" applyBorder="1"/>
    <xf numFmtId="0" fontId="32" fillId="0" borderId="2" xfId="5" applyFont="1" applyBorder="1"/>
    <xf numFmtId="3" fontId="21" fillId="0" borderId="2" xfId="5" applyNumberFormat="1" applyFont="1" applyBorder="1"/>
    <xf numFmtId="0" fontId="31" fillId="0" borderId="2" xfId="5" applyFont="1" applyBorder="1"/>
    <xf numFmtId="0" fontId="13" fillId="0" borderId="3" xfId="3" applyFont="1" applyBorder="1"/>
    <xf numFmtId="0" fontId="32" fillId="0" borderId="3"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2"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3"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4" fillId="0" borderId="3" xfId="5" applyNumberFormat="1" applyFont="1" applyBorder="1"/>
    <xf numFmtId="0" fontId="12" fillId="0" borderId="3" xfId="5" applyFont="1" applyBorder="1"/>
    <xf numFmtId="3" fontId="12" fillId="0" borderId="0" xfId="5" applyNumberFormat="1" applyFont="1" applyAlignment="1">
      <alignment horizontal="right"/>
    </xf>
    <xf numFmtId="0" fontId="33" fillId="0" borderId="3" xfId="5" applyFont="1" applyBorder="1"/>
    <xf numFmtId="3" fontId="33" fillId="0" borderId="0" xfId="5" applyNumberFormat="1" applyFont="1"/>
    <xf numFmtId="0" fontId="33" fillId="0" borderId="0" xfId="5" applyFont="1"/>
    <xf numFmtId="0" fontId="24" fillId="0" borderId="3" xfId="5" applyFont="1" applyBorder="1"/>
    <xf numFmtId="3" fontId="24" fillId="0" borderId="0" xfId="5" applyNumberFormat="1" applyFont="1"/>
    <xf numFmtId="0" fontId="24" fillId="0" borderId="0" xfId="5" applyFont="1"/>
    <xf numFmtId="0" fontId="24" fillId="0" borderId="0" xfId="5" applyFont="1" applyAlignment="1"/>
    <xf numFmtId="0" fontId="21" fillId="0" borderId="0" xfId="5" applyFont="1" applyAlignment="1">
      <alignment horizontal="left"/>
    </xf>
    <xf numFmtId="164" fontId="12" fillId="0" borderId="0" xfId="3" applyNumberFormat="1" applyFont="1" applyAlignment="1" applyProtection="1">
      <alignment vertical="center"/>
    </xf>
    <xf numFmtId="0" fontId="35"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1" xfId="3" applyFont="1" applyFill="1" applyBorder="1" applyAlignment="1">
      <alignment horizontal="right"/>
    </xf>
    <xf numFmtId="0" fontId="18" fillId="0" borderId="1" xfId="3" applyFont="1" applyBorder="1" applyAlignment="1"/>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 fontId="12" fillId="0" borderId="0" xfId="3" applyNumberFormat="1" applyFont="1"/>
    <xf numFmtId="166" fontId="12" fillId="0" borderId="0" xfId="3" applyNumberFormat="1" applyFont="1"/>
    <xf numFmtId="166" fontId="12" fillId="0" borderId="0" xfId="1" applyNumberFormat="1" applyFont="1"/>
    <xf numFmtId="164" fontId="12" fillId="0" borderId="0" xfId="3" applyNumberFormat="1" applyFont="1" applyFill="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0" fontId="12" fillId="0" borderId="4" xfId="3" applyFont="1" applyBorder="1"/>
    <xf numFmtId="166" fontId="18" fillId="9" borderId="0" xfId="1" applyNumberFormat="1" applyFont="1" applyFill="1"/>
    <xf numFmtId="166" fontId="18" fillId="9" borderId="0" xfId="3" applyNumberFormat="1" applyFont="1" applyFill="1" applyAlignment="1">
      <alignment horizontal="left"/>
    </xf>
    <xf numFmtId="3" fontId="18" fillId="9" borderId="0" xfId="3" applyNumberFormat="1" applyFont="1" applyFill="1" applyBorder="1"/>
    <xf numFmtId="3" fontId="18" fillId="9" borderId="0" xfId="3" applyNumberFormat="1" applyFont="1" applyFill="1" applyBorder="1" applyAlignment="1">
      <alignment horizontal="right"/>
    </xf>
    <xf numFmtId="0" fontId="18" fillId="9" borderId="0" xfId="3" applyFont="1" applyFill="1" applyAlignment="1">
      <alignment horizontal="left"/>
    </xf>
    <xf numFmtId="0" fontId="18" fillId="0" borderId="0" xfId="3" applyFont="1" applyAlignment="1">
      <alignment horizontal="left"/>
    </xf>
    <xf numFmtId="166" fontId="18" fillId="0" borderId="0" xfId="1" applyNumberFormat="1" applyFont="1"/>
    <xf numFmtId="0" fontId="18" fillId="0" borderId="0" xfId="3" applyFont="1" applyFill="1" applyAlignment="1">
      <alignment horizontal="left"/>
    </xf>
    <xf numFmtId="164" fontId="13" fillId="0" borderId="0" xfId="3" applyNumberFormat="1" applyFont="1" applyProtection="1"/>
    <xf numFmtId="164" fontId="12" fillId="0" borderId="0" xfId="0" applyNumberFormat="1" applyFont="1" applyProtection="1"/>
    <xf numFmtId="0" fontId="24" fillId="0" borderId="0" xfId="0" applyFont="1"/>
    <xf numFmtId="3" fontId="12" fillId="0" borderId="0" xfId="0" applyNumberFormat="1" applyFont="1" applyAlignment="1">
      <alignment horizontal="right"/>
    </xf>
    <xf numFmtId="3" fontId="12" fillId="0" borderId="0" xfId="0" applyNumberFormat="1" applyFont="1" applyFill="1" applyBorder="1"/>
    <xf numFmtId="3" fontId="24" fillId="0" borderId="0" xfId="0" applyNumberFormat="1" applyFont="1"/>
    <xf numFmtId="3" fontId="21"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4" fillId="0" borderId="2" xfId="2" applyNumberFormat="1" applyFont="1" applyFill="1" applyBorder="1" applyAlignment="1">
      <alignment horizontal="right"/>
    </xf>
    <xf numFmtId="3" fontId="34" fillId="0" borderId="2" xfId="2" applyNumberFormat="1" applyFont="1" applyFill="1" applyBorder="1" applyAlignment="1">
      <alignment horizontal="right" wrapText="1"/>
    </xf>
    <xf numFmtId="3" fontId="12" fillId="0" borderId="2" xfId="3" applyNumberFormat="1" applyFont="1" applyFill="1" applyBorder="1"/>
    <xf numFmtId="3" fontId="12" fillId="0" borderId="2" xfId="0" applyNumberFormat="1" applyFont="1" applyBorder="1"/>
    <xf numFmtId="3" fontId="12" fillId="0" borderId="3" xfId="3" applyNumberFormat="1" applyFont="1" applyBorder="1" applyAlignment="1">
      <alignment horizontal="right"/>
    </xf>
    <xf numFmtId="3" fontId="34" fillId="0" borderId="3" xfId="2" applyNumberFormat="1" applyFont="1" applyFill="1" applyBorder="1" applyAlignment="1">
      <alignment horizontal="right"/>
    </xf>
    <xf numFmtId="3" fontId="34" fillId="0" borderId="3" xfId="2" applyNumberFormat="1" applyFont="1" applyFill="1" applyBorder="1" applyAlignment="1">
      <alignment horizontal="right" wrapText="1"/>
    </xf>
    <xf numFmtId="3" fontId="12" fillId="0" borderId="3" xfId="3" applyNumberFormat="1" applyFont="1" applyFill="1" applyBorder="1"/>
    <xf numFmtId="3" fontId="12" fillId="0" borderId="3" xfId="0" applyNumberFormat="1" applyFont="1" applyBorder="1"/>
    <xf numFmtId="3" fontId="12" fillId="0" borderId="4" xfId="3" applyNumberFormat="1" applyFont="1" applyBorder="1" applyAlignment="1">
      <alignment horizontal="right"/>
    </xf>
    <xf numFmtId="3" fontId="34" fillId="0" borderId="4" xfId="2" applyNumberFormat="1" applyFont="1" applyFill="1" applyBorder="1" applyAlignment="1">
      <alignment horizontal="right"/>
    </xf>
    <xf numFmtId="3" fontId="34" fillId="0" borderId="4" xfId="2" applyNumberFormat="1" applyFont="1" applyFill="1" applyBorder="1" applyAlignment="1">
      <alignment horizontal="right" wrapText="1"/>
    </xf>
    <xf numFmtId="3" fontId="12" fillId="0" borderId="4" xfId="3" applyNumberFormat="1" applyFont="1" applyFill="1" applyBorder="1"/>
    <xf numFmtId="3" fontId="12" fillId="0" borderId="4" xfId="0" applyNumberFormat="1" applyFont="1" applyBorder="1"/>
    <xf numFmtId="38" fontId="18" fillId="9" borderId="0" xfId="3" applyNumberFormat="1" applyFont="1" applyFill="1" applyAlignment="1">
      <alignment horizontal="right"/>
    </xf>
    <xf numFmtId="3" fontId="18" fillId="9" borderId="0" xfId="0" applyNumberFormat="1" applyFont="1" applyFill="1" applyBorder="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18" fillId="0" borderId="0" xfId="3" applyFont="1" applyFill="1" applyAlignment="1">
      <alignment horizontal="right"/>
    </xf>
    <xf numFmtId="0" fontId="22" fillId="0" borderId="0" xfId="3" applyFont="1" applyFill="1" applyAlignment="1">
      <alignment horizontal="right"/>
    </xf>
    <xf numFmtId="1" fontId="12" fillId="0" borderId="0" xfId="0" applyNumberFormat="1" applyFont="1"/>
    <xf numFmtId="1" fontId="12" fillId="0" borderId="0" xfId="0" applyNumberFormat="1" applyFont="1" applyFill="1" applyBorder="1"/>
    <xf numFmtId="3" fontId="24" fillId="0" borderId="0" xfId="3" applyNumberFormat="1" applyFont="1"/>
    <xf numFmtId="3" fontId="12" fillId="0" borderId="0" xfId="3" applyNumberFormat="1" applyFont="1" applyFill="1" applyBorder="1"/>
    <xf numFmtId="0" fontId="36" fillId="0" borderId="0" xfId="3" applyFont="1"/>
    <xf numFmtId="49" fontId="18" fillId="0" borderId="1" xfId="3" applyNumberFormat="1" applyFont="1" applyBorder="1" applyAlignment="1">
      <alignment horizontal="right"/>
    </xf>
    <xf numFmtId="3" fontId="18" fillId="9" borderId="0" xfId="3" applyNumberFormat="1" applyFont="1" applyFill="1" applyAlignment="1">
      <alignment horizontal="right"/>
    </xf>
    <xf numFmtId="164" fontId="13" fillId="0" borderId="0" xfId="3" applyNumberFormat="1" applyFont="1" applyAlignment="1" applyProtection="1">
      <alignment horizontal="left"/>
    </xf>
    <xf numFmtId="0" fontId="13" fillId="0" borderId="0" xfId="3" applyFont="1" applyBorder="1"/>
    <xf numFmtId="0" fontId="13" fillId="2" borderId="0" xfId="3" applyFont="1" applyFill="1" applyBorder="1"/>
    <xf numFmtId="1" fontId="13" fillId="2" borderId="0" xfId="3" applyNumberFormat="1" applyFont="1" applyFill="1" applyBorder="1" applyAlignment="1">
      <alignment horizontal="right"/>
    </xf>
    <xf numFmtId="3" fontId="13" fillId="2" borderId="0" xfId="3" applyNumberFormat="1" applyFont="1" applyFill="1" applyBorder="1"/>
    <xf numFmtId="1" fontId="13" fillId="0" borderId="0" xfId="3" applyNumberFormat="1" applyFont="1" applyBorder="1"/>
    <xf numFmtId="1" fontId="24" fillId="0" borderId="0" xfId="0" applyNumberFormat="1" applyFont="1"/>
    <xf numFmtId="0" fontId="13" fillId="0" borderId="0" xfId="3" applyFont="1" applyAlignment="1">
      <alignment vertical="center"/>
    </xf>
    <xf numFmtId="3" fontId="13" fillId="0" borderId="0" xfId="0" applyNumberFormat="1" applyFont="1"/>
    <xf numFmtId="0" fontId="21" fillId="0" borderId="0" xfId="3" applyFont="1" applyAlignment="1">
      <alignment horizontal="left"/>
    </xf>
    <xf numFmtId="0" fontId="37" fillId="0" borderId="0" xfId="8" applyFont="1"/>
    <xf numFmtId="167" fontId="37" fillId="0" borderId="0" xfId="8" applyNumberFormat="1" applyFont="1"/>
    <xf numFmtId="3" fontId="37" fillId="0" borderId="0" xfId="8" applyNumberFormat="1" applyFont="1"/>
    <xf numFmtId="3" fontId="15" fillId="0" borderId="0" xfId="3" applyNumberFormat="1" applyFont="1" applyAlignment="1">
      <alignment horizontal="right" vertical="center"/>
    </xf>
    <xf numFmtId="0" fontId="15" fillId="0" borderId="0" xfId="3" applyFont="1"/>
    <xf numFmtId="9" fontId="15" fillId="0" borderId="0" xfId="4" applyFont="1"/>
    <xf numFmtId="3" fontId="15" fillId="0" borderId="0" xfId="3" applyNumberFormat="1" applyFont="1"/>
    <xf numFmtId="3" fontId="13" fillId="0" borderId="0" xfId="3" applyNumberFormat="1" applyFont="1"/>
    <xf numFmtId="164" fontId="12" fillId="0" borderId="0" xfId="0" applyNumberFormat="1" applyFont="1" applyFill="1" applyProtection="1"/>
    <xf numFmtId="1" fontId="12" fillId="0" borderId="0" xfId="0" applyNumberFormat="1" applyFont="1" applyFill="1" applyAlignment="1" applyProtection="1">
      <alignment horizontal="right"/>
    </xf>
    <xf numFmtId="1" fontId="12" fillId="0" borderId="0" xfId="0" applyNumberFormat="1" applyFont="1" applyFill="1" applyAlignment="1">
      <alignment horizontal="right"/>
    </xf>
    <xf numFmtId="1" fontId="12" fillId="0" borderId="0" xfId="0" applyNumberFormat="1" applyFont="1" applyFill="1"/>
    <xf numFmtId="38" fontId="12" fillId="0" borderId="0" xfId="1" applyNumberFormat="1" applyFont="1" applyFill="1"/>
    <xf numFmtId="3" fontId="12" fillId="0" borderId="0" xfId="0" applyNumberFormat="1" applyFont="1" applyFill="1"/>
    <xf numFmtId="3" fontId="12" fillId="0" borderId="0" xfId="0" applyNumberFormat="1" applyFont="1" applyFill="1" applyAlignment="1">
      <alignment horizontal="right"/>
    </xf>
    <xf numFmtId="1" fontId="12" fillId="0" borderId="0" xfId="0" applyNumberFormat="1" applyFont="1" applyAlignment="1" applyProtection="1">
      <alignment horizontal="righ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6" fillId="0" borderId="0" xfId="0" applyFont="1"/>
    <xf numFmtId="164" fontId="21" fillId="0" borderId="0" xfId="0" applyNumberFormat="1" applyFont="1" applyProtection="1"/>
    <xf numFmtId="164" fontId="21" fillId="0" borderId="0" xfId="0" applyNumberFormat="1" applyFont="1"/>
    <xf numFmtId="3" fontId="21" fillId="0" borderId="0" xfId="0" applyNumberFormat="1" applyFont="1"/>
    <xf numFmtId="0" fontId="21" fillId="0" borderId="0" xfId="0" applyFont="1" applyAlignment="1">
      <alignment horizontal="left"/>
    </xf>
    <xf numFmtId="164" fontId="12" fillId="0" borderId="0" xfId="0" applyNumberFormat="1" applyFont="1" applyAlignment="1" applyProtection="1">
      <alignment vertical="center"/>
    </xf>
    <xf numFmtId="0" fontId="12" fillId="0" borderId="0" xfId="0" applyFont="1" applyAlignment="1">
      <alignment vertical="center"/>
    </xf>
    <xf numFmtId="1" fontId="18" fillId="0" borderId="1" xfId="0" applyNumberFormat="1" applyFont="1" applyBorder="1" applyAlignment="1" applyProtection="1">
      <alignment horizontal="right"/>
    </xf>
    <xf numFmtId="1" fontId="18" fillId="0" borderId="1" xfId="0" applyNumberFormat="1" applyFont="1" applyBorder="1" applyAlignment="1">
      <alignment horizontal="right"/>
    </xf>
    <xf numFmtId="1" fontId="18" fillId="0" borderId="1" xfId="0" applyNumberFormat="1" applyFont="1" applyBorder="1"/>
    <xf numFmtId="0" fontId="18" fillId="0" borderId="1" xfId="0" applyFont="1" applyBorder="1" applyAlignment="1">
      <alignment horizontal="right"/>
    </xf>
    <xf numFmtId="38" fontId="12" fillId="0" borderId="2" xfId="1" applyNumberFormat="1" applyFont="1" applyBorder="1"/>
    <xf numFmtId="3" fontId="12" fillId="0" borderId="2" xfId="0" applyNumberFormat="1" applyFont="1" applyBorder="1" applyAlignment="1">
      <alignment horizontal="right"/>
    </xf>
    <xf numFmtId="3" fontId="12" fillId="0" borderId="2" xfId="0" applyNumberFormat="1" applyFont="1" applyFill="1" applyBorder="1"/>
    <xf numFmtId="38" fontId="12" fillId="0" borderId="3" xfId="1" applyNumberFormat="1" applyFont="1" applyBorder="1"/>
    <xf numFmtId="3" fontId="12" fillId="0" borderId="3" xfId="0" applyNumberFormat="1" applyFont="1" applyBorder="1" applyAlignment="1">
      <alignment horizontal="right"/>
    </xf>
    <xf numFmtId="3" fontId="12" fillId="0" borderId="3" xfId="0" applyNumberFormat="1" applyFont="1" applyFill="1" applyBorder="1"/>
    <xf numFmtId="38" fontId="18" fillId="9"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applyProtection="1"/>
    <xf numFmtId="164" fontId="13" fillId="0" borderId="0" xfId="0" applyNumberFormat="1" applyFont="1"/>
    <xf numFmtId="0" fontId="13" fillId="0" borderId="0" xfId="0" applyFont="1"/>
    <xf numFmtId="0" fontId="13" fillId="0" borderId="0" xfId="0" applyFont="1" applyAlignment="1">
      <alignment horizontal="left"/>
    </xf>
    <xf numFmtId="164" fontId="13" fillId="0" borderId="0" xfId="0" applyNumberFormat="1" applyFont="1" applyAlignment="1" applyProtection="1">
      <alignment horizontal="left"/>
    </xf>
    <xf numFmtId="0" fontId="38" fillId="0" borderId="0" xfId="0" applyFont="1" applyAlignment="1" applyProtection="1">
      <alignment vertical="top" wrapText="1" readingOrder="1"/>
      <protection locked="0"/>
    </xf>
    <xf numFmtId="0" fontId="38" fillId="0" borderId="0" xfId="0" applyFont="1" applyAlignment="1" applyProtection="1">
      <alignment horizontal="center" vertical="top" wrapText="1" readingOrder="1"/>
      <protection locked="0"/>
    </xf>
    <xf numFmtId="165" fontId="38" fillId="0" borderId="0" xfId="0" applyNumberFormat="1" applyFont="1" applyAlignment="1" applyProtection="1">
      <alignment horizontal="right" vertical="top" wrapText="1" readingOrder="1"/>
      <protection locked="0"/>
    </xf>
    <xf numFmtId="1" fontId="27" fillId="9" borderId="0" xfId="6" applyNumberFormat="1" applyFont="1" applyFill="1" applyAlignment="1">
      <alignment horizontal="center"/>
    </xf>
    <xf numFmtId="0" fontId="27" fillId="0" borderId="0" xfId="6" applyFont="1" applyBorder="1"/>
    <xf numFmtId="164" fontId="27" fillId="0" borderId="0" xfId="6" applyNumberFormat="1" applyFont="1" applyBorder="1"/>
    <xf numFmtId="0" fontId="27" fillId="0" borderId="0" xfId="6" applyFont="1" applyBorder="1" applyAlignment="1">
      <alignment horizontal="right"/>
    </xf>
    <xf numFmtId="0" fontId="27" fillId="0" borderId="0" xfId="6" applyFont="1" applyBorder="1" applyAlignment="1">
      <alignment horizontal="center"/>
    </xf>
    <xf numFmtId="1" fontId="27" fillId="0" borderId="0" xfId="6" applyNumberFormat="1" applyFont="1" applyBorder="1" applyAlignment="1">
      <alignment horizontal="right"/>
    </xf>
    <xf numFmtId="1" fontId="27" fillId="0" borderId="0" xfId="6" applyNumberFormat="1" applyFont="1" applyBorder="1"/>
    <xf numFmtId="1" fontId="27" fillId="0" borderId="0" xfId="6" applyNumberFormat="1" applyFont="1" applyBorder="1" applyAlignment="1">
      <alignment horizontal="center"/>
    </xf>
    <xf numFmtId="3" fontId="18" fillId="0" borderId="0" xfId="3" applyNumberFormat="1" applyFont="1" applyAlignment="1">
      <alignment horizontal="center" vertical="center"/>
    </xf>
    <xf numFmtId="0" fontId="18" fillId="0" borderId="0" xfId="3" applyFont="1" applyAlignment="1">
      <alignment horizontal="center" vertical="center"/>
    </xf>
    <xf numFmtId="0" fontId="26" fillId="0" borderId="0" xfId="6" applyFont="1" applyAlignment="1">
      <alignment horizontal="center" vertical="center"/>
    </xf>
    <xf numFmtId="0" fontId="39" fillId="0" borderId="0" xfId="3" applyFont="1"/>
    <xf numFmtId="3" fontId="39" fillId="0" borderId="0" xfId="3" applyNumberFormat="1" applyFont="1" applyAlignment="1">
      <alignment horizontal="right"/>
    </xf>
    <xf numFmtId="0" fontId="40" fillId="0" borderId="0" xfId="7" applyFont="1"/>
    <xf numFmtId="0" fontId="41" fillId="0" borderId="0" xfId="3" applyFont="1"/>
    <xf numFmtId="164" fontId="39" fillId="0" borderId="0" xfId="3" applyNumberFormat="1" applyFont="1" applyAlignment="1" applyProtection="1">
      <alignment horizontal="left"/>
    </xf>
    <xf numFmtId="0" fontId="39" fillId="0" borderId="0" xfId="0" applyFont="1"/>
    <xf numFmtId="3" fontId="39" fillId="0" borderId="0" xfId="0" applyNumberFormat="1" applyFont="1"/>
    <xf numFmtId="0" fontId="39" fillId="0" borderId="0" xfId="0" applyFont="1" applyAlignment="1">
      <alignment horizontal="left"/>
    </xf>
    <xf numFmtId="0" fontId="39" fillId="0" borderId="0" xfId="0" applyFont="1" applyAlignment="1">
      <alignment wrapText="1"/>
    </xf>
    <xf numFmtId="164" fontId="39" fillId="0" borderId="0" xfId="0" applyNumberFormat="1" applyFont="1" applyProtection="1"/>
    <xf numFmtId="164" fontId="39" fillId="0" borderId="0" xfId="0" applyNumberFormat="1" applyFont="1"/>
    <xf numFmtId="43" fontId="39" fillId="0" borderId="0" xfId="0" applyNumberFormat="1" applyFont="1" applyAlignment="1">
      <alignment horizontal="left"/>
    </xf>
    <xf numFmtId="166" fontId="39" fillId="0" borderId="0" xfId="0" applyNumberFormat="1" applyFont="1" applyAlignment="1">
      <alignment horizontal="left"/>
    </xf>
    <xf numFmtId="0" fontId="41" fillId="0" borderId="0" xfId="0" applyFont="1"/>
    <xf numFmtId="164" fontId="39" fillId="0" borderId="0" xfId="0" applyNumberFormat="1" applyFont="1" applyAlignment="1" applyProtection="1"/>
    <xf numFmtId="0" fontId="39" fillId="0" borderId="0" xfId="0" applyFont="1" applyAlignment="1"/>
    <xf numFmtId="0" fontId="41" fillId="0" borderId="0" xfId="0" applyFont="1" applyBorder="1"/>
    <xf numFmtId="164" fontId="39" fillId="0" borderId="0" xfId="3" applyNumberFormat="1" applyFont="1" applyAlignment="1" applyProtection="1"/>
    <xf numFmtId="3" fontId="39" fillId="0" borderId="0" xfId="3" applyNumberFormat="1" applyFont="1"/>
    <xf numFmtId="0" fontId="39" fillId="0" borderId="0" xfId="3" applyFont="1" applyAlignment="1"/>
    <xf numFmtId="0" fontId="39" fillId="0" borderId="0" xfId="3" applyFont="1" applyAlignment="1">
      <alignment wrapText="1"/>
    </xf>
    <xf numFmtId="164" fontId="39" fillId="0" borderId="0" xfId="3" applyNumberFormat="1" applyFont="1" applyProtection="1"/>
    <xf numFmtId="0" fontId="42" fillId="0" borderId="0" xfId="5" applyFont="1"/>
    <xf numFmtId="0" fontId="39" fillId="0" borderId="0" xfId="5" applyFont="1"/>
    <xf numFmtId="0" fontId="43" fillId="0" borderId="0" xfId="5" applyFont="1"/>
    <xf numFmtId="0" fontId="44" fillId="0" borderId="0" xfId="5" applyFont="1"/>
    <xf numFmtId="0" fontId="39" fillId="0" borderId="0" xfId="5" applyFont="1" applyAlignment="1"/>
    <xf numFmtId="0" fontId="30" fillId="0" borderId="0" xfId="6" applyFont="1" applyAlignment="1">
      <alignment vertical="center"/>
    </xf>
    <xf numFmtId="0" fontId="40" fillId="0" borderId="0" xfId="7" applyFont="1" applyAlignment="1">
      <alignment vertical="center"/>
    </xf>
    <xf numFmtId="0" fontId="45" fillId="0" borderId="0" xfId="6" applyFont="1" applyAlignment="1">
      <alignment vertical="center"/>
    </xf>
    <xf numFmtId="0" fontId="45" fillId="0" borderId="0" xfId="6" applyFont="1"/>
    <xf numFmtId="168" fontId="30" fillId="0" borderId="0" xfId="6" applyNumberFormat="1" applyFont="1"/>
    <xf numFmtId="0" fontId="39" fillId="0" borderId="0" xfId="3" applyFont="1" applyAlignment="1">
      <alignment horizontal="right"/>
    </xf>
    <xf numFmtId="0" fontId="43" fillId="0" borderId="0" xfId="3" applyFont="1" applyAlignment="1"/>
    <xf numFmtId="0" fontId="43" fillId="0" borderId="0" xfId="3" applyFont="1"/>
    <xf numFmtId="164" fontId="13" fillId="0" borderId="0" xfId="3" applyNumberFormat="1" applyFont="1" applyFill="1"/>
    <xf numFmtId="0" fontId="20"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9" borderId="12" xfId="3" applyFont="1" applyFill="1" applyBorder="1"/>
    <xf numFmtId="164" fontId="18" fillId="9" borderId="13" xfId="3" applyNumberFormat="1" applyFont="1" applyFill="1" applyBorder="1" applyAlignment="1">
      <alignment horizontal="center" wrapText="1"/>
    </xf>
    <xf numFmtId="3" fontId="18" fillId="9" borderId="13" xfId="1" applyNumberFormat="1" applyFont="1" applyFill="1" applyBorder="1" applyAlignment="1">
      <alignment horizontal="center" wrapText="1"/>
    </xf>
    <xf numFmtId="0" fontId="20" fillId="10" borderId="8" xfId="7" applyFill="1" applyBorder="1" applyAlignment="1" applyProtection="1"/>
    <xf numFmtId="164" fontId="18" fillId="10" borderId="6" xfId="3" applyNumberFormat="1" applyFont="1" applyFill="1" applyBorder="1" applyAlignment="1" applyProtection="1">
      <alignment horizontal="center" wrapText="1"/>
    </xf>
    <xf numFmtId="1" fontId="18" fillId="10" borderId="6" xfId="3" applyNumberFormat="1" applyFont="1" applyFill="1" applyBorder="1" applyAlignment="1" applyProtection="1">
      <alignment horizontal="center" wrapText="1"/>
    </xf>
    <xf numFmtId="0" fontId="23" fillId="10" borderId="8" xfId="3" applyFont="1" applyFill="1" applyBorder="1"/>
    <xf numFmtId="0" fontId="20" fillId="0" borderId="0" xfId="7"/>
    <xf numFmtId="0" fontId="20" fillId="7" borderId="5" xfId="7" applyFill="1" applyBorder="1" applyAlignment="1" applyProtection="1"/>
    <xf numFmtId="0" fontId="27" fillId="0" borderId="3" xfId="6" applyFont="1" applyFill="1" applyBorder="1"/>
    <xf numFmtId="0" fontId="27" fillId="0" borderId="3" xfId="6" applyFont="1" applyFill="1" applyBorder="1" applyAlignment="1">
      <alignment horizontal="right"/>
    </xf>
    <xf numFmtId="0" fontId="27" fillId="0" borderId="3" xfId="6" quotePrefix="1" applyFont="1" applyFill="1" applyBorder="1" applyAlignment="1">
      <alignment horizontal="center"/>
    </xf>
    <xf numFmtId="3" fontId="27" fillId="9" borderId="0" xfId="6" applyNumberFormat="1" applyFont="1" applyFill="1" applyAlignment="1">
      <alignment horizontal="center"/>
    </xf>
    <xf numFmtId="0" fontId="15" fillId="0" borderId="0" xfId="6" applyFont="1" applyAlignment="1">
      <alignment wrapText="1"/>
    </xf>
    <xf numFmtId="169" fontId="12" fillId="0" borderId="0" xfId="0" applyNumberFormat="1" applyFont="1"/>
    <xf numFmtId="3" fontId="18" fillId="0" borderId="0" xfId="0" applyNumberFormat="1" applyFont="1"/>
    <xf numFmtId="169" fontId="12" fillId="0" borderId="0" xfId="3" applyNumberFormat="1" applyFont="1"/>
    <xf numFmtId="169" fontId="13" fillId="0" borderId="0" xfId="3" applyNumberFormat="1" applyFont="1"/>
    <xf numFmtId="0" fontId="20" fillId="10" borderId="15" xfId="7" applyFill="1" applyBorder="1" applyAlignment="1" applyProtection="1"/>
    <xf numFmtId="0" fontId="12" fillId="10" borderId="6" xfId="3" applyFont="1" applyFill="1" applyBorder="1"/>
    <xf numFmtId="0" fontId="18" fillId="9" borderId="13" xfId="3" applyFont="1" applyFill="1" applyBorder="1"/>
    <xf numFmtId="0" fontId="23" fillId="10" borderId="15" xfId="3" applyFont="1" applyFill="1" applyBorder="1"/>
    <xf numFmtId="0" fontId="23" fillId="10" borderId="6" xfId="3" applyFont="1" applyFill="1" applyBorder="1"/>
    <xf numFmtId="3" fontId="12" fillId="0" borderId="5" xfId="1" applyNumberFormat="1" applyFont="1" applyBorder="1" applyAlignment="1">
      <alignment horizontal="left"/>
    </xf>
    <xf numFmtId="3" fontId="12" fillId="0" borderId="3" xfId="1" applyNumberFormat="1" applyFont="1" applyBorder="1" applyAlignment="1">
      <alignment horizontal="left"/>
    </xf>
    <xf numFmtId="3" fontId="12" fillId="0" borderId="7" xfId="1" applyNumberFormat="1" applyFont="1" applyBorder="1" applyAlignment="1">
      <alignment horizontal="left"/>
    </xf>
    <xf numFmtId="0" fontId="39" fillId="0" borderId="0" xfId="3" applyFont="1" applyAlignment="1">
      <alignment horizontal="left"/>
    </xf>
    <xf numFmtId="0" fontId="21" fillId="0" borderId="2" xfId="5" applyFont="1" applyBorder="1"/>
    <xf numFmtId="0" fontId="13" fillId="0" borderId="2" xfId="5" applyFont="1" applyBorder="1"/>
    <xf numFmtId="0" fontId="30" fillId="0" borderId="0" xfId="6" applyFont="1" applyFill="1" applyAlignment="1"/>
    <xf numFmtId="0" fontId="40" fillId="0" borderId="0" xfId="7" applyFont="1" applyFill="1"/>
    <xf numFmtId="0" fontId="20" fillId="7" borderId="3" xfId="7" applyFill="1" applyBorder="1" applyAlignment="1" applyProtection="1"/>
    <xf numFmtId="0" fontId="27" fillId="0" borderId="0" xfId="6" applyFont="1" applyFill="1"/>
    <xf numFmtId="0" fontId="27" fillId="0" borderId="0" xfId="6" applyFont="1" applyFill="1" applyAlignment="1">
      <alignment horizontal="right"/>
    </xf>
    <xf numFmtId="164" fontId="27" fillId="0" borderId="0" xfId="6" applyNumberFormat="1" applyFont="1" applyFill="1"/>
    <xf numFmtId="164" fontId="27" fillId="0" borderId="0" xfId="6" applyNumberFormat="1" applyFont="1" applyFill="1" applyAlignment="1">
      <alignment horizontal="center"/>
    </xf>
    <xf numFmtId="3" fontId="12" fillId="0" borderId="17" xfId="1" applyNumberFormat="1" applyFont="1" applyBorder="1" applyAlignment="1">
      <alignment horizontal="center" wrapText="1"/>
    </xf>
    <xf numFmtId="3" fontId="12" fillId="0" borderId="9" xfId="1" applyNumberFormat="1" applyFont="1" applyBorder="1" applyAlignment="1">
      <alignment horizontal="center" wrapText="1"/>
    </xf>
    <xf numFmtId="3" fontId="12" fillId="0" borderId="11" xfId="1" applyNumberFormat="1" applyFont="1" applyBorder="1" applyAlignment="1">
      <alignment horizontal="center" wrapText="1"/>
    </xf>
    <xf numFmtId="3" fontId="18" fillId="9" borderId="14" xfId="1" applyNumberFormat="1" applyFont="1" applyFill="1" applyBorder="1" applyAlignment="1">
      <alignment horizontal="center" wrapText="1"/>
    </xf>
    <xf numFmtId="0" fontId="13" fillId="0" borderId="3" xfId="3" applyFont="1" applyBorder="1"/>
    <xf numFmtId="0" fontId="13" fillId="0" borderId="3" xfId="3" applyFont="1" applyBorder="1" applyAlignment="1"/>
    <xf numFmtId="0" fontId="26" fillId="0" borderId="0" xfId="6" applyFont="1" applyAlignment="1">
      <alignment horizontal="center" vertical="center"/>
    </xf>
    <xf numFmtId="164" fontId="27" fillId="0" borderId="0" xfId="6" applyNumberFormat="1" applyFont="1" applyBorder="1" applyAlignment="1">
      <alignment horizontal="right"/>
    </xf>
    <xf numFmtId="164" fontId="27" fillId="0" borderId="0" xfId="6" applyNumberFormat="1" applyFont="1" applyBorder="1" applyAlignment="1">
      <alignment horizontal="center"/>
    </xf>
    <xf numFmtId="0" fontId="27" fillId="0" borderId="19" xfId="6" applyFont="1" applyBorder="1"/>
    <xf numFmtId="164" fontId="27" fillId="0" borderId="19" xfId="6" applyNumberFormat="1" applyFont="1" applyBorder="1"/>
    <xf numFmtId="0" fontId="27" fillId="0" borderId="19" xfId="6" applyFont="1" applyBorder="1" applyAlignment="1">
      <alignment horizontal="right"/>
    </xf>
    <xf numFmtId="0" fontId="27" fillId="0" borderId="19" xfId="6" applyFont="1" applyBorder="1" applyAlignment="1">
      <alignment horizontal="center"/>
    </xf>
    <xf numFmtId="164" fontId="27" fillId="0" borderId="19" xfId="6" applyNumberFormat="1" applyFont="1" applyBorder="1" applyAlignment="1">
      <alignment horizontal="right"/>
    </xf>
    <xf numFmtId="164" fontId="27" fillId="0" borderId="19" xfId="6" applyNumberFormat="1" applyFont="1" applyBorder="1" applyAlignment="1">
      <alignment horizontal="center"/>
    </xf>
    <xf numFmtId="0" fontId="18" fillId="10" borderId="0" xfId="6" applyFont="1" applyFill="1"/>
    <xf numFmtId="0" fontId="12" fillId="10" borderId="0" xfId="6" applyFont="1" applyFill="1"/>
    <xf numFmtId="164" fontId="12" fillId="10" borderId="0" xfId="6" applyNumberFormat="1" applyFont="1" applyFill="1"/>
    <xf numFmtId="0" fontId="12" fillId="10" borderId="0" xfId="6" applyFont="1" applyFill="1" applyAlignment="1">
      <alignment horizontal="right"/>
    </xf>
    <xf numFmtId="0" fontId="12" fillId="10" borderId="0" xfId="6" applyFont="1" applyFill="1" applyAlignment="1">
      <alignment horizontal="center"/>
    </xf>
    <xf numFmtId="164" fontId="12" fillId="10" borderId="0" xfId="6" applyNumberFormat="1" applyFont="1" applyFill="1" applyAlignment="1">
      <alignment horizontal="right"/>
    </xf>
    <xf numFmtId="164" fontId="12" fillId="10" borderId="0" xfId="6" applyNumberFormat="1" applyFont="1" applyFill="1" applyAlignment="1">
      <alignment horizontal="center"/>
    </xf>
    <xf numFmtId="0" fontId="21" fillId="0" borderId="3" xfId="3" applyFont="1" applyBorder="1"/>
    <xf numFmtId="0" fontId="21" fillId="0" borderId="3" xfId="3" applyFont="1" applyBorder="1" applyAlignment="1"/>
    <xf numFmtId="170" fontId="13" fillId="0" borderId="3" xfId="5" applyNumberFormat="1" applyFont="1" applyBorder="1"/>
    <xf numFmtId="0" fontId="18" fillId="10" borderId="6" xfId="3" applyNumberFormat="1" applyFont="1" applyFill="1" applyBorder="1" applyAlignment="1" applyProtection="1">
      <alignment horizontal="center" wrapText="1"/>
    </xf>
    <xf numFmtId="0" fontId="18" fillId="10" borderId="18" xfId="3" applyNumberFormat="1" applyFont="1" applyFill="1" applyBorder="1" applyAlignment="1" applyProtection="1">
      <alignment horizontal="center" wrapText="1"/>
    </xf>
    <xf numFmtId="0" fontId="21" fillId="10" borderId="15" xfId="3" applyFont="1" applyFill="1" applyBorder="1"/>
    <xf numFmtId="1" fontId="22" fillId="10" borderId="6" xfId="3" applyNumberFormat="1" applyFont="1" applyFill="1" applyBorder="1" applyAlignment="1" applyProtection="1">
      <alignment horizontal="center" wrapText="1"/>
    </xf>
    <xf numFmtId="3" fontId="24" fillId="0" borderId="5" xfId="1" applyNumberFormat="1" applyFont="1" applyBorder="1" applyAlignment="1">
      <alignment horizontal="center" wrapText="1"/>
    </xf>
    <xf numFmtId="3" fontId="24" fillId="0" borderId="3" xfId="1" applyNumberFormat="1" applyFont="1" applyBorder="1" applyAlignment="1">
      <alignment horizontal="center" wrapText="1"/>
    </xf>
    <xf numFmtId="3" fontId="24" fillId="0" borderId="7" xfId="1" applyNumberFormat="1" applyFont="1" applyBorder="1" applyAlignment="1">
      <alignment horizontal="center" wrapText="1"/>
    </xf>
    <xf numFmtId="3" fontId="22" fillId="9" borderId="13" xfId="1" applyNumberFormat="1" applyFont="1" applyFill="1" applyBorder="1" applyAlignment="1">
      <alignment horizontal="center" wrapText="1"/>
    </xf>
    <xf numFmtId="170" fontId="12" fillId="0" borderId="5" xfId="1" applyNumberFormat="1" applyFont="1" applyBorder="1" applyAlignment="1">
      <alignment horizontal="center" wrapText="1"/>
    </xf>
    <xf numFmtId="170" fontId="12" fillId="0" borderId="17" xfId="1" applyNumberFormat="1" applyFont="1" applyBorder="1" applyAlignment="1">
      <alignment horizontal="center" wrapText="1"/>
    </xf>
    <xf numFmtId="170" fontId="12" fillId="0" borderId="3" xfId="1" applyNumberFormat="1" applyFont="1" applyBorder="1" applyAlignment="1">
      <alignment horizontal="center" wrapText="1"/>
    </xf>
    <xf numFmtId="170" fontId="12" fillId="0" borderId="9" xfId="1" applyNumberFormat="1" applyFont="1" applyBorder="1" applyAlignment="1">
      <alignment horizontal="center" wrapText="1"/>
    </xf>
    <xf numFmtId="170" fontId="12" fillId="0" borderId="7" xfId="1" applyNumberFormat="1" applyFont="1" applyBorder="1" applyAlignment="1">
      <alignment horizontal="center" wrapText="1"/>
    </xf>
    <xf numFmtId="170" fontId="12" fillId="0" borderId="11" xfId="1" applyNumberFormat="1" applyFont="1" applyBorder="1" applyAlignment="1">
      <alignment horizontal="center" wrapText="1"/>
    </xf>
    <xf numFmtId="170" fontId="18" fillId="9" borderId="13" xfId="1" applyNumberFormat="1" applyFont="1" applyFill="1" applyBorder="1" applyAlignment="1">
      <alignment horizontal="center" wrapText="1"/>
    </xf>
    <xf numFmtId="170" fontId="18" fillId="9" borderId="14" xfId="1" applyNumberFormat="1" applyFont="1" applyFill="1" applyBorder="1" applyAlignment="1">
      <alignment horizontal="center" wrapText="1"/>
    </xf>
    <xf numFmtId="1" fontId="18" fillId="10" borderId="21" xfId="3" applyNumberFormat="1" applyFont="1" applyFill="1" applyBorder="1" applyAlignment="1" applyProtection="1">
      <alignment horizontal="center" wrapText="1"/>
    </xf>
    <xf numFmtId="3" fontId="12" fillId="0" borderId="22" xfId="1" applyNumberFormat="1" applyFont="1" applyBorder="1" applyAlignment="1">
      <alignment horizontal="center" wrapText="1"/>
    </xf>
    <xf numFmtId="3" fontId="12" fillId="0" borderId="23" xfId="1" applyNumberFormat="1" applyFont="1" applyBorder="1" applyAlignment="1">
      <alignment horizontal="center" wrapText="1"/>
    </xf>
    <xf numFmtId="3" fontId="12" fillId="0" borderId="24" xfId="1" applyNumberFormat="1" applyFont="1" applyBorder="1" applyAlignment="1">
      <alignment horizontal="center" wrapText="1"/>
    </xf>
    <xf numFmtId="3" fontId="18" fillId="9" borderId="25" xfId="1" applyNumberFormat="1" applyFont="1" applyFill="1" applyBorder="1" applyAlignment="1">
      <alignment horizontal="center" wrapText="1"/>
    </xf>
    <xf numFmtId="164" fontId="12" fillId="0" borderId="22" xfId="3" applyNumberFormat="1" applyFont="1" applyBorder="1" applyAlignment="1">
      <alignment horizontal="center" wrapText="1"/>
    </xf>
    <xf numFmtId="164" fontId="12" fillId="0" borderId="23" xfId="3" applyNumberFormat="1" applyFont="1" applyBorder="1" applyAlignment="1">
      <alignment horizontal="center" wrapText="1"/>
    </xf>
    <xf numFmtId="164" fontId="12" fillId="0" borderId="24" xfId="3" applyNumberFormat="1" applyFont="1" applyBorder="1" applyAlignment="1">
      <alignment horizontal="center" wrapText="1"/>
    </xf>
    <xf numFmtId="164" fontId="18" fillId="9" borderId="25" xfId="3" applyNumberFormat="1" applyFont="1" applyFill="1" applyBorder="1" applyAlignment="1">
      <alignment horizontal="center" wrapText="1"/>
    </xf>
    <xf numFmtId="0" fontId="18" fillId="10" borderId="21" xfId="3" applyNumberFormat="1" applyFont="1" applyFill="1" applyBorder="1" applyAlignment="1" applyProtection="1">
      <alignment horizontal="center" wrapText="1"/>
    </xf>
    <xf numFmtId="0" fontId="18" fillId="10" borderId="10" xfId="3" applyFont="1" applyFill="1" applyBorder="1"/>
    <xf numFmtId="0" fontId="20" fillId="0" borderId="0" xfId="7" applyAlignment="1">
      <alignment horizontal="left"/>
    </xf>
    <xf numFmtId="3" fontId="39" fillId="0" borderId="0" xfId="5" applyNumberFormat="1" applyFont="1"/>
    <xf numFmtId="0" fontId="29" fillId="0" borderId="0" xfId="6" applyFont="1" applyBorder="1"/>
    <xf numFmtId="0" fontId="18" fillId="9" borderId="29" xfId="3" applyFont="1" applyFill="1" applyBorder="1"/>
    <xf numFmtId="0" fontId="18" fillId="0" borderId="1" xfId="3" applyFont="1" applyFill="1" applyBorder="1"/>
    <xf numFmtId="3" fontId="18" fillId="0" borderId="1" xfId="1" applyNumberFormat="1" applyFont="1" applyFill="1" applyBorder="1" applyAlignment="1">
      <alignment horizontal="center" wrapText="1"/>
    </xf>
    <xf numFmtId="3" fontId="18" fillId="0" borderId="30" xfId="1" applyNumberFormat="1" applyFont="1" applyFill="1" applyBorder="1" applyAlignment="1">
      <alignment horizontal="center" wrapText="1"/>
    </xf>
    <xf numFmtId="170" fontId="18" fillId="0" borderId="1" xfId="1" applyNumberFormat="1" applyFont="1" applyFill="1" applyBorder="1" applyAlignment="1">
      <alignment horizontal="center" wrapText="1"/>
    </xf>
    <xf numFmtId="170" fontId="18" fillId="0" borderId="30" xfId="1" applyNumberFormat="1" applyFont="1" applyFill="1" applyBorder="1" applyAlignment="1">
      <alignment horizontal="center" wrapText="1"/>
    </xf>
    <xf numFmtId="164" fontId="18" fillId="0" borderId="1" xfId="3" applyNumberFormat="1" applyFont="1" applyFill="1" applyBorder="1" applyAlignment="1">
      <alignment horizontal="center" wrapText="1"/>
    </xf>
    <xf numFmtId="164" fontId="18" fillId="0" borderId="30" xfId="3" applyNumberFormat="1" applyFont="1" applyFill="1" applyBorder="1" applyAlignment="1">
      <alignment horizontal="center" wrapText="1"/>
    </xf>
    <xf numFmtId="0" fontId="20" fillId="9" borderId="26" xfId="7" applyFill="1" applyBorder="1" applyAlignment="1" applyProtection="1"/>
    <xf numFmtId="0" fontId="20" fillId="9" borderId="27" xfId="7" applyFill="1" applyBorder="1" applyAlignment="1" applyProtection="1"/>
    <xf numFmtId="0" fontId="12" fillId="9" borderId="1" xfId="3" applyFont="1" applyFill="1" applyBorder="1"/>
    <xf numFmtId="0" fontId="18" fillId="9" borderId="1" xfId="3" applyNumberFormat="1" applyFont="1" applyFill="1" applyBorder="1" applyAlignment="1" applyProtection="1">
      <alignment horizontal="center" wrapText="1"/>
    </xf>
    <xf numFmtId="0" fontId="18" fillId="9" borderId="30" xfId="3" applyNumberFormat="1" applyFont="1" applyFill="1" applyBorder="1" applyAlignment="1" applyProtection="1">
      <alignment horizontal="center" wrapText="1"/>
    </xf>
    <xf numFmtId="0" fontId="23" fillId="9" borderId="26" xfId="3" applyFont="1" applyFill="1" applyBorder="1"/>
    <xf numFmtId="0" fontId="23" fillId="9" borderId="27" xfId="3" applyFont="1" applyFill="1" applyBorder="1"/>
    <xf numFmtId="0" fontId="23" fillId="9" borderId="1" xfId="3" applyFont="1" applyFill="1" applyBorder="1"/>
    <xf numFmtId="164" fontId="18" fillId="9" borderId="1" xfId="3" applyNumberFormat="1" applyFont="1" applyFill="1" applyBorder="1" applyAlignment="1" applyProtection="1">
      <alignment horizontal="center" wrapText="1"/>
    </xf>
    <xf numFmtId="1" fontId="18" fillId="9" borderId="1" xfId="3" applyNumberFormat="1" applyFont="1" applyFill="1" applyBorder="1" applyAlignment="1" applyProtection="1">
      <alignment horizontal="center" wrapText="1"/>
    </xf>
    <xf numFmtId="0" fontId="12" fillId="0" borderId="29" xfId="3" applyFont="1" applyFill="1" applyBorder="1"/>
    <xf numFmtId="0" fontId="26" fillId="0" borderId="0" xfId="6" applyFont="1" applyAlignment="1">
      <alignment horizontal="center" vertical="center"/>
    </xf>
    <xf numFmtId="0" fontId="39" fillId="0" borderId="0" xfId="3" applyFont="1" applyFill="1" applyAlignment="1"/>
    <xf numFmtId="0" fontId="30" fillId="0" borderId="0" xfId="6" applyFont="1" applyFill="1" applyAlignment="1">
      <alignment vertical="center"/>
    </xf>
    <xf numFmtId="0" fontId="27" fillId="0" borderId="31" xfId="6" applyFont="1" applyBorder="1" applyAlignment="1">
      <alignment vertical="center"/>
    </xf>
    <xf numFmtId="0" fontId="29" fillId="0" borderId="32" xfId="6" applyFont="1" applyBorder="1" applyAlignment="1">
      <alignment horizontal="center"/>
    </xf>
    <xf numFmtId="0" fontId="27" fillId="0" borderId="33" xfId="6" applyFont="1" applyFill="1" applyBorder="1"/>
    <xf numFmtId="0" fontId="27" fillId="0" borderId="31" xfId="6" applyFont="1" applyBorder="1"/>
    <xf numFmtId="0" fontId="22" fillId="10" borderId="6" xfId="3" applyNumberFormat="1" applyFont="1" applyFill="1" applyBorder="1" applyAlignment="1" applyProtection="1">
      <alignment horizontal="center" wrapText="1"/>
    </xf>
    <xf numFmtId="170" fontId="24" fillId="0" borderId="5" xfId="1" applyNumberFormat="1" applyFont="1" applyBorder="1" applyAlignment="1">
      <alignment horizontal="center" wrapText="1"/>
    </xf>
    <xf numFmtId="170" fontId="24" fillId="0" borderId="3" xfId="1" applyNumberFormat="1" applyFont="1" applyBorder="1" applyAlignment="1">
      <alignment horizontal="center" wrapText="1"/>
    </xf>
    <xf numFmtId="170" fontId="24" fillId="0" borderId="7" xfId="1" applyNumberFormat="1" applyFont="1" applyBorder="1" applyAlignment="1">
      <alignment horizontal="center" wrapText="1"/>
    </xf>
    <xf numFmtId="170" fontId="22" fillId="9" borderId="13" xfId="1" applyNumberFormat="1" applyFont="1" applyFill="1" applyBorder="1" applyAlignment="1">
      <alignment horizontal="center" wrapText="1"/>
    </xf>
    <xf numFmtId="164" fontId="18" fillId="0" borderId="0" xfId="0" applyNumberFormat="1" applyFont="1" applyAlignment="1" applyProtection="1">
      <alignment horizontal="center" vertical="center"/>
    </xf>
    <xf numFmtId="0" fontId="12" fillId="0" borderId="3" xfId="0" applyFont="1" applyBorder="1" applyAlignment="1">
      <alignment wrapText="1"/>
    </xf>
    <xf numFmtId="164" fontId="18" fillId="0" borderId="1" xfId="0" applyNumberFormat="1" applyFont="1" applyBorder="1" applyAlignment="1" applyProtection="1">
      <alignment wrapText="1"/>
    </xf>
    <xf numFmtId="0" fontId="12" fillId="0" borderId="2" xfId="0" applyFont="1" applyBorder="1" applyAlignment="1">
      <alignment wrapText="1"/>
    </xf>
    <xf numFmtId="0" fontId="18" fillId="9" borderId="0" xfId="0" applyFont="1" applyFill="1" applyAlignment="1">
      <alignment horizontal="left" wrapText="1"/>
    </xf>
    <xf numFmtId="0" fontId="12" fillId="0" borderId="0" xfId="0" applyFont="1" applyAlignment="1">
      <alignment horizontal="left" vertical="top" wrapText="1"/>
    </xf>
    <xf numFmtId="0" fontId="18" fillId="9" borderId="0" xfId="3" applyFont="1" applyFill="1" applyAlignment="1">
      <alignment horizontal="left" wrapText="1"/>
    </xf>
    <xf numFmtId="0" fontId="12" fillId="0" borderId="3" xfId="3" applyFont="1" applyBorder="1" applyAlignment="1">
      <alignment wrapText="1"/>
    </xf>
    <xf numFmtId="3" fontId="18" fillId="0" borderId="0" xfId="3" applyNumberFormat="1" applyFont="1" applyAlignment="1">
      <alignment horizontal="center" vertical="center"/>
    </xf>
    <xf numFmtId="164" fontId="18" fillId="0" borderId="1" xfId="3" applyNumberFormat="1" applyFont="1" applyBorder="1" applyAlignment="1" applyProtection="1">
      <alignment wrapText="1"/>
    </xf>
    <xf numFmtId="0" fontId="12" fillId="0" borderId="2" xfId="3" applyFont="1" applyBorder="1" applyAlignment="1">
      <alignment wrapText="1"/>
    </xf>
    <xf numFmtId="0" fontId="12" fillId="0" borderId="4" xfId="3" applyFont="1" applyBorder="1" applyAlignment="1">
      <alignment wrapText="1"/>
    </xf>
    <xf numFmtId="0" fontId="18" fillId="0" borderId="0" xfId="3" applyFont="1" applyAlignment="1">
      <alignment horizontal="center" vertical="center"/>
    </xf>
    <xf numFmtId="0" fontId="35" fillId="0" borderId="0" xfId="3" applyFont="1" applyAlignment="1">
      <alignment horizontal="center" vertical="center"/>
    </xf>
    <xf numFmtId="0" fontId="13" fillId="0" borderId="0" xfId="5" applyFont="1" applyAlignment="1">
      <alignment horizontal="left"/>
    </xf>
    <xf numFmtId="0" fontId="13" fillId="0" borderId="3" xfId="3" applyFont="1" applyBorder="1"/>
    <xf numFmtId="0" fontId="13" fillId="0" borderId="3" xfId="3" applyFont="1" applyBorder="1" applyAlignment="1">
      <alignment horizontal="left"/>
    </xf>
    <xf numFmtId="0" fontId="13" fillId="0" borderId="3" xfId="3" applyFont="1" applyBorder="1" applyAlignment="1"/>
    <xf numFmtId="0" fontId="26" fillId="0" borderId="0" xfId="6" applyFont="1" applyAlignment="1">
      <alignment horizontal="center" vertical="center"/>
    </xf>
    <xf numFmtId="0" fontId="26" fillId="0" borderId="0" xfId="6" applyFont="1" applyAlignment="1">
      <alignment horizontal="center" vertical="center" wrapText="1"/>
    </xf>
    <xf numFmtId="0" fontId="26" fillId="0" borderId="0" xfId="6" applyFont="1" applyFill="1" applyAlignment="1">
      <alignment horizontal="center" vertical="center"/>
    </xf>
    <xf numFmtId="0" fontId="18" fillId="10" borderId="15" xfId="3" applyFont="1" applyFill="1" applyBorder="1" applyAlignment="1">
      <alignment horizontal="center" wrapText="1"/>
    </xf>
    <xf numFmtId="0" fontId="18" fillId="10" borderId="20" xfId="3" applyFont="1" applyFill="1" applyBorder="1" applyAlignment="1">
      <alignment horizontal="center" wrapText="1"/>
    </xf>
    <xf numFmtId="0" fontId="18" fillId="10" borderId="16" xfId="3" applyFont="1" applyFill="1" applyBorder="1" applyAlignment="1">
      <alignment horizontal="center" wrapText="1"/>
    </xf>
    <xf numFmtId="0" fontId="18" fillId="9" borderId="27" xfId="3" applyFont="1" applyFill="1" applyBorder="1" applyAlignment="1">
      <alignment horizontal="center" wrapText="1"/>
    </xf>
    <xf numFmtId="0" fontId="18" fillId="9" borderId="28" xfId="3" applyFont="1" applyFill="1" applyBorder="1" applyAlignment="1">
      <alignment horizontal="center" wrapText="1"/>
    </xf>
  </cellXfs>
  <cellStyles count="22">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3.1 Prescriptions used in the prevention and treatment of CVD, England 1981 to 2018</a:t>
            </a:r>
          </a:p>
        </c:rich>
      </c:tx>
      <c:layout>
        <c:manualLayout>
          <c:xMode val="edge"/>
          <c:yMode val="edge"/>
          <c:x val="8.9424814814814818E-2"/>
          <c:y val="1.861652777777778E-2"/>
        </c:manualLayout>
      </c:layout>
      <c:overlay val="0"/>
      <c:spPr>
        <a:noFill/>
        <a:ln w="25400">
          <a:noFill/>
        </a:ln>
      </c:spPr>
    </c:title>
    <c:autoTitleDeleted val="0"/>
    <c:plotArea>
      <c:layout>
        <c:manualLayout>
          <c:layoutTarget val="inner"/>
          <c:xMode val="edge"/>
          <c:yMode val="edge"/>
          <c:x val="9.279204639602337E-2"/>
          <c:y val="0.1886288108217242"/>
          <c:w val="0.83033524904214562"/>
          <c:h val="0.72134340965999943"/>
        </c:manualLayout>
      </c:layout>
      <c:lineChart>
        <c:grouping val="standard"/>
        <c:varyColors val="0"/>
        <c:ser>
          <c:idx val="0"/>
          <c:order val="0"/>
          <c:tx>
            <c:strRef>
              <c:f>'Data for fig3.1'!$B$5</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fig3.1'!$C$5:$AN$5</c:f>
              <c:numCache>
                <c:formatCode>#,##0_);[Red]\(#,##0\)</c:formatCode>
                <c:ptCount val="38"/>
                <c:pt idx="0">
                  <c:v>232</c:v>
                </c:pt>
                <c:pt idx="1">
                  <c:v>256</c:v>
                </c:pt>
                <c:pt idx="2">
                  <c:v>284</c:v>
                </c:pt>
                <c:pt idx="3">
                  <c:v>330</c:v>
                </c:pt>
                <c:pt idx="4">
                  <c:v>319</c:v>
                </c:pt>
                <c:pt idx="5">
                  <c:v>334</c:v>
                </c:pt>
                <c:pt idx="6">
                  <c:v>388</c:v>
                </c:pt>
                <c:pt idx="7">
                  <c:v>397</c:v>
                </c:pt>
                <c:pt idx="8">
                  <c:v>423</c:v>
                </c:pt>
                <c:pt idx="9">
                  <c:v>459</c:v>
                </c:pt>
                <c:pt idx="10">
                  <c:v>532</c:v>
                </c:pt>
                <c:pt idx="11">
                  <c:v>568</c:v>
                </c:pt>
                <c:pt idx="12">
                  <c:v>614</c:v>
                </c:pt>
                <c:pt idx="13">
                  <c:v>673</c:v>
                </c:pt>
                <c:pt idx="14">
                  <c:v>749.6</c:v>
                </c:pt>
                <c:pt idx="15" formatCode="#,##0">
                  <c:v>840</c:v>
                </c:pt>
                <c:pt idx="16" formatCode="#,##0">
                  <c:v>941</c:v>
                </c:pt>
                <c:pt idx="17" formatCode="#,##0">
                  <c:v>1047.4000000000001</c:v>
                </c:pt>
                <c:pt idx="18" formatCode="#,##0">
                  <c:v>1138</c:v>
                </c:pt>
                <c:pt idx="19" formatCode="#,##0">
                  <c:v>1213.9000000000001</c:v>
                </c:pt>
                <c:pt idx="20" formatCode="General">
                  <c:v>1292</c:v>
                </c:pt>
                <c:pt idx="21" formatCode="#,##0">
                  <c:v>1337.5429999999994</c:v>
                </c:pt>
                <c:pt idx="22" formatCode="#,##0">
                  <c:v>1343</c:v>
                </c:pt>
                <c:pt idx="23" formatCode="#,##0">
                  <c:v>1325</c:v>
                </c:pt>
                <c:pt idx="24" formatCode="#,##0">
                  <c:v>1292</c:v>
                </c:pt>
                <c:pt idx="25" formatCode="#,##0">
                  <c:v>1265</c:v>
                </c:pt>
                <c:pt idx="26" formatCode="#,##0">
                  <c:v>1247</c:v>
                </c:pt>
                <c:pt idx="27" formatCode="#,##0">
                  <c:v>1226.2</c:v>
                </c:pt>
                <c:pt idx="28" formatCode="#,##0">
                  <c:v>1188</c:v>
                </c:pt>
                <c:pt idx="29" formatCode="#,##0">
                  <c:v>1174</c:v>
                </c:pt>
                <c:pt idx="30" formatCode="#,##0">
                  <c:v>1156</c:v>
                </c:pt>
                <c:pt idx="31" formatCode="#,##0">
                  <c:v>1129</c:v>
                </c:pt>
                <c:pt idx="32" formatCode="#,##0">
                  <c:v>1107.2429999999999</c:v>
                </c:pt>
                <c:pt idx="33" formatCode="#,##0">
                  <c:v>1088</c:v>
                </c:pt>
                <c:pt idx="34" formatCode="General">
                  <c:v>1061</c:v>
                </c:pt>
                <c:pt idx="35" formatCode="#,##0">
                  <c:v>1047.5739999999998</c:v>
                </c:pt>
                <c:pt idx="36" formatCode="#,##0">
                  <c:v>1009.29</c:v>
                </c:pt>
                <c:pt idx="37" formatCode="#,##0">
                  <c:v>987.19600000000003</c:v>
                </c:pt>
              </c:numCache>
            </c:numRef>
          </c:val>
          <c:smooth val="0"/>
          <c:extLst>
            <c:ext xmlns:c16="http://schemas.microsoft.com/office/drawing/2014/chart" uri="{C3380CC4-5D6E-409C-BE32-E72D297353CC}">
              <c16:uniqueId val="{00000000-2FF4-433B-AE44-E786AC31137E}"/>
            </c:ext>
          </c:extLst>
        </c:ser>
        <c:ser>
          <c:idx val="1"/>
          <c:order val="1"/>
          <c:tx>
            <c:strRef>
              <c:f>'Data for fig3.1'!$B$6</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fig3.1'!$C$6:$AN$6</c:f>
              <c:numCache>
                <c:formatCode>#,##0_);[Red]\(#,##0\)</c:formatCode>
                <c:ptCount val="38"/>
                <c:pt idx="0">
                  <c:v>281</c:v>
                </c:pt>
                <c:pt idx="1">
                  <c:v>407</c:v>
                </c:pt>
                <c:pt idx="2">
                  <c:v>589</c:v>
                </c:pt>
                <c:pt idx="3">
                  <c:v>765</c:v>
                </c:pt>
                <c:pt idx="4">
                  <c:v>893</c:v>
                </c:pt>
                <c:pt idx="5">
                  <c:v>1058</c:v>
                </c:pt>
                <c:pt idx="6">
                  <c:v>1224</c:v>
                </c:pt>
                <c:pt idx="7">
                  <c:v>1574</c:v>
                </c:pt>
                <c:pt idx="8">
                  <c:v>2147</c:v>
                </c:pt>
                <c:pt idx="9">
                  <c:v>2715</c:v>
                </c:pt>
                <c:pt idx="10">
                  <c:v>3619</c:v>
                </c:pt>
                <c:pt idx="11">
                  <c:v>4432</c:v>
                </c:pt>
                <c:pt idx="12">
                  <c:v>5264</c:v>
                </c:pt>
                <c:pt idx="13">
                  <c:v>6451</c:v>
                </c:pt>
                <c:pt idx="14">
                  <c:v>7614.9</c:v>
                </c:pt>
                <c:pt idx="15" formatCode="#,##0">
                  <c:v>9002</c:v>
                </c:pt>
                <c:pt idx="16" formatCode="#,##0">
                  <c:v>10376.1</c:v>
                </c:pt>
                <c:pt idx="17" formatCode="#,##0">
                  <c:v>12172.8</c:v>
                </c:pt>
                <c:pt idx="18" formatCode="#,##0">
                  <c:v>14642</c:v>
                </c:pt>
                <c:pt idx="19" formatCode="#,##0">
                  <c:v>16551.5</c:v>
                </c:pt>
                <c:pt idx="20" formatCode="General">
                  <c:v>18891</c:v>
                </c:pt>
                <c:pt idx="21" formatCode="#,##0">
                  <c:v>21601.231000000003</c:v>
                </c:pt>
                <c:pt idx="22" formatCode="#,##0">
                  <c:v>24428</c:v>
                </c:pt>
                <c:pt idx="23" formatCode="#,##0">
                  <c:v>27356</c:v>
                </c:pt>
                <c:pt idx="24" formatCode="#,##0">
                  <c:v>30218</c:v>
                </c:pt>
                <c:pt idx="25" formatCode="#,##0">
                  <c:v>32779</c:v>
                </c:pt>
                <c:pt idx="26" formatCode="#,##0">
                  <c:v>35382</c:v>
                </c:pt>
                <c:pt idx="27" formatCode="#,##0">
                  <c:v>38124</c:v>
                </c:pt>
                <c:pt idx="28" formatCode="#,##0">
                  <c:v>39107</c:v>
                </c:pt>
                <c:pt idx="29" formatCode="#,##0">
                  <c:v>38182</c:v>
                </c:pt>
                <c:pt idx="30" formatCode="#,##0">
                  <c:v>38351</c:v>
                </c:pt>
                <c:pt idx="31" formatCode="#,##0">
                  <c:v>38603</c:v>
                </c:pt>
                <c:pt idx="32" formatCode="#,##0">
                  <c:v>38661.309000000001</c:v>
                </c:pt>
                <c:pt idx="33" formatCode="#,##0">
                  <c:v>38443</c:v>
                </c:pt>
                <c:pt idx="34" formatCode="General">
                  <c:v>37312</c:v>
                </c:pt>
                <c:pt idx="35" formatCode="#,##0">
                  <c:v>36297.182000000008</c:v>
                </c:pt>
                <c:pt idx="36" formatCode="#,##0">
                  <c:v>35082.373</c:v>
                </c:pt>
                <c:pt idx="37" formatCode="#,##0">
                  <c:v>34139.843099999998</c:v>
                </c:pt>
              </c:numCache>
            </c:numRef>
          </c:val>
          <c:smooth val="0"/>
          <c:extLst>
            <c:ext xmlns:c16="http://schemas.microsoft.com/office/drawing/2014/chart" uri="{C3380CC4-5D6E-409C-BE32-E72D297353CC}">
              <c16:uniqueId val="{00000001-2FF4-433B-AE44-E786AC31137E}"/>
            </c:ext>
          </c:extLst>
        </c:ser>
        <c:ser>
          <c:idx val="2"/>
          <c:order val="2"/>
          <c:tx>
            <c:strRef>
              <c:f>'Data for fig3.1'!$B$7</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fig3.1'!$C$7:$AN$7</c:f>
              <c:numCache>
                <c:formatCode>#,##0_);[Red]\(#,##0\)</c:formatCode>
                <c:ptCount val="38"/>
                <c:pt idx="0">
                  <c:v>4911.5</c:v>
                </c:pt>
                <c:pt idx="1">
                  <c:v>4698.8</c:v>
                </c:pt>
                <c:pt idx="2">
                  <c:v>4602.5</c:v>
                </c:pt>
                <c:pt idx="3">
                  <c:v>4581</c:v>
                </c:pt>
                <c:pt idx="4">
                  <c:v>4402.8</c:v>
                </c:pt>
                <c:pt idx="5">
                  <c:v>4423.7</c:v>
                </c:pt>
                <c:pt idx="6">
                  <c:v>4442</c:v>
                </c:pt>
                <c:pt idx="7">
                  <c:v>4419.3999999999996</c:v>
                </c:pt>
                <c:pt idx="8">
                  <c:v>4823.5</c:v>
                </c:pt>
                <c:pt idx="9">
                  <c:v>5371.1</c:v>
                </c:pt>
                <c:pt idx="10">
                  <c:v>6431.2</c:v>
                </c:pt>
                <c:pt idx="11">
                  <c:v>7281.1</c:v>
                </c:pt>
                <c:pt idx="12">
                  <c:v>8412.4</c:v>
                </c:pt>
                <c:pt idx="13">
                  <c:v>9668.1</c:v>
                </c:pt>
                <c:pt idx="14">
                  <c:v>10631.3</c:v>
                </c:pt>
                <c:pt idx="15" formatCode="#,##0">
                  <c:v>12125</c:v>
                </c:pt>
                <c:pt idx="16" formatCode="#,##0">
                  <c:v>13562.3</c:v>
                </c:pt>
                <c:pt idx="17" formatCode="#,##0">
                  <c:v>15450.000000000002</c:v>
                </c:pt>
                <c:pt idx="18" formatCode="#,##0">
                  <c:v>17942</c:v>
                </c:pt>
                <c:pt idx="19" formatCode="#,##0">
                  <c:v>21074.799999999999</c:v>
                </c:pt>
                <c:pt idx="20" formatCode="#,##0">
                  <c:v>25047</c:v>
                </c:pt>
                <c:pt idx="21" formatCode="#,##0">
                  <c:v>29590.722999999994</c:v>
                </c:pt>
                <c:pt idx="22" formatCode="#,##0">
                  <c:v>33788</c:v>
                </c:pt>
                <c:pt idx="23" formatCode="#,##0">
                  <c:v>38580</c:v>
                </c:pt>
                <c:pt idx="24" formatCode="#,##0">
                  <c:v>42865</c:v>
                </c:pt>
                <c:pt idx="25" formatCode="#,##0">
                  <c:v>47742</c:v>
                </c:pt>
                <c:pt idx="26" formatCode="#,##0">
                  <c:v>53634</c:v>
                </c:pt>
                <c:pt idx="27" formatCode="#,##0">
                  <c:v>57822.5</c:v>
                </c:pt>
                <c:pt idx="28" formatCode="#,##0">
                  <c:v>60838</c:v>
                </c:pt>
                <c:pt idx="29" formatCode="#,##0">
                  <c:v>63571</c:v>
                </c:pt>
                <c:pt idx="30" formatCode="#,##0">
                  <c:v>65449</c:v>
                </c:pt>
                <c:pt idx="31" formatCode="#,##0">
                  <c:v>67184</c:v>
                </c:pt>
                <c:pt idx="32" formatCode="#,##0">
                  <c:v>68651.851000000053</c:v>
                </c:pt>
                <c:pt idx="33" formatCode="#,##0">
                  <c:v>70071</c:v>
                </c:pt>
                <c:pt idx="34" formatCode="General">
                  <c:v>70774</c:v>
                </c:pt>
                <c:pt idx="35" formatCode="#,##0">
                  <c:v>71453.316999999966</c:v>
                </c:pt>
                <c:pt idx="36" formatCode="#,##0">
                  <c:v>71531.002999999997</c:v>
                </c:pt>
                <c:pt idx="37" formatCode="#,##0">
                  <c:v>72128.237199999989</c:v>
                </c:pt>
              </c:numCache>
            </c:numRef>
          </c:val>
          <c:smooth val="0"/>
          <c:extLst>
            <c:ext xmlns:c16="http://schemas.microsoft.com/office/drawing/2014/chart" uri="{C3380CC4-5D6E-409C-BE32-E72D297353CC}">
              <c16:uniqueId val="{00000002-2FF4-433B-AE44-E786AC31137E}"/>
            </c:ext>
          </c:extLst>
        </c:ser>
        <c:ser>
          <c:idx val="3"/>
          <c:order val="3"/>
          <c:tx>
            <c:strRef>
              <c:f>'Data for fig3.1'!$B$8</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fig3.1'!$C$4:$AN$4</c:f>
              <c:numCache>
                <c:formatCode>0</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formatCode="General">
                  <c:v>1995</c:v>
                </c:pt>
                <c:pt idx="15">
                  <c:v>1996</c:v>
                </c:pt>
                <c:pt idx="16">
                  <c:v>1997</c:v>
                </c:pt>
                <c:pt idx="17" formatCode="General">
                  <c:v>1998</c:v>
                </c:pt>
                <c:pt idx="18" formatCode="General">
                  <c:v>1999</c:v>
                </c:pt>
                <c:pt idx="19" formatCode="General">
                  <c:v>2000</c:v>
                </c:pt>
                <c:pt idx="20" formatCode="General">
                  <c:v>2001</c:v>
                </c:pt>
                <c:pt idx="21" formatCode="General">
                  <c:v>2002</c:v>
                </c:pt>
                <c:pt idx="22" formatCode="General">
                  <c:v>2003</c:v>
                </c:pt>
                <c:pt idx="23" formatCode="General">
                  <c:v>2004</c:v>
                </c:pt>
                <c:pt idx="24" formatCode="General">
                  <c:v>2005</c:v>
                </c:pt>
                <c:pt idx="25" formatCode="General">
                  <c:v>2006</c:v>
                </c:pt>
                <c:pt idx="26" formatCode="General">
                  <c:v>2007</c:v>
                </c:pt>
                <c:pt idx="27" formatCode="General">
                  <c:v>2008</c:v>
                </c:pt>
                <c:pt idx="28" formatCode="General">
                  <c:v>2009</c:v>
                </c:pt>
                <c:pt idx="29" formatCode="General">
                  <c:v>2010</c:v>
                </c:pt>
                <c:pt idx="30" formatCode="General">
                  <c:v>2011</c:v>
                </c:pt>
                <c:pt idx="31" formatCode="General">
                  <c:v>2012</c:v>
                </c:pt>
                <c:pt idx="32" formatCode="General">
                  <c:v>2013</c:v>
                </c:pt>
                <c:pt idx="33" formatCode="General">
                  <c:v>2014</c:v>
                </c:pt>
                <c:pt idx="34" formatCode="General">
                  <c:v>2015</c:v>
                </c:pt>
                <c:pt idx="35" formatCode="General">
                  <c:v>2016</c:v>
                </c:pt>
                <c:pt idx="36" formatCode="General">
                  <c:v>2017</c:v>
                </c:pt>
                <c:pt idx="37" formatCode="General">
                  <c:v>2018</c:v>
                </c:pt>
              </c:numCache>
            </c:numRef>
          </c:cat>
          <c:val>
            <c:numRef>
              <c:f>'Data for fig3.1'!$C$8:$AN$8</c:f>
              <c:numCache>
                <c:formatCode>#,##0_);[Red]\(#,##0\)</c:formatCode>
                <c:ptCount val="38"/>
                <c:pt idx="0">
                  <c:v>295</c:v>
                </c:pt>
                <c:pt idx="1">
                  <c:v>267</c:v>
                </c:pt>
                <c:pt idx="2">
                  <c:v>243</c:v>
                </c:pt>
                <c:pt idx="3">
                  <c:v>242</c:v>
                </c:pt>
                <c:pt idx="4">
                  <c:v>244</c:v>
                </c:pt>
                <c:pt idx="5">
                  <c:v>247</c:v>
                </c:pt>
                <c:pt idx="6">
                  <c:v>294</c:v>
                </c:pt>
                <c:pt idx="7">
                  <c:v>413</c:v>
                </c:pt>
                <c:pt idx="8">
                  <c:v>522</c:v>
                </c:pt>
                <c:pt idx="9">
                  <c:v>735</c:v>
                </c:pt>
                <c:pt idx="10">
                  <c:v>1066</c:v>
                </c:pt>
                <c:pt idx="11">
                  <c:v>1308</c:v>
                </c:pt>
                <c:pt idx="12">
                  <c:v>1515</c:v>
                </c:pt>
                <c:pt idx="13">
                  <c:v>1742</c:v>
                </c:pt>
                <c:pt idx="14">
                  <c:v>2215.9</c:v>
                </c:pt>
                <c:pt idx="15" formatCode="#,##0">
                  <c:v>3138</c:v>
                </c:pt>
                <c:pt idx="16" formatCode="#,##0">
                  <c:v>4397.5</c:v>
                </c:pt>
                <c:pt idx="17" formatCode="#,##0">
                  <c:v>5981.5</c:v>
                </c:pt>
                <c:pt idx="18" formatCode="#,##0">
                  <c:v>7926</c:v>
                </c:pt>
                <c:pt idx="19" formatCode="#,##0">
                  <c:v>10331</c:v>
                </c:pt>
                <c:pt idx="20" formatCode="General">
                  <c:v>13523</c:v>
                </c:pt>
                <c:pt idx="21" formatCode="#,##0">
                  <c:v>17603.906000000003</c:v>
                </c:pt>
                <c:pt idx="22" formatCode="#,##0">
                  <c:v>22655</c:v>
                </c:pt>
                <c:pt idx="23" formatCode="#,##0">
                  <c:v>29444</c:v>
                </c:pt>
                <c:pt idx="24" formatCode="#,##0">
                  <c:v>35568</c:v>
                </c:pt>
                <c:pt idx="25" formatCode="#,##0">
                  <c:v>42098</c:v>
                </c:pt>
                <c:pt idx="26" formatCode="#,##0">
                  <c:v>47412</c:v>
                </c:pt>
                <c:pt idx="27" formatCode="#,##0">
                  <c:v>52189.5</c:v>
                </c:pt>
                <c:pt idx="28" formatCode="#,##0">
                  <c:v>56452</c:v>
                </c:pt>
                <c:pt idx="29" formatCode="#,##0">
                  <c:v>59550</c:v>
                </c:pt>
                <c:pt idx="30" formatCode="#,##0">
                  <c:v>61649</c:v>
                </c:pt>
                <c:pt idx="31" formatCode="#,##0">
                  <c:v>64399</c:v>
                </c:pt>
                <c:pt idx="32" formatCode="#,##0">
                  <c:v>66795.436999999991</c:v>
                </c:pt>
                <c:pt idx="33" formatCode="#,##0">
                  <c:v>68436</c:v>
                </c:pt>
                <c:pt idx="34" formatCode="General">
                  <c:v>69731</c:v>
                </c:pt>
                <c:pt idx="35" formatCode="#,##0">
                  <c:v>70957.11099999999</c:v>
                </c:pt>
                <c:pt idx="36" formatCode="#,##0">
                  <c:v>72612.422999999995</c:v>
                </c:pt>
                <c:pt idx="37" formatCode="#,##0">
                  <c:v>74289.245999999999</c:v>
                </c:pt>
              </c:numCache>
            </c:numRef>
          </c:val>
          <c:smooth val="0"/>
          <c:extLst>
            <c:ext xmlns:c16="http://schemas.microsoft.com/office/drawing/2014/chart" uri="{C3380CC4-5D6E-409C-BE32-E72D297353CC}">
              <c16:uniqueId val="{00000003-2FF4-433B-AE44-E786AC31137E}"/>
            </c:ext>
          </c:extLst>
        </c:ser>
        <c:dLbls>
          <c:showLegendKey val="0"/>
          <c:showVal val="0"/>
          <c:showCatName val="0"/>
          <c:showSerName val="0"/>
          <c:showPercent val="0"/>
          <c:showBubbleSize val="0"/>
        </c:dLbls>
        <c:marker val="1"/>
        <c:smooth val="0"/>
        <c:axId val="109274240"/>
        <c:axId val="109276160"/>
      </c:lineChart>
      <c:catAx>
        <c:axId val="1092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09276160"/>
        <c:crosses val="autoZero"/>
        <c:auto val="1"/>
        <c:lblAlgn val="ctr"/>
        <c:lblOffset val="100"/>
        <c:tickLblSkip val="1"/>
        <c:tickMarkSkip val="1"/>
        <c:noMultiLvlLbl val="0"/>
      </c:catAx>
      <c:valAx>
        <c:axId val="109276160"/>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2.5368199233716474E-2"/>
              <c:y val="0.36548917378917373"/>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000"/>
            </a:pPr>
            <a:endParaRPr lang="en-US"/>
          </a:p>
        </c:txPr>
        <c:crossAx val="109274240"/>
        <c:crosses val="autoZero"/>
        <c:crossBetween val="midCat"/>
        <c:dispUnits>
          <c:builtInUnit val="thousands"/>
        </c:dispUnits>
      </c:valAx>
      <c:spPr>
        <a:noFill/>
        <a:ln w="25400">
          <a:noFill/>
        </a:ln>
      </c:spPr>
    </c:plotArea>
    <c:legend>
      <c:legendPos val="r"/>
      <c:layout>
        <c:manualLayout>
          <c:xMode val="edge"/>
          <c:yMode val="edge"/>
          <c:x val="0.20629660314830167"/>
          <c:y val="0.21486527777777778"/>
          <c:w val="0.26608058301816001"/>
          <c:h val="0.19784333333333334"/>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3.2 Prescriptions used in the prevention and treatment of CVD, Wales 2005 to 2018</a:t>
            </a:r>
          </a:p>
        </c:rich>
      </c:tx>
      <c:layout>
        <c:manualLayout>
          <c:xMode val="edge"/>
          <c:yMode val="edge"/>
          <c:x val="9.4534003831417621E-2"/>
          <c:y val="1.857136752136752E-2"/>
        </c:manualLayout>
      </c:layout>
      <c:overlay val="0"/>
      <c:spPr>
        <a:noFill/>
        <a:ln w="25400">
          <a:noFill/>
        </a:ln>
      </c:spPr>
    </c:title>
    <c:autoTitleDeleted val="0"/>
    <c:plotArea>
      <c:layout>
        <c:manualLayout>
          <c:layoutTarget val="inner"/>
          <c:xMode val="edge"/>
          <c:yMode val="edge"/>
          <c:x val="9.279204639602337E-2"/>
          <c:y val="0.21891914113145494"/>
          <c:w val="0.85827469484377528"/>
          <c:h val="0.68538462692163471"/>
        </c:manualLayout>
      </c:layout>
      <c:lineChart>
        <c:grouping val="standard"/>
        <c:varyColors val="0"/>
        <c:ser>
          <c:idx val="0"/>
          <c:order val="0"/>
          <c:tx>
            <c:strRef>
              <c:f>'Data for Pub15 fig 3.2'!$B$3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Pub15 fig 3.2'!$C$2:$P$2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'Data for Pub15 fig 3.2'!$C$3:$P$3</c:f>
              <c:numCache>
                <c:formatCode>#,##0</c:formatCode>
                <c:ptCount val="14"/>
                <c:pt idx="0">
                  <c:v>99.23</c:v>
                </c:pt>
                <c:pt idx="1">
                  <c:v>93.938000000000002</c:v>
                </c:pt>
                <c:pt idx="2">
                  <c:v>87.248000000000005</c:v>
                </c:pt>
                <c:pt idx="3">
                  <c:v>81.146000000000001</c:v>
                </c:pt>
                <c:pt idx="4">
                  <c:v>74.590999999999994</c:v>
                </c:pt>
                <c:pt idx="5">
                  <c:v>68.295000000000002</c:v>
                </c:pt>
                <c:pt idx="6">
                  <c:v>64.076999999999998</c:v>
                </c:pt>
                <c:pt idx="7">
                  <c:v>62.076000000000001</c:v>
                </c:pt>
                <c:pt idx="8">
                  <c:v>60</c:v>
                </c:pt>
                <c:pt idx="9">
                  <c:v>60</c:v>
                </c:pt>
                <c:pt idx="10">
                  <c:v>60</c:v>
                </c:pt>
                <c:pt idx="11" formatCode="0">
                  <c:v>59.21</c:v>
                </c:pt>
                <c:pt idx="12" formatCode="0">
                  <c:v>58.104999999999997</c:v>
                </c:pt>
                <c:pt idx="13" formatCode="0">
                  <c:v>56.468000000000004</c:v>
                </c:pt>
              </c:numCache>
            </c:numRef>
          </c:val>
          <c:smooth val="0"/>
          <c:extLst>
            <c:ext xmlns:c16="http://schemas.microsoft.com/office/drawing/2014/chart" uri="{C3380CC4-5D6E-409C-BE32-E72D297353CC}">
              <c16:uniqueId val="{00000000-89E0-4DB6-9AF0-98A6DBB5C850}"/>
            </c:ext>
          </c:extLst>
        </c:ser>
        <c:ser>
          <c:idx val="1"/>
          <c:order val="1"/>
          <c:tx>
            <c:strRef>
              <c:f>'Data for Pub15 fig 3.2'!$B$4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Pub15 fig 3.2'!$C$2:$P$2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'Data for Pub15 fig 3.2'!$C$4:$P$4</c:f>
              <c:numCache>
                <c:formatCode>#,##0</c:formatCode>
                <c:ptCount val="14"/>
                <c:pt idx="0">
                  <c:v>2563.2109999999998</c:v>
                </c:pt>
                <c:pt idx="1">
                  <c:v>2716.355</c:v>
                </c:pt>
                <c:pt idx="2">
                  <c:v>2846.16</c:v>
                </c:pt>
                <c:pt idx="3">
                  <c:v>3010.893</c:v>
                </c:pt>
                <c:pt idx="4">
                  <c:v>3045.4189999999999</c:v>
                </c:pt>
                <c:pt idx="5">
                  <c:v>2933.1860000000001</c:v>
                </c:pt>
                <c:pt idx="6">
                  <c:v>2904.8150000000001</c:v>
                </c:pt>
                <c:pt idx="7">
                  <c:v>2889.62</c:v>
                </c:pt>
                <c:pt idx="8">
                  <c:v>2859</c:v>
                </c:pt>
                <c:pt idx="9">
                  <c:v>2816</c:v>
                </c:pt>
                <c:pt idx="10" formatCode="General">
                  <c:v>2696</c:v>
                </c:pt>
                <c:pt idx="11" formatCode="0">
                  <c:v>2587.1799999999998</c:v>
                </c:pt>
                <c:pt idx="12" formatCode="0">
                  <c:v>2481.0230000000001</c:v>
                </c:pt>
                <c:pt idx="13" formatCode="0">
                  <c:v>2353.5100000000002</c:v>
                </c:pt>
              </c:numCache>
            </c:numRef>
          </c:val>
          <c:smooth val="0"/>
          <c:extLst>
            <c:ext xmlns:c16="http://schemas.microsoft.com/office/drawing/2014/chart" uri="{C3380CC4-5D6E-409C-BE32-E72D297353CC}">
              <c16:uniqueId val="{00000001-89E0-4DB6-9AF0-98A6DBB5C850}"/>
            </c:ext>
          </c:extLst>
        </c:ser>
        <c:ser>
          <c:idx val="2"/>
          <c:order val="2"/>
          <c:tx>
            <c:strRef>
              <c:f>'Data for Pub15 fig 3.2'!$B$5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Pub15 fig 3.2'!$C$2:$P$2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'Data for Pub15 fig 3.2'!$C$5:$P$5</c:f>
              <c:numCache>
                <c:formatCode>#,##0</c:formatCode>
                <c:ptCount val="14"/>
                <c:pt idx="0">
                  <c:v>3441.9989999999998</c:v>
                </c:pt>
                <c:pt idx="1">
                  <c:v>3774.0030000000002</c:v>
                </c:pt>
                <c:pt idx="2">
                  <c:v>4124.34</c:v>
                </c:pt>
                <c:pt idx="3">
                  <c:v>4402.4949999999999</c:v>
                </c:pt>
                <c:pt idx="4">
                  <c:v>4600.9350000000004</c:v>
                </c:pt>
                <c:pt idx="5">
                  <c:v>4781.1670000000004</c:v>
                </c:pt>
                <c:pt idx="6">
                  <c:v>4920.1289999999999</c:v>
                </c:pt>
                <c:pt idx="7">
                  <c:v>5063.1760000000004</c:v>
                </c:pt>
                <c:pt idx="8">
                  <c:v>5173</c:v>
                </c:pt>
                <c:pt idx="9">
                  <c:v>5290</c:v>
                </c:pt>
                <c:pt idx="10" formatCode="General">
                  <c:v>5324</c:v>
                </c:pt>
                <c:pt idx="11" formatCode="0">
                  <c:v>5359.6469999999999</c:v>
                </c:pt>
                <c:pt idx="12" formatCode="0">
                  <c:v>5364.8119999999999</c:v>
                </c:pt>
                <c:pt idx="13" formatCode="0">
                  <c:v>5361.9759999999997</c:v>
                </c:pt>
              </c:numCache>
            </c:numRef>
          </c:val>
          <c:smooth val="0"/>
          <c:extLst>
            <c:ext xmlns:c16="http://schemas.microsoft.com/office/drawing/2014/chart" uri="{C3380CC4-5D6E-409C-BE32-E72D297353CC}">
              <c16:uniqueId val="{00000002-89E0-4DB6-9AF0-98A6DBB5C850}"/>
            </c:ext>
          </c:extLst>
        </c:ser>
        <c:ser>
          <c:idx val="3"/>
          <c:order val="3"/>
          <c:tx>
            <c:strRef>
              <c:f>'Data for Pub15 fig 3.2'!$B$6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Pub15 fig 3.2'!$C$2:$P$2</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'Data for Pub15 fig 3.2'!$C$6:$P$6</c:f>
              <c:numCache>
                <c:formatCode>#,##0</c:formatCode>
                <c:ptCount val="14"/>
                <c:pt idx="0">
                  <c:v>3102.5390000000002</c:v>
                </c:pt>
                <c:pt idx="1">
                  <c:v>3626.038</c:v>
                </c:pt>
                <c:pt idx="2">
                  <c:v>3984.7040000000002</c:v>
                </c:pt>
                <c:pt idx="3">
                  <c:v>4297.2719999999999</c:v>
                </c:pt>
                <c:pt idx="4">
                  <c:v>4561.9570000000003</c:v>
                </c:pt>
                <c:pt idx="5">
                  <c:v>4693.2129999999997</c:v>
                </c:pt>
                <c:pt idx="6">
                  <c:v>4787.7629999999999</c:v>
                </c:pt>
                <c:pt idx="7">
                  <c:v>4955.99</c:v>
                </c:pt>
                <c:pt idx="8">
                  <c:v>5076</c:v>
                </c:pt>
                <c:pt idx="9">
                  <c:v>5149</c:v>
                </c:pt>
                <c:pt idx="10" formatCode="General">
                  <c:v>5129</c:v>
                </c:pt>
                <c:pt idx="11" formatCode="0">
                  <c:v>5112.3900000000003</c:v>
                </c:pt>
                <c:pt idx="12" formatCode="0">
                  <c:v>5140.2849999999999</c:v>
                </c:pt>
                <c:pt idx="13" formatCode="0">
                  <c:v>5158.8180000000002</c:v>
                </c:pt>
              </c:numCache>
            </c:numRef>
          </c:val>
          <c:smooth val="0"/>
          <c:extLst>
            <c:ext xmlns:c16="http://schemas.microsoft.com/office/drawing/2014/chart" uri="{C3380CC4-5D6E-409C-BE32-E72D297353CC}">
              <c16:uniqueId val="{00000003-89E0-4DB6-9AF0-98A6DBB5C850}"/>
            </c:ext>
          </c:extLst>
        </c:ser>
        <c:dLbls>
          <c:showLegendKey val="0"/>
          <c:showVal val="0"/>
          <c:showCatName val="0"/>
          <c:showSerName val="0"/>
          <c:showPercent val="0"/>
          <c:showBubbleSize val="0"/>
        </c:dLbls>
        <c:marker val="1"/>
        <c:smooth val="0"/>
        <c:axId val="111437312"/>
        <c:axId val="111439232"/>
      </c:lineChart>
      <c:catAx>
        <c:axId val="11143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1439232"/>
        <c:crosses val="autoZero"/>
        <c:auto val="1"/>
        <c:lblAlgn val="ctr"/>
        <c:lblOffset val="100"/>
        <c:tickLblSkip val="1"/>
        <c:tickMarkSkip val="1"/>
        <c:noMultiLvlLbl val="0"/>
      </c:catAx>
      <c:valAx>
        <c:axId val="111439232"/>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2.599409396316409E-2"/>
              <c:y val="0.3313526547133415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1437312"/>
        <c:crosses val="autoZero"/>
        <c:crossBetween val="midCat"/>
        <c:dispUnits>
          <c:builtInUnit val="thousands"/>
        </c:dispUnits>
      </c:valAx>
      <c:spPr>
        <a:noFill/>
        <a:ln w="25400">
          <a:noFill/>
        </a:ln>
      </c:spPr>
    </c:plotArea>
    <c:legend>
      <c:legendPos val="r"/>
      <c:layout>
        <c:manualLayout>
          <c:xMode val="edge"/>
          <c:yMode val="edge"/>
          <c:x val="0.15441573248981547"/>
          <c:y val="0.10156642317300699"/>
          <c:w val="0.27907512446090582"/>
          <c:h val="0.22150554975808748"/>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3.3 Prescriptions used in the prevention and treatment of CVD, Scotland 2001/02 to 2018/19</a:t>
            </a:r>
          </a:p>
        </c:rich>
      </c:tx>
      <c:layout>
        <c:manualLayout>
          <c:xMode val="edge"/>
          <c:yMode val="edge"/>
          <c:x val="8.9996716591002418E-2"/>
          <c:y val="2.0380506408585148E-2"/>
        </c:manualLayout>
      </c:layout>
      <c:overlay val="0"/>
      <c:spPr>
        <a:noFill/>
        <a:ln w="25400">
          <a:noFill/>
        </a:ln>
      </c:spPr>
    </c:title>
    <c:autoTitleDeleted val="0"/>
    <c:plotArea>
      <c:layout>
        <c:manualLayout>
          <c:layoutTarget val="inner"/>
          <c:xMode val="edge"/>
          <c:yMode val="edge"/>
          <c:x val="9.279204639602337E-2"/>
          <c:y val="0.2575985734951487"/>
          <c:w val="0.85554524443253788"/>
          <c:h val="0.61241951741746048"/>
        </c:manualLayout>
      </c:layout>
      <c:lineChart>
        <c:grouping val="standard"/>
        <c:varyColors val="0"/>
        <c:ser>
          <c:idx val="0"/>
          <c:order val="0"/>
          <c:tx>
            <c:strRef>
              <c:f>'Data for Pub 15 Fig 3.3'!$A$3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strRef>
              <c:f>'Data for Pub 15 Fig 3.3'!$B$2:$S$2</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'Data for Pub 15 Fig 3.3'!$B$3:$S$3</c:f>
              <c:numCache>
                <c:formatCode>0</c:formatCode>
                <c:ptCount val="18"/>
                <c:pt idx="0">
                  <c:v>102.271</c:v>
                </c:pt>
                <c:pt idx="1">
                  <c:v>105.05800000000001</c:v>
                </c:pt>
                <c:pt idx="2">
                  <c:v>99.424000000000007</c:v>
                </c:pt>
                <c:pt idx="3">
                  <c:v>93.32</c:v>
                </c:pt>
                <c:pt idx="4">
                  <c:v>89.935000000000002</c:v>
                </c:pt>
                <c:pt idx="5">
                  <c:v>85.311999999999998</c:v>
                </c:pt>
                <c:pt idx="6">
                  <c:v>80.760000000000005</c:v>
                </c:pt>
                <c:pt idx="7">
                  <c:v>77.447999999999993</c:v>
                </c:pt>
                <c:pt idx="8">
                  <c:v>72.707999999999998</c:v>
                </c:pt>
                <c:pt idx="9">
                  <c:v>70.491</c:v>
                </c:pt>
                <c:pt idx="10">
                  <c:v>71</c:v>
                </c:pt>
                <c:pt idx="11">
                  <c:v>68.62</c:v>
                </c:pt>
                <c:pt idx="12">
                  <c:v>68</c:v>
                </c:pt>
                <c:pt idx="13">
                  <c:v>67</c:v>
                </c:pt>
                <c:pt idx="14" formatCode="General">
                  <c:v>66</c:v>
                </c:pt>
                <c:pt idx="15" formatCode="#,##0">
                  <c:v>66.334999999999994</c:v>
                </c:pt>
                <c:pt idx="16" formatCode="#,##0">
                  <c:v>65.447999999999993</c:v>
                </c:pt>
                <c:pt idx="17" formatCode="#,##0">
                  <c:v>65.006</c:v>
                </c:pt>
              </c:numCache>
            </c:numRef>
          </c:val>
          <c:smooth val="0"/>
          <c:extLst>
            <c:ext xmlns:c16="http://schemas.microsoft.com/office/drawing/2014/chart" uri="{C3380CC4-5D6E-409C-BE32-E72D297353CC}">
              <c16:uniqueId val="{00000000-746D-462C-A20C-AB8B34347EF1}"/>
            </c:ext>
          </c:extLst>
        </c:ser>
        <c:ser>
          <c:idx val="1"/>
          <c:order val="1"/>
          <c:tx>
            <c:strRef>
              <c:f>'Data for Pub 15 Fig 3.3'!$A$4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strRef>
              <c:f>'Data for Pub 15 Fig 3.3'!$B$2:$S$2</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'Data for Pub 15 Fig 3.3'!$B$4:$S$4</c:f>
              <c:numCache>
                <c:formatCode>0</c:formatCode>
                <c:ptCount val="18"/>
                <c:pt idx="0">
                  <c:v>2461.3449999999998</c:v>
                </c:pt>
                <c:pt idx="1">
                  <c:v>2739.201</c:v>
                </c:pt>
                <c:pt idx="2">
                  <c:v>2991.4140000000002</c:v>
                </c:pt>
                <c:pt idx="3">
                  <c:v>3221.1010000000001</c:v>
                </c:pt>
                <c:pt idx="4">
                  <c:v>3447.761</c:v>
                </c:pt>
                <c:pt idx="5">
                  <c:v>3545.4340000000002</c:v>
                </c:pt>
                <c:pt idx="6">
                  <c:v>3651.9409999999998</c:v>
                </c:pt>
                <c:pt idx="7">
                  <c:v>3743.41</c:v>
                </c:pt>
                <c:pt idx="8">
                  <c:v>3723.6819999999998</c:v>
                </c:pt>
                <c:pt idx="9">
                  <c:v>3576.5050000000001</c:v>
                </c:pt>
                <c:pt idx="10">
                  <c:v>3506</c:v>
                </c:pt>
                <c:pt idx="11">
                  <c:v>3404.2719999999999</c:v>
                </c:pt>
                <c:pt idx="12">
                  <c:v>3295</c:v>
                </c:pt>
                <c:pt idx="13" formatCode="#,##0">
                  <c:v>3218</c:v>
                </c:pt>
                <c:pt idx="14" formatCode="#,##0">
                  <c:v>3108</c:v>
                </c:pt>
                <c:pt idx="15" formatCode="#,##0">
                  <c:v>3029.7939999999999</c:v>
                </c:pt>
                <c:pt idx="16" formatCode="#,##0">
                  <c:v>2926.06</c:v>
                </c:pt>
                <c:pt idx="17" formatCode="#,##0">
                  <c:v>2845.2759999999998</c:v>
                </c:pt>
              </c:numCache>
            </c:numRef>
          </c:val>
          <c:smooth val="0"/>
          <c:extLst>
            <c:ext xmlns:c16="http://schemas.microsoft.com/office/drawing/2014/chart" uri="{C3380CC4-5D6E-409C-BE32-E72D297353CC}">
              <c16:uniqueId val="{00000001-746D-462C-A20C-AB8B34347EF1}"/>
            </c:ext>
          </c:extLst>
        </c:ser>
        <c:ser>
          <c:idx val="2"/>
          <c:order val="2"/>
          <c:tx>
            <c:strRef>
              <c:f>'Data for Pub 15 Fig 3.3'!$A$5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strRef>
              <c:f>'Data for Pub 15 Fig 3.3'!$B$2:$S$2</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'Data for Pub 15 Fig 3.3'!$B$5:$S$5</c:f>
              <c:numCache>
                <c:formatCode>#,##0</c:formatCode>
                <c:ptCount val="18"/>
                <c:pt idx="0">
                  <c:v>2298.29</c:v>
                </c:pt>
                <c:pt idx="1">
                  <c:v>2699.0819999999999</c:v>
                </c:pt>
                <c:pt idx="2">
                  <c:v>3034.413</c:v>
                </c:pt>
                <c:pt idx="3">
                  <c:v>3426.6509999999998</c:v>
                </c:pt>
                <c:pt idx="4">
                  <c:v>3777.2190000000001</c:v>
                </c:pt>
                <c:pt idx="5">
                  <c:v>4126.5510000000004</c:v>
                </c:pt>
                <c:pt idx="6">
                  <c:v>4461.8639999999996</c:v>
                </c:pt>
                <c:pt idx="7">
                  <c:v>4693.2700000000004</c:v>
                </c:pt>
                <c:pt idx="8">
                  <c:v>4874.5050000000001</c:v>
                </c:pt>
                <c:pt idx="9">
                  <c:v>4964.6229999999996</c:v>
                </c:pt>
                <c:pt idx="10">
                  <c:v>5045</c:v>
                </c:pt>
                <c:pt idx="11">
                  <c:v>5095.183</c:v>
                </c:pt>
                <c:pt idx="12">
                  <c:v>5160</c:v>
                </c:pt>
                <c:pt idx="13">
                  <c:v>5220</c:v>
                </c:pt>
                <c:pt idx="14">
                  <c:v>5223</c:v>
                </c:pt>
                <c:pt idx="15">
                  <c:v>5218.241</c:v>
                </c:pt>
                <c:pt idx="16">
                  <c:v>5186.7280000000001</c:v>
                </c:pt>
                <c:pt idx="17">
                  <c:v>5184.6959999999999</c:v>
                </c:pt>
              </c:numCache>
            </c:numRef>
          </c:val>
          <c:smooth val="0"/>
          <c:extLst>
            <c:ext xmlns:c16="http://schemas.microsoft.com/office/drawing/2014/chart" uri="{C3380CC4-5D6E-409C-BE32-E72D297353CC}">
              <c16:uniqueId val="{00000002-746D-462C-A20C-AB8B34347EF1}"/>
            </c:ext>
          </c:extLst>
        </c:ser>
        <c:ser>
          <c:idx val="3"/>
          <c:order val="3"/>
          <c:tx>
            <c:strRef>
              <c:f>'Data for Pub 15 Fig 3.3'!$A$6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'Data for Pub 15 Fig 3.3'!$B$2:$S$2</c:f>
              <c:strCache>
                <c:ptCount val="18"/>
                <c:pt idx="0">
                  <c:v>2001/02</c:v>
                </c:pt>
                <c:pt idx="1">
                  <c:v>2002/03</c:v>
                </c:pt>
                <c:pt idx="2">
                  <c:v>2003/04</c:v>
                </c:pt>
                <c:pt idx="3">
                  <c:v>2004/05</c:v>
                </c:pt>
                <c:pt idx="4">
                  <c:v>2005/06</c:v>
                </c:pt>
                <c:pt idx="5">
                  <c:v>2006/07</c:v>
                </c:pt>
                <c:pt idx="6">
                  <c:v>2007/08</c:v>
                </c:pt>
                <c:pt idx="7">
                  <c:v>2008/09</c:v>
                </c:pt>
                <c:pt idx="8">
                  <c:v>2009/10</c:v>
                </c:pt>
                <c:pt idx="9">
                  <c:v>2010/11</c:v>
                </c:pt>
                <c:pt idx="10">
                  <c:v>2011/12</c:v>
                </c:pt>
                <c:pt idx="11">
                  <c:v>2012/13</c:v>
                </c:pt>
                <c:pt idx="12">
                  <c:v>2013/14</c:v>
                </c:pt>
                <c:pt idx="13">
                  <c:v>2014/15</c:v>
                </c:pt>
                <c:pt idx="14">
                  <c:v>2015/16</c:v>
                </c:pt>
                <c:pt idx="15">
                  <c:v>2016/17</c:v>
                </c:pt>
                <c:pt idx="16">
                  <c:v>2017/18</c:v>
                </c:pt>
                <c:pt idx="17">
                  <c:v>2018/19</c:v>
                </c:pt>
              </c:strCache>
            </c:strRef>
          </c:cat>
          <c:val>
            <c:numRef>
              <c:f>'Data for Pub 15 Fig 3.3'!$B$6:$S$6</c:f>
              <c:numCache>
                <c:formatCode>#,##0</c:formatCode>
                <c:ptCount val="18"/>
                <c:pt idx="0" formatCode="0">
                  <c:v>1666.729</c:v>
                </c:pt>
                <c:pt idx="1">
                  <c:v>2040.3720000000001</c:v>
                </c:pt>
                <c:pt idx="2">
                  <c:v>2499.5659999999998</c:v>
                </c:pt>
                <c:pt idx="3">
                  <c:v>3125.991</c:v>
                </c:pt>
                <c:pt idx="4">
                  <c:v>3648.5340000000001</c:v>
                </c:pt>
                <c:pt idx="5">
                  <c:v>4080.9349999999999</c:v>
                </c:pt>
                <c:pt idx="6">
                  <c:v>4376.4769999999999</c:v>
                </c:pt>
                <c:pt idx="7">
                  <c:v>4623.5780000000004</c:v>
                </c:pt>
                <c:pt idx="8">
                  <c:v>4826.4629999999997</c:v>
                </c:pt>
                <c:pt idx="9">
                  <c:v>4874.7039999999997</c:v>
                </c:pt>
                <c:pt idx="10">
                  <c:v>4861</c:v>
                </c:pt>
                <c:pt idx="11">
                  <c:v>4906.5240000000003</c:v>
                </c:pt>
                <c:pt idx="12">
                  <c:v>4977</c:v>
                </c:pt>
                <c:pt idx="13">
                  <c:v>5024</c:v>
                </c:pt>
                <c:pt idx="14">
                  <c:v>5002</c:v>
                </c:pt>
                <c:pt idx="15">
                  <c:v>4988.6949999999997</c:v>
                </c:pt>
                <c:pt idx="16">
                  <c:v>5003.1000000000004</c:v>
                </c:pt>
                <c:pt idx="17">
                  <c:v>5008.6949999999997</c:v>
                </c:pt>
              </c:numCache>
            </c:numRef>
          </c:val>
          <c:smooth val="0"/>
          <c:extLst>
            <c:ext xmlns:c16="http://schemas.microsoft.com/office/drawing/2014/chart" uri="{C3380CC4-5D6E-409C-BE32-E72D297353CC}">
              <c16:uniqueId val="{00000003-746D-462C-A20C-AB8B34347EF1}"/>
            </c:ext>
          </c:extLst>
        </c:ser>
        <c:dLbls>
          <c:showLegendKey val="0"/>
          <c:showVal val="0"/>
          <c:showCatName val="0"/>
          <c:showSerName val="0"/>
          <c:showPercent val="0"/>
          <c:showBubbleSize val="0"/>
        </c:dLbls>
        <c:marker val="1"/>
        <c:smooth val="0"/>
        <c:axId val="112622976"/>
        <c:axId val="112633344"/>
      </c:lineChart>
      <c:catAx>
        <c:axId val="112622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2633344"/>
        <c:crosses val="autoZero"/>
        <c:auto val="1"/>
        <c:lblAlgn val="ctr"/>
        <c:lblOffset val="100"/>
        <c:tickLblSkip val="1"/>
        <c:tickMarkSkip val="1"/>
        <c:noMultiLvlLbl val="0"/>
      </c:catAx>
      <c:valAx>
        <c:axId val="112633344"/>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2622976"/>
        <c:crosses val="autoZero"/>
        <c:crossBetween val="midCat"/>
        <c:dispUnits>
          <c:builtInUnit val="thousands"/>
        </c:dispUnits>
      </c:valAx>
      <c:spPr>
        <a:noFill/>
        <a:ln w="25400">
          <a:noFill/>
        </a:ln>
      </c:spPr>
    </c:plotArea>
    <c:legend>
      <c:legendPos val="r"/>
      <c:layout>
        <c:manualLayout>
          <c:xMode val="edge"/>
          <c:yMode val="edge"/>
          <c:x val="0.14153465646244406"/>
          <c:y val="0.16824899109597102"/>
          <c:w val="0.29803711859140408"/>
          <c:h val="0.17967354813617731"/>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3.4 Prescriptions used in the prevention and treatment of CVD, Northern Ireland 2000 to 2018</a:t>
            </a:r>
          </a:p>
        </c:rich>
      </c:tx>
      <c:layout>
        <c:manualLayout>
          <c:xMode val="edge"/>
          <c:yMode val="edge"/>
          <c:x val="0.11764705882352942"/>
          <c:y val="2.0380434782608682E-2"/>
        </c:manualLayout>
      </c:layout>
      <c:overlay val="0"/>
      <c:spPr>
        <a:noFill/>
        <a:ln w="25400">
          <a:noFill/>
        </a:ln>
      </c:spPr>
    </c:title>
    <c:autoTitleDeleted val="0"/>
    <c:plotArea>
      <c:layout>
        <c:manualLayout>
          <c:layoutTarget val="inner"/>
          <c:xMode val="edge"/>
          <c:yMode val="edge"/>
          <c:x val="9.279204639602337E-2"/>
          <c:y val="0.23142979576532524"/>
          <c:w val="0.86525634295713039"/>
          <c:h val="0.6652931259129089"/>
        </c:manualLayout>
      </c:layout>
      <c:lineChart>
        <c:grouping val="standard"/>
        <c:varyColors val="0"/>
        <c:ser>
          <c:idx val="0"/>
          <c:order val="0"/>
          <c:tx>
            <c:strRef>
              <c:f>'Data for Pub 15 Fig 3.4'!$A$3</c:f>
              <c:strCache>
                <c:ptCount val="1"/>
                <c:pt idx="0">
                  <c:v>Anti-arrhythmic drugs</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cat>
            <c:numRef>
              <c:f>'Data for Pub 15 Fig 3.4'!$B$2:$T$2</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'Data for Pub 15 Fig 3.4'!$B$3:$T$3</c:f>
              <c:numCache>
                <c:formatCode>General</c:formatCode>
                <c:ptCount val="19"/>
                <c:pt idx="0" formatCode="#,##0">
                  <c:v>40.753999999999998</c:v>
                </c:pt>
                <c:pt idx="1">
                  <c:v>41.441000000000003</c:v>
                </c:pt>
                <c:pt idx="2" formatCode="#,##0">
                  <c:v>42.072000000000003</c:v>
                </c:pt>
                <c:pt idx="3" formatCode="#,##0">
                  <c:v>42.140999999999998</c:v>
                </c:pt>
                <c:pt idx="4" formatCode="#,##0">
                  <c:v>40.601999999999997</c:v>
                </c:pt>
                <c:pt idx="5" formatCode="#,##0">
                  <c:v>37.545000000000002</c:v>
                </c:pt>
                <c:pt idx="6" formatCode="#,##0">
                  <c:v>36.100999999999999</c:v>
                </c:pt>
                <c:pt idx="7" formatCode="#,##0">
                  <c:v>34.792999999999999</c:v>
                </c:pt>
                <c:pt idx="8" formatCode="#,##0">
                  <c:v>33.936</c:v>
                </c:pt>
                <c:pt idx="9" formatCode="#,##0">
                  <c:v>32.369999999999997</c:v>
                </c:pt>
                <c:pt idx="10" formatCode="#,##0">
                  <c:v>30.655999999999999</c:v>
                </c:pt>
                <c:pt idx="11" formatCode="#,##0">
                  <c:v>31.753</c:v>
                </c:pt>
                <c:pt idx="12" formatCode="#,##0">
                  <c:v>31.003</c:v>
                </c:pt>
                <c:pt idx="13" formatCode="#,##0">
                  <c:v>30</c:v>
                </c:pt>
                <c:pt idx="14" formatCode="#,##0">
                  <c:v>29</c:v>
                </c:pt>
                <c:pt idx="15" formatCode="#,##0">
                  <c:v>28</c:v>
                </c:pt>
                <c:pt idx="16" formatCode="#,##0">
                  <c:v>27.545999999999999</c:v>
                </c:pt>
                <c:pt idx="17" formatCode="#,##0">
                  <c:v>26.686</c:v>
                </c:pt>
                <c:pt idx="18" formatCode="#,##0">
                  <c:v>26.367000000000001</c:v>
                </c:pt>
              </c:numCache>
            </c:numRef>
          </c:val>
          <c:smooth val="0"/>
          <c:extLst>
            <c:ext xmlns:c16="http://schemas.microsoft.com/office/drawing/2014/chart" uri="{C3380CC4-5D6E-409C-BE32-E72D297353CC}">
              <c16:uniqueId val="{00000000-84AC-4FBF-A70E-9E13DD621A1B}"/>
            </c:ext>
          </c:extLst>
        </c:ser>
        <c:ser>
          <c:idx val="1"/>
          <c:order val="1"/>
          <c:tx>
            <c:strRef>
              <c:f>'Data for Pub 15 Fig 3.4'!$A$4</c:f>
              <c:strCache>
                <c:ptCount val="1"/>
                <c:pt idx="0">
                  <c:v>Antiplatelet drugs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'Data for Pub 15 Fig 3.4'!$B$2:$T$2</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'Data for Pub 15 Fig 3.4'!$B$4:$T$4</c:f>
              <c:numCache>
                <c:formatCode>General</c:formatCode>
                <c:ptCount val="19"/>
                <c:pt idx="0" formatCode="#,##0">
                  <c:v>538.62</c:v>
                </c:pt>
                <c:pt idx="1">
                  <c:v>620.18799999999999</c:v>
                </c:pt>
                <c:pt idx="2" formatCode="#,##0">
                  <c:v>719.21900000000005</c:v>
                </c:pt>
                <c:pt idx="3" formatCode="#,##0">
                  <c:v>808.495</c:v>
                </c:pt>
                <c:pt idx="4" formatCode="#,##0">
                  <c:v>894.81600000000003</c:v>
                </c:pt>
                <c:pt idx="5" formatCode="#,##0">
                  <c:v>957.04399999999998</c:v>
                </c:pt>
                <c:pt idx="6" formatCode="#,##0">
                  <c:v>1025.835</c:v>
                </c:pt>
                <c:pt idx="7" formatCode="#,##0">
                  <c:v>1095.047</c:v>
                </c:pt>
                <c:pt idx="8" formatCode="#,##0">
                  <c:v>1151.0820000000001</c:v>
                </c:pt>
                <c:pt idx="9" formatCode="#,##0">
                  <c:v>1177.3599999999999</c:v>
                </c:pt>
                <c:pt idx="10" formatCode="#,##0">
                  <c:v>1191.816</c:v>
                </c:pt>
                <c:pt idx="11" formatCode="#,##0">
                  <c:v>1222.8040000000001</c:v>
                </c:pt>
                <c:pt idx="12" formatCode="#,##0">
                  <c:v>1239.085</c:v>
                </c:pt>
                <c:pt idx="13" formatCode="#,##0">
                  <c:v>1239</c:v>
                </c:pt>
                <c:pt idx="14" formatCode="#,##0">
                  <c:v>1228</c:v>
                </c:pt>
                <c:pt idx="15" formatCode="_-* #,##0_-;\-* #,##0_-;_-* &quot;-&quot;??_-;_-@_-">
                  <c:v>1202</c:v>
                </c:pt>
                <c:pt idx="16" formatCode="#,##0">
                  <c:v>1179.2719999999999</c:v>
                </c:pt>
                <c:pt idx="17" formatCode="#,##0">
                  <c:v>1152.903</c:v>
                </c:pt>
                <c:pt idx="18" formatCode="#,##0">
                  <c:v>1136.982</c:v>
                </c:pt>
              </c:numCache>
            </c:numRef>
          </c:val>
          <c:smooth val="0"/>
          <c:extLst>
            <c:ext xmlns:c16="http://schemas.microsoft.com/office/drawing/2014/chart" uri="{C3380CC4-5D6E-409C-BE32-E72D297353CC}">
              <c16:uniqueId val="{00000001-84AC-4FBF-A70E-9E13DD621A1B}"/>
            </c:ext>
          </c:extLst>
        </c:ser>
        <c:ser>
          <c:idx val="2"/>
          <c:order val="2"/>
          <c:tx>
            <c:strRef>
              <c:f>'Data for Pub 15 Fig 3.4'!$A$5</c:f>
              <c:strCache>
                <c:ptCount val="1"/>
                <c:pt idx="0">
                  <c:v>Antihypertensive and heart failure drugs</c:v>
                </c:pt>
              </c:strCache>
            </c:strRef>
          </c:tx>
          <c:spPr>
            <a:ln w="12700">
              <a:solidFill>
                <a:srgbClr val="FF0000"/>
              </a:solidFill>
              <a:prstDash val="sysDash"/>
            </a:ln>
          </c:spPr>
          <c:marker>
            <c:symbol val="triangle"/>
            <c:size val="5"/>
            <c:spPr>
              <a:solidFill>
                <a:srgbClr val="FF0000"/>
              </a:solidFill>
              <a:ln>
                <a:solidFill>
                  <a:srgbClr val="FF0000"/>
                </a:solidFill>
                <a:prstDash val="solid"/>
              </a:ln>
            </c:spPr>
          </c:marker>
          <c:cat>
            <c:numRef>
              <c:f>'Data for Pub 15 Fig 3.4'!$B$2:$T$2</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'Data for Pub 15 Fig 3.4'!$B$5:$T$5</c:f>
              <c:numCache>
                <c:formatCode>#,##0</c:formatCode>
                <c:ptCount val="19"/>
                <c:pt idx="0">
                  <c:v>602.44500000000005</c:v>
                </c:pt>
                <c:pt idx="1">
                  <c:v>699.803</c:v>
                </c:pt>
                <c:pt idx="2">
                  <c:v>812.40200000000004</c:v>
                </c:pt>
                <c:pt idx="3">
                  <c:v>911.66800000000001</c:v>
                </c:pt>
                <c:pt idx="4">
                  <c:v>1043.3240000000001</c:v>
                </c:pt>
                <c:pt idx="5">
                  <c:v>1145.499</c:v>
                </c:pt>
                <c:pt idx="6">
                  <c:v>1247.1869999999999</c:v>
                </c:pt>
                <c:pt idx="7">
                  <c:v>1363.5250000000001</c:v>
                </c:pt>
                <c:pt idx="8">
                  <c:v>1444.633</c:v>
                </c:pt>
                <c:pt idx="9">
                  <c:v>1516.5239999999999</c:v>
                </c:pt>
                <c:pt idx="10">
                  <c:v>1594.9480000000001</c:v>
                </c:pt>
                <c:pt idx="11">
                  <c:v>1640.4680000000001</c:v>
                </c:pt>
                <c:pt idx="12">
                  <c:v>1689.1559999999999</c:v>
                </c:pt>
                <c:pt idx="13">
                  <c:v>1728</c:v>
                </c:pt>
                <c:pt idx="14">
                  <c:v>1770</c:v>
                </c:pt>
                <c:pt idx="15" formatCode="_-* #,##0_-;\-* #,##0_-;_-* &quot;-&quot;??_-;_-@_-">
                  <c:v>1799</c:v>
                </c:pt>
                <c:pt idx="16">
                  <c:v>1833.5229999999999</c:v>
                </c:pt>
                <c:pt idx="17">
                  <c:v>1853.923</c:v>
                </c:pt>
                <c:pt idx="18">
                  <c:v>1897.8240000000001</c:v>
                </c:pt>
              </c:numCache>
            </c:numRef>
          </c:val>
          <c:smooth val="0"/>
          <c:extLst>
            <c:ext xmlns:c16="http://schemas.microsoft.com/office/drawing/2014/chart" uri="{C3380CC4-5D6E-409C-BE32-E72D297353CC}">
              <c16:uniqueId val="{00000002-84AC-4FBF-A70E-9E13DD621A1B}"/>
            </c:ext>
          </c:extLst>
        </c:ser>
        <c:ser>
          <c:idx val="3"/>
          <c:order val="3"/>
          <c:tx>
            <c:strRef>
              <c:f>'Data for Pub 15 Fig 3.4'!$A$6</c:f>
              <c:strCache>
                <c:ptCount val="1"/>
                <c:pt idx="0">
                  <c:v>Lipid lowering drugs</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numRef>
              <c:f>'Data for Pub 15 Fig 3.4'!$B$2:$T$2</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'Data for Pub 15 Fig 3.4'!$B$6:$T$6</c:f>
              <c:numCache>
                <c:formatCode>General</c:formatCode>
                <c:ptCount val="19"/>
                <c:pt idx="0">
                  <c:v>376</c:v>
                </c:pt>
                <c:pt idx="1">
                  <c:v>456.73399999999998</c:v>
                </c:pt>
                <c:pt idx="2">
                  <c:v>549.98199999999997</c:v>
                </c:pt>
                <c:pt idx="3">
                  <c:v>673.28800000000001</c:v>
                </c:pt>
                <c:pt idx="4">
                  <c:v>889.90499999999997</c:v>
                </c:pt>
                <c:pt idx="5">
                  <c:v>1047.021</c:v>
                </c:pt>
                <c:pt idx="6">
                  <c:v>1227.0050000000001</c:v>
                </c:pt>
                <c:pt idx="7">
                  <c:v>1393.1510000000001</c:v>
                </c:pt>
                <c:pt idx="8">
                  <c:v>1533.576</c:v>
                </c:pt>
                <c:pt idx="9">
                  <c:v>1652.0930000000001</c:v>
                </c:pt>
                <c:pt idx="10">
                  <c:v>1761.3030000000001</c:v>
                </c:pt>
                <c:pt idx="11">
                  <c:v>1837.652</c:v>
                </c:pt>
                <c:pt idx="12">
                  <c:v>1900.886</c:v>
                </c:pt>
                <c:pt idx="13" formatCode="#,##0">
                  <c:v>1954</c:v>
                </c:pt>
                <c:pt idx="14">
                  <c:v>1988</c:v>
                </c:pt>
                <c:pt idx="15" formatCode="_-* #,##0_-;\-* #,##0_-;_-* &quot;-&quot;??_-;_-@_-">
                  <c:v>2035</c:v>
                </c:pt>
                <c:pt idx="16" formatCode="#,##0">
                  <c:v>2083.123</c:v>
                </c:pt>
                <c:pt idx="17" formatCode="#,##0">
                  <c:v>2130.4349999999999</c:v>
                </c:pt>
                <c:pt idx="18" formatCode="#,##0">
                  <c:v>2179.828</c:v>
                </c:pt>
              </c:numCache>
            </c:numRef>
          </c:val>
          <c:smooth val="0"/>
          <c:extLst>
            <c:ext xmlns:c16="http://schemas.microsoft.com/office/drawing/2014/chart" uri="{C3380CC4-5D6E-409C-BE32-E72D297353CC}">
              <c16:uniqueId val="{00000003-84AC-4FBF-A70E-9E13DD621A1B}"/>
            </c:ext>
          </c:extLst>
        </c:ser>
        <c:dLbls>
          <c:showLegendKey val="0"/>
          <c:showVal val="0"/>
          <c:showCatName val="0"/>
          <c:showSerName val="0"/>
          <c:showPercent val="0"/>
          <c:showBubbleSize val="0"/>
        </c:dLbls>
        <c:marker val="1"/>
        <c:smooth val="0"/>
        <c:axId val="110853504"/>
        <c:axId val="110867968"/>
      </c:lineChart>
      <c:catAx>
        <c:axId val="11085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a:pPr>
            <a:endParaRPr lang="en-US"/>
          </a:p>
        </c:txPr>
        <c:crossAx val="110867968"/>
        <c:crosses val="autoZero"/>
        <c:auto val="1"/>
        <c:lblAlgn val="ctr"/>
        <c:lblOffset val="100"/>
        <c:tickLblSkip val="1"/>
        <c:tickMarkSkip val="1"/>
        <c:noMultiLvlLbl val="0"/>
      </c:catAx>
      <c:valAx>
        <c:axId val="110867968"/>
        <c:scaling>
          <c:orientation val="minMax"/>
        </c:scaling>
        <c:delete val="0"/>
        <c:axPos val="l"/>
        <c:majorGridlines>
          <c:spPr>
            <a:ln w="3175">
              <a:solidFill>
                <a:srgbClr val="FFFFFF"/>
              </a:solidFill>
              <a:prstDash val="solid"/>
            </a:ln>
          </c:spPr>
        </c:majorGridlines>
        <c:title>
          <c:tx>
            <c:rich>
              <a:bodyPr/>
              <a:lstStyle/>
              <a:p>
                <a:pPr>
                  <a:defRPr sz="1000"/>
                </a:pPr>
                <a:r>
                  <a:rPr lang="en-GB" sz="1000"/>
                  <a:t>Number of prescriptions (millions)</a:t>
                </a:r>
              </a:p>
            </c:rich>
          </c:tx>
          <c:layout>
            <c:manualLayout>
              <c:xMode val="edge"/>
              <c:yMode val="edge"/>
              <c:x val="1.0770505385252703E-2"/>
              <c:y val="0.3654891304347827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a:pPr>
            <a:endParaRPr lang="en-US"/>
          </a:p>
        </c:txPr>
        <c:crossAx val="110853504"/>
        <c:crosses val="autoZero"/>
        <c:crossBetween val="midCat"/>
        <c:dispUnits>
          <c:builtInUnit val="thousands"/>
        </c:dispUnits>
      </c:valAx>
      <c:spPr>
        <a:noFill/>
        <a:ln w="25400">
          <a:noFill/>
        </a:ln>
      </c:spPr>
    </c:plotArea>
    <c:legend>
      <c:legendPos val="r"/>
      <c:layout>
        <c:manualLayout>
          <c:xMode val="edge"/>
          <c:yMode val="edge"/>
          <c:x val="0.20629660314830167"/>
          <c:y val="0.20116125356125358"/>
          <c:w val="0.26512013256006628"/>
          <c:h val="0.18742564102564102"/>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chemeClr val="accent1"/>
      </a:solidFill>
    </a:ln>
  </c:spPr>
  <c:txPr>
    <a:bodyPr/>
    <a:lstStyle/>
    <a:p>
      <a:pPr>
        <a:defRPr sz="95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GB" sz="1600"/>
              <a:t>Figure 3.6 Number of coronary artery bypass operations and percutaneous coronary interventions per year, United Kingdom 1980 to 2018/19</a:t>
            </a:r>
          </a:p>
        </c:rich>
      </c:tx>
      <c:layout>
        <c:manualLayout>
          <c:xMode val="edge"/>
          <c:yMode val="edge"/>
          <c:x val="5.3907183908045976E-2"/>
          <c:y val="3.8846044244469434E-2"/>
        </c:manualLayout>
      </c:layout>
      <c:overlay val="0"/>
      <c:spPr>
        <a:solidFill>
          <a:schemeClr val="bg1"/>
        </a:solidFill>
        <a:ln w="25400">
          <a:noFill/>
        </a:ln>
      </c:spPr>
    </c:title>
    <c:autoTitleDeleted val="0"/>
    <c:plotArea>
      <c:layout>
        <c:manualLayout>
          <c:layoutTarget val="inner"/>
          <c:xMode val="edge"/>
          <c:yMode val="edge"/>
          <c:x val="9.1135045567522971E-2"/>
          <c:y val="0.18885869565217409"/>
          <c:w val="0.81855840927920454"/>
          <c:h val="0.70923913043478348"/>
        </c:manualLayout>
      </c:layout>
      <c:lineChart>
        <c:grouping val="standard"/>
        <c:varyColors val="0"/>
        <c:ser>
          <c:idx val="0"/>
          <c:order val="0"/>
          <c:tx>
            <c:strRef>
              <c:f>'data for Pub 15 Fig 3.6'!$C$1</c:f>
              <c:strCache>
                <c:ptCount val="1"/>
                <c:pt idx="0">
                  <c:v>Coronary artery bypass operations (CABG)</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dPt>
            <c:idx val="21"/>
            <c:marker>
              <c:symbol val="auto"/>
            </c:marker>
            <c:bubble3D val="0"/>
            <c:extLst>
              <c:ext xmlns:c16="http://schemas.microsoft.com/office/drawing/2014/chart" uri="{C3380CC4-5D6E-409C-BE32-E72D297353CC}">
                <c16:uniqueId val="{00000001-FC20-4753-8AEC-DACDC0F62488}"/>
              </c:ext>
            </c:extLst>
          </c:dPt>
          <c:cat>
            <c:strRef>
              <c:f>'data for Pub 15 Fig 3.6'!$B$2:$B$40</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2017-18</c:v>
                </c:pt>
                <c:pt idx="38">
                  <c:v>2018-19</c:v>
                </c:pt>
              </c:strCache>
            </c:strRef>
          </c:cat>
          <c:val>
            <c:numRef>
              <c:f>'data for Pub 15 Fig 3.6'!$C$2:$C$40</c:f>
              <c:numCache>
                <c:formatCode>#,##0</c:formatCode>
                <c:ptCount val="39"/>
                <c:pt idx="0">
                  <c:v>4057</c:v>
                </c:pt>
                <c:pt idx="1">
                  <c:v>5130</c:v>
                </c:pt>
                <c:pt idx="2">
                  <c:v>6008</c:v>
                </c:pt>
                <c:pt idx="3">
                  <c:v>8332</c:v>
                </c:pt>
                <c:pt idx="4">
                  <c:v>9433</c:v>
                </c:pt>
                <c:pt idx="5">
                  <c:v>10667</c:v>
                </c:pt>
                <c:pt idx="6">
                  <c:v>10767</c:v>
                </c:pt>
                <c:pt idx="7">
                  <c:v>11521</c:v>
                </c:pt>
                <c:pt idx="8">
                  <c:v>11113</c:v>
                </c:pt>
                <c:pt idx="9">
                  <c:v>12648</c:v>
                </c:pt>
                <c:pt idx="10">
                  <c:v>14431</c:v>
                </c:pt>
                <c:pt idx="11">
                  <c:v>15659</c:v>
                </c:pt>
                <c:pt idx="12">
                  <c:v>19241</c:v>
                </c:pt>
                <c:pt idx="13">
                  <c:v>21031</c:v>
                </c:pt>
                <c:pt idx="14">
                  <c:v>22056</c:v>
                </c:pt>
                <c:pt idx="15">
                  <c:v>22475</c:v>
                </c:pt>
                <c:pt idx="16">
                  <c:v>22160</c:v>
                </c:pt>
                <c:pt idx="17">
                  <c:v>25639</c:v>
                </c:pt>
                <c:pt idx="18">
                  <c:v>25083</c:v>
                </c:pt>
                <c:pt idx="19">
                  <c:v>24733</c:v>
                </c:pt>
                <c:pt idx="20">
                  <c:v>25127</c:v>
                </c:pt>
                <c:pt idx="21">
                  <c:v>24663</c:v>
                </c:pt>
                <c:pt idx="22">
                  <c:v>25277</c:v>
                </c:pt>
                <c:pt idx="23">
                  <c:v>25461</c:v>
                </c:pt>
                <c:pt idx="24">
                  <c:v>25160</c:v>
                </c:pt>
                <c:pt idx="25">
                  <c:v>23412</c:v>
                </c:pt>
                <c:pt idx="26">
                  <c:v>20941</c:v>
                </c:pt>
                <c:pt idx="27">
                  <c:v>22385</c:v>
                </c:pt>
                <c:pt idx="28">
                  <c:v>21123</c:v>
                </c:pt>
                <c:pt idx="29">
                  <c:v>19245</c:v>
                </c:pt>
                <c:pt idx="30">
                  <c:v>18013</c:v>
                </c:pt>
                <c:pt idx="31">
                  <c:v>17778</c:v>
                </c:pt>
                <c:pt idx="32">
                  <c:v>17142</c:v>
                </c:pt>
                <c:pt idx="33">
                  <c:v>17630</c:v>
                </c:pt>
                <c:pt idx="34">
                  <c:v>16958</c:v>
                </c:pt>
                <c:pt idx="35">
                  <c:v>16166</c:v>
                </c:pt>
                <c:pt idx="36">
                  <c:v>15022</c:v>
                </c:pt>
                <c:pt idx="37">
                  <c:v>14731</c:v>
                </c:pt>
                <c:pt idx="38">
                  <c:v>14187</c:v>
                </c:pt>
              </c:numCache>
            </c:numRef>
          </c:val>
          <c:smooth val="0"/>
          <c:extLst>
            <c:ext xmlns:c16="http://schemas.microsoft.com/office/drawing/2014/chart" uri="{C3380CC4-5D6E-409C-BE32-E72D297353CC}">
              <c16:uniqueId val="{00000002-FC20-4753-8AEC-DACDC0F62488}"/>
            </c:ext>
          </c:extLst>
        </c:ser>
        <c:ser>
          <c:idx val="1"/>
          <c:order val="1"/>
          <c:tx>
            <c:strRef>
              <c:f>'data for Pub 15 Fig 3.6'!$D$1</c:f>
              <c:strCache>
                <c:ptCount val="1"/>
                <c:pt idx="0">
                  <c:v>Percutaneous coronary interventions (PCI)</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'data for Pub 15 Fig 3.6'!$B$2:$B$40</c:f>
              <c:strCache>
                <c:ptCount val="39"/>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2017-18</c:v>
                </c:pt>
                <c:pt idx="38">
                  <c:v>2018-19</c:v>
                </c:pt>
              </c:strCache>
            </c:strRef>
          </c:cat>
          <c:val>
            <c:numRef>
              <c:f>'data for Pub 15 Fig 3.6'!$D$2:$D$40</c:f>
              <c:numCache>
                <c:formatCode>General</c:formatCode>
                <c:ptCount val="39"/>
                <c:pt idx="11" formatCode="#,##0">
                  <c:v>9933</c:v>
                </c:pt>
                <c:pt idx="12" formatCode="#,##0">
                  <c:v>11575</c:v>
                </c:pt>
                <c:pt idx="13" formatCode="#,##0">
                  <c:v>12937</c:v>
                </c:pt>
                <c:pt idx="14" formatCode="#,##0">
                  <c:v>14624</c:v>
                </c:pt>
                <c:pt idx="15" formatCode="#,##0">
                  <c:v>17344</c:v>
                </c:pt>
                <c:pt idx="16" formatCode="#,##0">
                  <c:v>20511</c:v>
                </c:pt>
                <c:pt idx="17" formatCode="#,##0">
                  <c:v>22902</c:v>
                </c:pt>
                <c:pt idx="18" formatCode="#,##0">
                  <c:v>24899</c:v>
                </c:pt>
                <c:pt idx="19" formatCode="#,##0">
                  <c:v>28133</c:v>
                </c:pt>
                <c:pt idx="20" formatCode="#,##0">
                  <c:v>33256</c:v>
                </c:pt>
                <c:pt idx="21" formatCode="#,##0">
                  <c:v>38992</c:v>
                </c:pt>
                <c:pt idx="22" formatCode="#,##0">
                  <c:v>44913</c:v>
                </c:pt>
                <c:pt idx="23" formatCode="#,##0">
                  <c:v>53261</c:v>
                </c:pt>
                <c:pt idx="24" formatCode="#,##0">
                  <c:v>62780</c:v>
                </c:pt>
                <c:pt idx="25" formatCode="#,##0">
                  <c:v>70142</c:v>
                </c:pt>
                <c:pt idx="26" formatCode="#,##0">
                  <c:v>73692</c:v>
                </c:pt>
                <c:pt idx="27" formatCode="#,##0">
                  <c:v>77373</c:v>
                </c:pt>
                <c:pt idx="28" formatCode="#,##0">
                  <c:v>80331</c:v>
                </c:pt>
                <c:pt idx="29" formatCode="#,##0">
                  <c:v>83130</c:v>
                </c:pt>
                <c:pt idx="30" formatCode="#,##0">
                  <c:v>87676</c:v>
                </c:pt>
                <c:pt idx="31" formatCode="#,##0">
                  <c:v>88692</c:v>
                </c:pt>
                <c:pt idx="32" formatCode="#,##0">
                  <c:v>92445</c:v>
                </c:pt>
                <c:pt idx="33" formatCode="#,##0">
                  <c:v>92589</c:v>
                </c:pt>
                <c:pt idx="34" formatCode="#,##0">
                  <c:v>96143</c:v>
                </c:pt>
                <c:pt idx="35" formatCode="#,##0">
                  <c:v>97376</c:v>
                </c:pt>
                <c:pt idx="36" formatCode="#,##0">
                  <c:v>100483</c:v>
                </c:pt>
                <c:pt idx="37" formatCode="#,##0">
                  <c:v>102258</c:v>
                </c:pt>
                <c:pt idx="38" formatCode="#,##0">
                  <c:v>100294</c:v>
                </c:pt>
              </c:numCache>
            </c:numRef>
          </c:val>
          <c:smooth val="0"/>
          <c:extLst>
            <c:ext xmlns:c16="http://schemas.microsoft.com/office/drawing/2014/chart" uri="{C3380CC4-5D6E-409C-BE32-E72D297353CC}">
              <c16:uniqueId val="{00000003-FC20-4753-8AEC-DACDC0F62488}"/>
            </c:ext>
          </c:extLst>
        </c:ser>
        <c:dLbls>
          <c:showLegendKey val="0"/>
          <c:showVal val="0"/>
          <c:showCatName val="0"/>
          <c:showSerName val="0"/>
          <c:showPercent val="0"/>
          <c:showBubbleSize val="0"/>
        </c:dLbls>
        <c:marker val="1"/>
        <c:smooth val="0"/>
        <c:axId val="113298048"/>
        <c:axId val="113300224"/>
      </c:lineChart>
      <c:catAx>
        <c:axId val="113298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113300224"/>
        <c:crosses val="autoZero"/>
        <c:auto val="1"/>
        <c:lblAlgn val="ctr"/>
        <c:lblOffset val="100"/>
        <c:tickLblSkip val="1"/>
        <c:tickMarkSkip val="1"/>
        <c:noMultiLvlLbl val="0"/>
      </c:catAx>
      <c:valAx>
        <c:axId val="113300224"/>
        <c:scaling>
          <c:orientation val="minMax"/>
        </c:scaling>
        <c:delete val="0"/>
        <c:axPos val="l"/>
        <c:majorGridlines>
          <c:spPr>
            <a:ln w="3175">
              <a:solidFill>
                <a:srgbClr val="FFFFFF"/>
              </a:solidFill>
              <a:prstDash val="solid"/>
            </a:ln>
          </c:spPr>
        </c:majorGridlines>
        <c:title>
          <c:tx>
            <c:rich>
              <a:bodyPr/>
              <a:lstStyle/>
              <a:p>
                <a:pPr>
                  <a:defRPr/>
                </a:pPr>
                <a:r>
                  <a:rPr lang="en-GB"/>
                  <a:t>Number of procedures per year</a:t>
                </a:r>
              </a:p>
            </c:rich>
          </c:tx>
          <c:layout>
            <c:manualLayout>
              <c:xMode val="edge"/>
              <c:yMode val="edge"/>
              <c:x val="1.1599005799502913E-2"/>
              <c:y val="0.37228260869565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13298048"/>
        <c:crosses val="autoZero"/>
        <c:crossBetween val="between"/>
      </c:valAx>
      <c:spPr>
        <a:solidFill>
          <a:srgbClr val="FFFFFF"/>
        </a:solidFill>
        <a:ln w="25400">
          <a:noFill/>
        </a:ln>
      </c:spPr>
    </c:plotArea>
    <c:legend>
      <c:legendPos val="r"/>
      <c:layout>
        <c:manualLayout>
          <c:xMode val="edge"/>
          <c:yMode val="edge"/>
          <c:x val="0.14995857497928747"/>
          <c:y val="0.25679347826086957"/>
          <c:w val="0.31513894441951235"/>
          <c:h val="9.1969218133447606E-2"/>
        </c:manualLayout>
      </c:layout>
      <c:overlay val="0"/>
      <c:spPr>
        <a:solidFill>
          <a:srgbClr val="FFFFFF"/>
        </a:solidFill>
        <a:ln w="25400">
          <a:noFill/>
        </a:ln>
      </c:spPr>
      <c:txPr>
        <a:bodyPr/>
        <a:lstStyle/>
        <a:p>
          <a:pPr>
            <a:defRPr sz="1100"/>
          </a:pPr>
          <a:endParaRPr lang="en-US"/>
        </a:p>
      </c:txPr>
    </c:legend>
    <c:plotVisOnly val="1"/>
    <c:dispBlanksAs val="gap"/>
    <c:showDLblsOverMax val="0"/>
  </c:chart>
  <c:spPr>
    <a:solidFill>
      <a:schemeClr val="bg1"/>
    </a:solidFill>
    <a:ln w="9525">
      <a:solidFill>
        <a:srgbClr val="000000"/>
      </a:solidFill>
    </a:ln>
  </c:spPr>
  <c:txPr>
    <a:bodyPr/>
    <a:lstStyle/>
    <a:p>
      <a:pPr>
        <a:defRPr sz="1000" b="0" i="0" u="none" strike="noStrike" baseline="0">
          <a:solidFill>
            <a:srgbClr val="000000"/>
          </a:solidFill>
          <a:latin typeface="Trebuchet MS" panose="020B0603020202020204" pitchFamily="34" charset="0"/>
          <a:ea typeface="Arial"/>
          <a:cs typeface="Arial"/>
        </a:defRPr>
      </a:pPr>
      <a:endParaRPr lang="en-US"/>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2</xdr:col>
      <xdr:colOff>126998</xdr:colOff>
      <xdr:row>6</xdr:row>
      <xdr:rowOff>136048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0.86879</cdr:x>
      <cdr:y>0.04009</cdr:y>
    </cdr:from>
    <cdr:to>
      <cdr:x>0.96176</cdr:x>
      <cdr:y>0.22072</cdr:y>
    </cdr:to>
    <cdr:pic>
      <cdr:nvPicPr>
        <cdr:cNvPr id="2" name="Picture 1">
          <a:extLst xmlns:a="http://schemas.openxmlformats.org/drawingml/2006/main">
            <a:ext uri="{FF2B5EF4-FFF2-40B4-BE49-F238E27FC236}">
              <a16:creationId xmlns:a16="http://schemas.microsoft.com/office/drawing/2014/main" id="{F3F2A932-03F5-4913-88FF-AEDC3271F54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127565" y="274917"/>
          <a:ext cx="976708" cy="1238751"/>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absoluteAnchor>
    <xdr:pos x="9526" y="228600"/>
    <xdr:ext cx="10440000" cy="6629400"/>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15</xdr:col>
      <xdr:colOff>205467</xdr:colOff>
      <xdr:row>1</xdr:row>
      <xdr:rowOff>114300</xdr:rowOff>
    </xdr:from>
    <xdr:to>
      <xdr:col>16</xdr:col>
      <xdr:colOff>567132</xdr:colOff>
      <xdr:row>7</xdr:row>
      <xdr:rowOff>149767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49467" y="114300"/>
          <a:ext cx="971265" cy="11784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9525" y="200025"/>
    <xdr:ext cx="10440000" cy="6667500"/>
    <xdr:graphicFrame macro="">
      <xdr:nvGraphicFramePr>
        <xdr:cNvPr id="2" name="Shape">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0.90135</cdr:x>
      <cdr:y>0.03256</cdr:y>
    </cdr:from>
    <cdr:to>
      <cdr:x>0.99238</cdr:x>
      <cdr:y>0.20584</cdr:y>
    </cdr:to>
    <cdr:pic>
      <cdr:nvPicPr>
        <cdr:cNvPr id="2" name="Picture 1">
          <a:extLst xmlns:a="http://schemas.openxmlformats.org/drawingml/2006/main">
            <a:ext uri="{FF2B5EF4-FFF2-40B4-BE49-F238E27FC236}">
              <a16:creationId xmlns:a16="http://schemas.microsoft.com/office/drawing/2014/main" id="{C604DECF-283D-4860-9D3D-403DE8B25AB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410064" y="228599"/>
          <a:ext cx="950411" cy="1216377"/>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absoluteAnchor>
    <xdr:pos x="9525" y="200024"/>
    <xdr:ext cx="10440000" cy="6657976"/>
    <xdr:graphicFrame macro="">
      <xdr:nvGraphicFramePr>
        <xdr:cNvPr id="3" name="Shape">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0.89288</cdr:x>
      <cdr:y>0.02714</cdr:y>
    </cdr:from>
    <cdr:to>
      <cdr:x>0.98421</cdr:x>
      <cdr:y>0.20507</cdr:y>
    </cdr:to>
    <cdr:pic>
      <cdr:nvPicPr>
        <cdr:cNvPr id="2" name="Picture 1">
          <a:extLst xmlns:a="http://schemas.openxmlformats.org/drawingml/2006/main">
            <a:ext uri="{FF2B5EF4-FFF2-40B4-BE49-F238E27FC236}">
              <a16:creationId xmlns:a16="http://schemas.microsoft.com/office/drawing/2014/main" id="{33754063-138B-41D9-BB6C-69EAA619950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321674" y="190500"/>
          <a:ext cx="953453" cy="1249117"/>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17</xdr:col>
      <xdr:colOff>86325</xdr:colOff>
      <xdr:row>36</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0.89532</cdr:x>
      <cdr:y>0.05427</cdr:y>
    </cdr:from>
    <cdr:to>
      <cdr:x>0.98077</cdr:x>
      <cdr:y>0.21776</cdr:y>
    </cdr:to>
    <cdr:pic>
      <cdr:nvPicPr>
        <cdr:cNvPr id="2" name="Picture 1">
          <a:extLst xmlns:a="http://schemas.openxmlformats.org/drawingml/2006/main">
            <a:ext uri="{FF2B5EF4-FFF2-40B4-BE49-F238E27FC236}">
              <a16:creationId xmlns:a16="http://schemas.microsoft.com/office/drawing/2014/main" id="{20051B1A-E1B0-4E60-AF6F-CFC6CFE4C8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9347098" y="381000"/>
          <a:ext cx="892098" cy="1147675"/>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absoluteAnchor>
    <xdr:pos x="9525" y="190500"/>
    <xdr:ext cx="10440000" cy="6667500"/>
    <xdr:graphicFrame macro="">
      <xdr:nvGraphicFramePr>
        <xdr:cNvPr id="2" name="Shape">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hscbusiness.hscni.net/services/1806.ht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https://scts.org/outcomes/cardiac/" TargetMode="External"/><Relationship Id="rId2" Type="http://schemas.openxmlformats.org/officeDocument/2006/relationships/hyperlink" Target="http://bluebook.scts.org/" TargetMode="External"/><Relationship Id="rId1" Type="http://schemas.openxmlformats.org/officeDocument/2006/relationships/hyperlink" Target="http://www.scts.org/" TargetMode="External"/><Relationship Id="rId5" Type="http://schemas.openxmlformats.org/officeDocument/2006/relationships/printerSettings" Target="../printerSettings/printerSettings15.bin"/><Relationship Id="rId4" Type="http://schemas.openxmlformats.org/officeDocument/2006/relationships/hyperlink" Target="https://www.bcis.org.uk/resources/audit-results/"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beta.isdscotland.org/find-publications-and-data/conditions-and-diseases/heart-disease-and-blood-vessels/heart-disease-statistic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igital.nhs.uk/data-and-information/publications/statistical/prescription-cost-analysis/2018"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scts.org/outcomes/cardiac/" TargetMode="External"/><Relationship Id="rId1" Type="http://schemas.openxmlformats.org/officeDocument/2006/relationships/hyperlink" Target="http://bluebook.scts.org/"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organdonation.nhs.uk/supporting-my-decision/statistics-about-organ-donation/transplant-activity-report/"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organdonation.nhs.uk/supporting-my-decision/statistics-about-organ-donation/"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escardio.org/Sub-specialty-communities/European-Heart-Rhythm-Association-(EHRA)/Research-and-Publications/The-EHRA-White-Books" TargetMode="External"/><Relationship Id="rId1" Type="http://schemas.openxmlformats.org/officeDocument/2006/relationships/hyperlink" Target="https://www.nicor.org.uk/national-cardiac-audit-programme/cardiac-rhythm-management-arrhythmia-audit/"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aace.org.uk/uk-ambulance-service/map-of-nhs-ambulance-services/" TargetMode="External"/><Relationship Id="rId1" Type="http://schemas.openxmlformats.org/officeDocument/2006/relationships/hyperlink" Target="https://www.england.nhs.uk/statistics/statistical-work-areas/ambulance-quality-indicator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gov.scot/publications/scottish-out-hospital-cardiac-arrest-data-linkage-project-2018-19-results/"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gov.wales/prescriptions-wales-april-2018-march-2019"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sdscotland.org/Health-Topics/Prescribing-and-medicines/Community-Dispensing/Prescription-Cost-Analy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C34"/>
  <sheetViews>
    <sheetView tabSelected="1" zoomScale="90" zoomScaleNormal="90" workbookViewId="0"/>
  </sheetViews>
  <sheetFormatPr defaultRowHeight="16.5" x14ac:dyDescent="0.3"/>
  <cols>
    <col min="1" max="1" width="8.140625" style="10" customWidth="1"/>
    <col min="2" max="2" width="6.42578125" style="10" customWidth="1"/>
    <col min="3" max="3" width="149" style="10" customWidth="1"/>
    <col min="4" max="16384" width="9.140625" style="10"/>
  </cols>
  <sheetData>
    <row r="2" spans="1:3" x14ac:dyDescent="0.3">
      <c r="C2" s="11"/>
    </row>
    <row r="3" spans="1:3" x14ac:dyDescent="0.3">
      <c r="C3" s="11"/>
    </row>
    <row r="4" spans="1:3" x14ac:dyDescent="0.3">
      <c r="C4" s="11"/>
    </row>
    <row r="5" spans="1:3" x14ac:dyDescent="0.3">
      <c r="C5" s="11"/>
    </row>
    <row r="6" spans="1:3" x14ac:dyDescent="0.3">
      <c r="C6" s="11"/>
    </row>
    <row r="7" spans="1:3" x14ac:dyDescent="0.3">
      <c r="C7" s="11"/>
    </row>
    <row r="8" spans="1:3" ht="18" x14ac:dyDescent="0.35">
      <c r="A8" s="12" t="s">
        <v>181</v>
      </c>
      <c r="B8" s="12"/>
      <c r="C8" s="12"/>
    </row>
    <row r="9" spans="1:3" ht="15" customHeight="1" x14ac:dyDescent="0.3">
      <c r="A9" s="13" t="s">
        <v>225</v>
      </c>
    </row>
    <row r="10" spans="1:3" ht="15" customHeight="1" x14ac:dyDescent="0.3">
      <c r="A10" s="13" t="s">
        <v>159</v>
      </c>
    </row>
    <row r="11" spans="1:3" x14ac:dyDescent="0.3">
      <c r="A11" s="13" t="s">
        <v>178</v>
      </c>
    </row>
    <row r="13" spans="1:3" s="1" customFormat="1" ht="15" x14ac:dyDescent="0.3">
      <c r="A13" s="14" t="s">
        <v>64</v>
      </c>
      <c r="B13" s="14"/>
      <c r="C13" s="15"/>
    </row>
    <row r="14" spans="1:3" s="1" customFormat="1" ht="15" x14ac:dyDescent="0.3">
      <c r="A14" s="16" t="s">
        <v>160</v>
      </c>
      <c r="B14" s="16" t="s">
        <v>173</v>
      </c>
      <c r="C14" s="17" t="s">
        <v>226</v>
      </c>
    </row>
    <row r="15" spans="1:3" s="1" customFormat="1" ht="15" x14ac:dyDescent="0.3">
      <c r="A15" s="18" t="s">
        <v>161</v>
      </c>
      <c r="B15" s="18" t="s">
        <v>174</v>
      </c>
      <c r="C15" s="19" t="s">
        <v>227</v>
      </c>
    </row>
    <row r="16" spans="1:3" s="1" customFormat="1" ht="15" x14ac:dyDescent="0.3">
      <c r="A16" s="18" t="s">
        <v>162</v>
      </c>
      <c r="B16" s="18" t="s">
        <v>175</v>
      </c>
      <c r="C16" s="19" t="s">
        <v>228</v>
      </c>
    </row>
    <row r="17" spans="1:3" s="1" customFormat="1" ht="15" x14ac:dyDescent="0.3">
      <c r="A17" s="18" t="s">
        <v>163</v>
      </c>
      <c r="B17" s="18" t="s">
        <v>176</v>
      </c>
      <c r="C17" s="19" t="s">
        <v>229</v>
      </c>
    </row>
    <row r="18" spans="1:3" s="1" customFormat="1" ht="15" x14ac:dyDescent="0.3">
      <c r="A18" s="18" t="s">
        <v>164</v>
      </c>
      <c r="B18" s="18"/>
      <c r="C18" s="19" t="s">
        <v>230</v>
      </c>
    </row>
    <row r="19" spans="1:3" s="1" customFormat="1" ht="15" x14ac:dyDescent="0.3">
      <c r="A19" s="20"/>
      <c r="B19" s="20"/>
    </row>
    <row r="20" spans="1:3" s="1" customFormat="1" ht="15" x14ac:dyDescent="0.3">
      <c r="A20" s="21" t="s">
        <v>65</v>
      </c>
      <c r="B20" s="22"/>
      <c r="C20" s="23"/>
    </row>
    <row r="21" spans="1:3" s="1" customFormat="1" ht="15" x14ac:dyDescent="0.3">
      <c r="A21" s="16" t="s">
        <v>165</v>
      </c>
      <c r="B21" s="16" t="s">
        <v>177</v>
      </c>
      <c r="C21" s="17" t="s">
        <v>210</v>
      </c>
    </row>
    <row r="22" spans="1:3" s="1" customFormat="1" ht="15" x14ac:dyDescent="0.3">
      <c r="A22" s="18" t="s">
        <v>166</v>
      </c>
      <c r="B22" s="18"/>
      <c r="C22" s="19" t="s">
        <v>209</v>
      </c>
    </row>
    <row r="23" spans="1:3" s="1" customFormat="1" ht="15" x14ac:dyDescent="0.3">
      <c r="A23" s="16" t="s">
        <v>167</v>
      </c>
      <c r="B23" s="18"/>
      <c r="C23" s="19" t="s">
        <v>179</v>
      </c>
    </row>
    <row r="24" spans="1:3" s="1" customFormat="1" ht="15" x14ac:dyDescent="0.3">
      <c r="A24" s="20"/>
      <c r="B24" s="20"/>
    </row>
    <row r="25" spans="1:3" s="1" customFormat="1" ht="15" x14ac:dyDescent="0.3">
      <c r="A25" s="24" t="s">
        <v>66</v>
      </c>
      <c r="B25" s="25"/>
      <c r="C25" s="26"/>
    </row>
    <row r="26" spans="1:3" s="1" customFormat="1" ht="15" x14ac:dyDescent="0.3">
      <c r="A26" s="18" t="s">
        <v>168</v>
      </c>
      <c r="B26" s="16"/>
      <c r="C26" s="17" t="s">
        <v>199</v>
      </c>
    </row>
    <row r="27" spans="1:3" s="1" customFormat="1" ht="15" x14ac:dyDescent="0.3">
      <c r="A27" s="353" t="s">
        <v>169</v>
      </c>
      <c r="B27" s="18"/>
      <c r="C27" s="19" t="s">
        <v>211</v>
      </c>
    </row>
    <row r="28" spans="1:3" s="1" customFormat="1" ht="15" x14ac:dyDescent="0.3">
      <c r="A28" s="20"/>
      <c r="B28" s="20"/>
    </row>
    <row r="29" spans="1:3" s="1" customFormat="1" ht="15" x14ac:dyDescent="0.3">
      <c r="A29" s="24" t="s">
        <v>109</v>
      </c>
      <c r="B29" s="25"/>
      <c r="C29" s="26"/>
    </row>
    <row r="30" spans="1:3" s="1" customFormat="1" ht="15" x14ac:dyDescent="0.3">
      <c r="A30" s="330" t="s">
        <v>170</v>
      </c>
      <c r="B30" s="18"/>
      <c r="C30" s="19" t="s">
        <v>221</v>
      </c>
    </row>
    <row r="31" spans="1:3" s="1" customFormat="1" ht="15" x14ac:dyDescent="0.3">
      <c r="A31" s="20"/>
      <c r="B31" s="20"/>
    </row>
    <row r="32" spans="1:3" s="1" customFormat="1" ht="15" x14ac:dyDescent="0.3">
      <c r="A32" s="27" t="s">
        <v>90</v>
      </c>
      <c r="B32" s="28"/>
      <c r="C32" s="29"/>
    </row>
    <row r="33" spans="1:3" s="1" customFormat="1" ht="15" x14ac:dyDescent="0.3">
      <c r="A33" s="330" t="s">
        <v>171</v>
      </c>
      <c r="B33" s="17"/>
      <c r="C33" s="17" t="s">
        <v>212</v>
      </c>
    </row>
    <row r="34" spans="1:3" s="1" customFormat="1" ht="15" x14ac:dyDescent="0.3">
      <c r="A34" s="330" t="s">
        <v>172</v>
      </c>
      <c r="B34" s="17"/>
      <c r="C34" s="17" t="s">
        <v>213</v>
      </c>
    </row>
  </sheetData>
  <hyperlinks>
    <hyperlink ref="A14" location="'3.1'!A1" display="Table 3.1" xr:uid="{00000000-0004-0000-0000-000000000000}"/>
    <hyperlink ref="A15" location="'3.2'!A1" display="Table 3.2" xr:uid="{00000000-0004-0000-0000-000001000000}"/>
    <hyperlink ref="A16" location="'3.3'!A1" display="Table 3.3" xr:uid="{00000000-0004-0000-0000-000002000000}"/>
    <hyperlink ref="A17" location="'3.4'!A1" display="Table 3.4" xr:uid="{00000000-0004-0000-0000-000003000000}"/>
    <hyperlink ref="A18" location="'3.5'!A1" display="Table 3.5" xr:uid="{00000000-0004-0000-0000-000004000000}"/>
    <hyperlink ref="A21" location="'3.6'!A1" display="Table 3.6" xr:uid="{00000000-0004-0000-0000-000005000000}"/>
    <hyperlink ref="B14" location="'3.1F'!A1" display="Figure 3.1" xr:uid="{00000000-0004-0000-0000-000006000000}"/>
    <hyperlink ref="B15" location="'3.2F'!A1" display="Figure 3.2" xr:uid="{00000000-0004-0000-0000-000007000000}"/>
    <hyperlink ref="B16" location="'3.3F'!A1" display="Figure 3.3" xr:uid="{00000000-0004-0000-0000-000008000000}"/>
    <hyperlink ref="B17" location="'3.4F'!A1" display="Figure 3.4" xr:uid="{00000000-0004-0000-0000-000009000000}"/>
    <hyperlink ref="B21" location="'3.6F'!A1" display="Figure 3.6" xr:uid="{00000000-0004-0000-0000-00000A000000}"/>
    <hyperlink ref="A34" location="'3.13'!A1" display="Table 3.13" xr:uid="{00000000-0004-0000-0000-00000B000000}"/>
    <hyperlink ref="A26" location="'3.9'!A1" display="Table 3.9" xr:uid="{00000000-0004-0000-0000-00000C000000}"/>
    <hyperlink ref="A27" location="'3.10'!A1" display="Table 3.10" xr:uid="{00000000-0004-0000-0000-00000D000000}"/>
    <hyperlink ref="A30" location="'3.11'!A1" display="Table 3.11" xr:uid="{00000000-0004-0000-0000-00000E000000}"/>
    <hyperlink ref="A33" location="'3.12'!A1" display="Table 3.12" xr:uid="{00000000-0004-0000-0000-00000F000000}"/>
    <hyperlink ref="A23" location="'3.8'!A1" display="Table 3.8" xr:uid="{00000000-0004-0000-0000-000010000000}"/>
    <hyperlink ref="A22" location="'3.7'!A1" display="Table 3.7" xr:uid="{00000000-0004-0000-0000-000011000000}"/>
  </hyperlinks>
  <pageMargins left="0.7" right="0.7" top="0.75" bottom="0.75" header="0.3" footer="0.3"/>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pageSetUpPr fitToPage="1"/>
  </sheetPr>
  <dimension ref="A1"/>
  <sheetViews>
    <sheetView showGridLines="0" zoomScaleNormal="100" workbookViewId="0"/>
  </sheetViews>
  <sheetFormatPr defaultRowHeight="15" x14ac:dyDescent="0.3"/>
  <cols>
    <col min="1" max="16384" width="9.140625" style="5"/>
  </cols>
  <sheetData>
    <row r="1" spans="1:1" x14ac:dyDescent="0.3">
      <c r="A1" s="314" t="s">
        <v>112</v>
      </c>
    </row>
  </sheetData>
  <hyperlinks>
    <hyperlink ref="A1" location="'CHAPTER 3'!A1" display="Back to Table of Contents" xr:uid="{00000000-0004-0000-0900-000000000000}"/>
  </hyperlinks>
  <pageMargins left="0.7" right="0.7" top="0.75" bottom="0.75" header="0.3" footer="0.3"/>
  <pageSetup paperSize="9" scale="8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S6"/>
  <sheetViews>
    <sheetView workbookViewId="0">
      <selection activeCell="S3" sqref="S3"/>
    </sheetView>
  </sheetViews>
  <sheetFormatPr defaultRowHeight="15" x14ac:dyDescent="0.3"/>
  <cols>
    <col min="1" max="1" width="22.7109375" style="2" customWidth="1"/>
    <col min="2" max="13" width="9.140625" style="2"/>
    <col min="14" max="14" width="10.140625" style="2" customWidth="1"/>
    <col min="15" max="16384" width="9.140625" style="2"/>
  </cols>
  <sheetData>
    <row r="2" spans="1:19" x14ac:dyDescent="0.3">
      <c r="A2" s="171"/>
      <c r="B2" s="200" t="s">
        <v>25</v>
      </c>
      <c r="C2" s="200" t="s">
        <v>35</v>
      </c>
      <c r="D2" s="200" t="s">
        <v>36</v>
      </c>
      <c r="E2" s="200" t="s">
        <v>37</v>
      </c>
      <c r="F2" s="200" t="s">
        <v>26</v>
      </c>
      <c r="G2" s="201" t="s">
        <v>27</v>
      </c>
      <c r="H2" s="201" t="s">
        <v>28</v>
      </c>
      <c r="I2" s="201" t="s">
        <v>29</v>
      </c>
      <c r="J2" s="201" t="s">
        <v>30</v>
      </c>
      <c r="K2" s="201" t="s">
        <v>31</v>
      </c>
      <c r="L2" s="201" t="s">
        <v>32</v>
      </c>
      <c r="M2" s="201" t="s">
        <v>33</v>
      </c>
      <c r="N2" s="201" t="s">
        <v>34</v>
      </c>
      <c r="O2" s="202" t="s">
        <v>68</v>
      </c>
      <c r="P2" s="202" t="s">
        <v>78</v>
      </c>
      <c r="Q2" s="203" t="s">
        <v>91</v>
      </c>
      <c r="R2" s="203" t="s">
        <v>96</v>
      </c>
      <c r="S2" s="203" t="s">
        <v>184</v>
      </c>
    </row>
    <row r="3" spans="1:19" x14ac:dyDescent="0.3">
      <c r="A3" s="2" t="s">
        <v>17</v>
      </c>
      <c r="B3" s="204">
        <v>102.271</v>
      </c>
      <c r="C3" s="204">
        <v>105.05800000000001</v>
      </c>
      <c r="D3" s="204">
        <v>99.424000000000007</v>
      </c>
      <c r="E3" s="204">
        <v>93.32</v>
      </c>
      <c r="F3" s="204">
        <v>89.935000000000002</v>
      </c>
      <c r="G3" s="204">
        <v>85.311999999999998</v>
      </c>
      <c r="H3" s="204">
        <v>80.760000000000005</v>
      </c>
      <c r="I3" s="204">
        <v>77.447999999999993</v>
      </c>
      <c r="J3" s="205">
        <v>72.707999999999998</v>
      </c>
      <c r="K3" s="205">
        <v>70.491</v>
      </c>
      <c r="L3" s="205">
        <v>71</v>
      </c>
      <c r="M3" s="205">
        <v>68.62</v>
      </c>
      <c r="N3" s="205">
        <v>68</v>
      </c>
      <c r="O3" s="205">
        <v>67</v>
      </c>
      <c r="P3" s="7">
        <v>66</v>
      </c>
      <c r="Q3" s="206">
        <f>'3.3'!O8</f>
        <v>66.334999999999994</v>
      </c>
      <c r="R3" s="206">
        <f>'3.3'!P8</f>
        <v>65.447999999999993</v>
      </c>
      <c r="S3" s="206">
        <f>'3.3'!Q8</f>
        <v>65.006</v>
      </c>
    </row>
    <row r="4" spans="1:19" x14ac:dyDescent="0.3">
      <c r="A4" s="2" t="s">
        <v>18</v>
      </c>
      <c r="B4" s="204">
        <v>2461.3449999999998</v>
      </c>
      <c r="C4" s="204">
        <v>2739.201</v>
      </c>
      <c r="D4" s="204">
        <v>2991.4140000000002</v>
      </c>
      <c r="E4" s="204">
        <v>3221.1010000000001</v>
      </c>
      <c r="F4" s="204">
        <v>3447.761</v>
      </c>
      <c r="G4" s="204">
        <v>3545.4340000000002</v>
      </c>
      <c r="H4" s="204">
        <v>3651.9409999999998</v>
      </c>
      <c r="I4" s="204">
        <v>3743.41</v>
      </c>
      <c r="J4" s="205">
        <v>3723.6819999999998</v>
      </c>
      <c r="K4" s="205">
        <v>3576.5050000000001</v>
      </c>
      <c r="L4" s="205">
        <v>3506</v>
      </c>
      <c r="M4" s="205">
        <v>3404.2719999999999</v>
      </c>
      <c r="N4" s="205">
        <v>3295</v>
      </c>
      <c r="O4" s="207">
        <v>3218</v>
      </c>
      <c r="P4" s="34">
        <v>3108</v>
      </c>
      <c r="Q4" s="206">
        <f>'3.3'!O13</f>
        <v>3029.7939999999999</v>
      </c>
      <c r="R4" s="206">
        <f>'3.3'!P13</f>
        <v>2926.06</v>
      </c>
      <c r="S4" s="206">
        <f>'3.3'!Q13</f>
        <v>2845.2759999999998</v>
      </c>
    </row>
    <row r="5" spans="1:19" x14ac:dyDescent="0.3">
      <c r="A5" s="2" t="s">
        <v>19</v>
      </c>
      <c r="B5" s="173">
        <v>2298.29</v>
      </c>
      <c r="C5" s="115">
        <v>2699.0819999999999</v>
      </c>
      <c r="D5" s="115">
        <v>3034.413</v>
      </c>
      <c r="E5" s="115">
        <v>3426.6509999999998</v>
      </c>
      <c r="F5" s="115">
        <v>3777.2190000000001</v>
      </c>
      <c r="G5" s="115">
        <v>4126.5510000000004</v>
      </c>
      <c r="H5" s="115">
        <v>4461.8639999999996</v>
      </c>
      <c r="I5" s="115">
        <v>4693.2700000000004</v>
      </c>
      <c r="J5" s="174">
        <v>4874.5050000000001</v>
      </c>
      <c r="K5" s="174">
        <v>4964.6229999999996</v>
      </c>
      <c r="L5" s="174">
        <v>5045</v>
      </c>
      <c r="M5" s="174">
        <v>5095.183</v>
      </c>
      <c r="N5" s="174">
        <v>5160</v>
      </c>
      <c r="O5" s="207">
        <v>5220</v>
      </c>
      <c r="P5" s="34">
        <v>5223</v>
      </c>
      <c r="Q5" s="206">
        <f>'3.3'!O10</f>
        <v>5218.241</v>
      </c>
      <c r="R5" s="206">
        <f>'3.3'!P10</f>
        <v>5186.7280000000001</v>
      </c>
      <c r="S5" s="206">
        <f>'3.3'!Q10</f>
        <v>5184.6959999999999</v>
      </c>
    </row>
    <row r="6" spans="1:19" x14ac:dyDescent="0.3">
      <c r="A6" s="2" t="s">
        <v>20</v>
      </c>
      <c r="B6" s="204">
        <v>1666.729</v>
      </c>
      <c r="C6" s="115">
        <v>2040.3720000000001</v>
      </c>
      <c r="D6" s="115">
        <v>2499.5659999999998</v>
      </c>
      <c r="E6" s="115">
        <v>3125.991</v>
      </c>
      <c r="F6" s="115">
        <v>3648.5340000000001</v>
      </c>
      <c r="G6" s="115">
        <v>4080.9349999999999</v>
      </c>
      <c r="H6" s="115">
        <v>4376.4769999999999</v>
      </c>
      <c r="I6" s="115">
        <v>4623.5780000000004</v>
      </c>
      <c r="J6" s="174">
        <v>4826.4629999999997</v>
      </c>
      <c r="K6" s="174">
        <v>4874.7039999999997</v>
      </c>
      <c r="L6" s="174">
        <v>4861</v>
      </c>
      <c r="M6" s="174">
        <v>4906.5240000000003</v>
      </c>
      <c r="N6" s="174">
        <v>4977</v>
      </c>
      <c r="O6" s="207">
        <v>5024</v>
      </c>
      <c r="P6" s="34">
        <v>5002</v>
      </c>
      <c r="Q6" s="206">
        <f>'3.3'!O15</f>
        <v>4988.6949999999997</v>
      </c>
      <c r="R6" s="206">
        <f>'3.3'!P15</f>
        <v>5003.1000000000004</v>
      </c>
      <c r="S6" s="206">
        <f>'3.3'!Q15</f>
        <v>5008.6949999999997</v>
      </c>
    </row>
  </sheetData>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Q32"/>
  <sheetViews>
    <sheetView showGridLines="0" zoomScaleNormal="100" workbookViewId="0">
      <pane xSplit="2" ySplit="4" topLeftCell="C8" activePane="bottomRight" state="frozen"/>
      <selection pane="topRight" activeCell="C1" sqref="C1"/>
      <selection pane="bottomLeft" activeCell="A5" sqref="A5"/>
      <selection pane="bottomRight" activeCell="A2" sqref="A2"/>
    </sheetView>
  </sheetViews>
  <sheetFormatPr defaultRowHeight="16.5" x14ac:dyDescent="0.3"/>
  <cols>
    <col min="1" max="1" width="10" style="35" customWidth="1"/>
    <col min="2" max="2" width="43" style="35" customWidth="1"/>
    <col min="3" max="3" width="6.28515625" style="35" bestFit="1" customWidth="1"/>
    <col min="4" max="4" width="6.28515625" style="197" bestFit="1" customWidth="1"/>
    <col min="5" max="13" width="6.28515625" style="35" bestFit="1" customWidth="1"/>
    <col min="14" max="16" width="7.7109375" style="35" bestFit="1" customWidth="1"/>
    <col min="17" max="17" width="7.85546875" style="35" customWidth="1"/>
    <col min="18" max="16384" width="9.140625" style="35"/>
  </cols>
  <sheetData>
    <row r="1" spans="1:17" s="37" customFormat="1" ht="18" x14ac:dyDescent="0.35">
      <c r="A1" s="12" t="s">
        <v>234</v>
      </c>
      <c r="B1" s="12"/>
      <c r="C1" s="12"/>
      <c r="D1" s="12"/>
      <c r="E1" s="12"/>
      <c r="F1" s="12"/>
      <c r="G1" s="12"/>
      <c r="H1" s="12"/>
      <c r="I1" s="12"/>
      <c r="J1" s="12"/>
      <c r="K1" s="12"/>
      <c r="L1" s="12"/>
      <c r="M1" s="12"/>
      <c r="N1" s="12"/>
      <c r="O1" s="12"/>
      <c r="P1" s="12"/>
      <c r="Q1" s="12"/>
    </row>
    <row r="2" spans="1:17" s="37" customFormat="1" x14ac:dyDescent="0.3">
      <c r="A2" s="314" t="s">
        <v>112</v>
      </c>
      <c r="D2" s="176"/>
    </row>
    <row r="3" spans="1:17" s="143" customFormat="1" ht="24.75" customHeight="1" x14ac:dyDescent="0.2">
      <c r="A3" s="141"/>
      <c r="B3" s="141"/>
      <c r="C3" s="456" t="s">
        <v>23</v>
      </c>
      <c r="D3" s="456"/>
      <c r="E3" s="456"/>
      <c r="F3" s="456"/>
      <c r="G3" s="456"/>
      <c r="H3" s="456"/>
      <c r="I3" s="456"/>
      <c r="J3" s="456"/>
      <c r="K3" s="456"/>
      <c r="L3" s="456"/>
      <c r="M3" s="456"/>
      <c r="N3" s="456"/>
    </row>
    <row r="4" spans="1:17" s="147" customFormat="1" ht="15" x14ac:dyDescent="0.3">
      <c r="A4" s="453" t="s">
        <v>24</v>
      </c>
      <c r="B4" s="453"/>
      <c r="C4" s="177">
        <v>2000</v>
      </c>
      <c r="D4" s="178">
        <v>2005</v>
      </c>
      <c r="E4" s="178">
        <v>2006</v>
      </c>
      <c r="F4" s="177">
        <v>2007</v>
      </c>
      <c r="G4" s="177">
        <v>2008</v>
      </c>
      <c r="H4" s="177">
        <v>2009</v>
      </c>
      <c r="I4" s="177">
        <v>2010</v>
      </c>
      <c r="J4" s="177">
        <v>2011</v>
      </c>
      <c r="K4" s="177">
        <v>2012</v>
      </c>
      <c r="L4" s="177">
        <v>2013</v>
      </c>
      <c r="M4" s="179">
        <v>2014</v>
      </c>
      <c r="N4" s="177">
        <v>2015</v>
      </c>
      <c r="O4" s="177">
        <v>2016</v>
      </c>
      <c r="P4" s="177">
        <v>2017</v>
      </c>
      <c r="Q4" s="177">
        <v>2018</v>
      </c>
    </row>
    <row r="5" spans="1:17" s="7" customFormat="1" ht="15" x14ac:dyDescent="0.3">
      <c r="A5" s="454" t="s">
        <v>0</v>
      </c>
      <c r="B5" s="454"/>
      <c r="C5" s="180">
        <v>131.79300000000001</v>
      </c>
      <c r="D5" s="181">
        <v>107</v>
      </c>
      <c r="E5" s="182">
        <v>103.52</v>
      </c>
      <c r="F5" s="183">
        <v>101.116</v>
      </c>
      <c r="G5" s="183">
        <v>99.29</v>
      </c>
      <c r="H5" s="183">
        <v>96.01</v>
      </c>
      <c r="I5" s="183">
        <v>94.858000000000004</v>
      </c>
      <c r="J5" s="183">
        <v>93.385000000000005</v>
      </c>
      <c r="K5" s="183">
        <v>92.274000000000001</v>
      </c>
      <c r="L5" s="151">
        <v>90</v>
      </c>
      <c r="M5" s="184">
        <v>88</v>
      </c>
      <c r="N5" s="149">
        <v>82</v>
      </c>
      <c r="O5" s="149">
        <v>79.549000000000007</v>
      </c>
      <c r="P5" s="149">
        <v>75.400000000000006</v>
      </c>
      <c r="Q5" s="149">
        <v>72.466999999999999</v>
      </c>
    </row>
    <row r="6" spans="1:17" s="7" customFormat="1" ht="15" x14ac:dyDescent="0.3">
      <c r="A6" s="451" t="s">
        <v>1</v>
      </c>
      <c r="B6" s="451"/>
      <c r="C6" s="185">
        <v>818.73699999999997</v>
      </c>
      <c r="D6" s="186">
        <v>1014.872</v>
      </c>
      <c r="E6" s="187">
        <v>1009.112</v>
      </c>
      <c r="F6" s="188">
        <v>992.36599999999999</v>
      </c>
      <c r="G6" s="188">
        <v>982.94600000000003</v>
      </c>
      <c r="H6" s="188">
        <v>983.39099999999996</v>
      </c>
      <c r="I6" s="188">
        <v>991.68299999999999</v>
      </c>
      <c r="J6" s="188">
        <v>1002.082</v>
      </c>
      <c r="K6" s="188">
        <v>996.15800000000002</v>
      </c>
      <c r="L6" s="158">
        <v>978</v>
      </c>
      <c r="M6" s="189">
        <v>961</v>
      </c>
      <c r="N6" s="156">
        <v>940</v>
      </c>
      <c r="O6" s="156">
        <v>926.33900000000006</v>
      </c>
      <c r="P6" s="156">
        <v>908.21299999999997</v>
      </c>
      <c r="Q6" s="156">
        <v>895.52099999999996</v>
      </c>
    </row>
    <row r="7" spans="1:17" s="7" customFormat="1" ht="15" x14ac:dyDescent="0.3">
      <c r="A7" s="451" t="s">
        <v>2</v>
      </c>
      <c r="B7" s="451"/>
      <c r="C7" s="185">
        <v>40.753999999999998</v>
      </c>
      <c r="D7" s="186">
        <v>37.545000000000002</v>
      </c>
      <c r="E7" s="187">
        <v>36.100999999999999</v>
      </c>
      <c r="F7" s="188">
        <v>34.792999999999999</v>
      </c>
      <c r="G7" s="188">
        <v>33.936</v>
      </c>
      <c r="H7" s="188">
        <v>32.369999999999997</v>
      </c>
      <c r="I7" s="188">
        <v>30.655999999999999</v>
      </c>
      <c r="J7" s="188">
        <v>31.753</v>
      </c>
      <c r="K7" s="188">
        <v>31.003</v>
      </c>
      <c r="L7" s="158">
        <v>30</v>
      </c>
      <c r="M7" s="189">
        <v>29</v>
      </c>
      <c r="N7" s="156">
        <v>28</v>
      </c>
      <c r="O7" s="156">
        <v>27.545999999999999</v>
      </c>
      <c r="P7" s="156">
        <v>26.686</v>
      </c>
      <c r="Q7" s="156">
        <v>26.367000000000001</v>
      </c>
    </row>
    <row r="8" spans="1:17" s="7" customFormat="1" ht="15" x14ac:dyDescent="0.3">
      <c r="A8" s="451" t="s">
        <v>3</v>
      </c>
      <c r="B8" s="451"/>
      <c r="C8" s="185">
        <v>641.28300000000002</v>
      </c>
      <c r="D8" s="186">
        <v>907.553</v>
      </c>
      <c r="E8" s="187">
        <v>918.428</v>
      </c>
      <c r="F8" s="188">
        <v>914.88499999999999</v>
      </c>
      <c r="G8" s="188">
        <v>937.37900000000002</v>
      </c>
      <c r="H8" s="188">
        <v>967.09100000000001</v>
      </c>
      <c r="I8" s="188">
        <v>1019.623</v>
      </c>
      <c r="J8" s="188">
        <v>1059.095</v>
      </c>
      <c r="K8" s="188">
        <v>1107.683</v>
      </c>
      <c r="L8" s="157">
        <v>1150</v>
      </c>
      <c r="M8" s="189">
        <v>1190</v>
      </c>
      <c r="N8" s="156">
        <v>1230</v>
      </c>
      <c r="O8" s="156">
        <v>1276.9390000000001</v>
      </c>
      <c r="P8" s="156">
        <v>1311.7719999999999</v>
      </c>
      <c r="Q8" s="156">
        <v>1351.165</v>
      </c>
    </row>
    <row r="9" spans="1:17" s="7" customFormat="1" ht="15" x14ac:dyDescent="0.3">
      <c r="A9" s="451" t="s">
        <v>12</v>
      </c>
      <c r="B9" s="451"/>
      <c r="C9" s="185">
        <v>602.44500000000005</v>
      </c>
      <c r="D9" s="186">
        <v>1145.499</v>
      </c>
      <c r="E9" s="187">
        <v>1247.1869999999999</v>
      </c>
      <c r="F9" s="188">
        <v>1363.5250000000001</v>
      </c>
      <c r="G9" s="188">
        <v>1444.633</v>
      </c>
      <c r="H9" s="188">
        <v>1516.5239999999999</v>
      </c>
      <c r="I9" s="188">
        <v>1594.9480000000001</v>
      </c>
      <c r="J9" s="188">
        <v>1640.4680000000001</v>
      </c>
      <c r="K9" s="188">
        <v>1689.1559999999999</v>
      </c>
      <c r="L9" s="157">
        <v>1728</v>
      </c>
      <c r="M9" s="189">
        <v>1770</v>
      </c>
      <c r="N9" s="156">
        <v>1799</v>
      </c>
      <c r="O9" s="156">
        <v>1833.5229999999999</v>
      </c>
      <c r="P9" s="156">
        <v>1853.923</v>
      </c>
      <c r="Q9" s="156">
        <v>1897.8240000000001</v>
      </c>
    </row>
    <row r="10" spans="1:17" s="7" customFormat="1" ht="15" x14ac:dyDescent="0.3">
      <c r="A10" s="451" t="s">
        <v>13</v>
      </c>
      <c r="B10" s="451"/>
      <c r="C10" s="185">
        <v>928.47299999999996</v>
      </c>
      <c r="D10" s="186">
        <v>1001.22</v>
      </c>
      <c r="E10" s="187">
        <v>1039.2059999999999</v>
      </c>
      <c r="F10" s="188">
        <v>1079.605</v>
      </c>
      <c r="G10" s="188">
        <v>1088.539</v>
      </c>
      <c r="H10" s="188">
        <v>1097.4179999999999</v>
      </c>
      <c r="I10" s="188">
        <v>1124.058</v>
      </c>
      <c r="J10" s="188">
        <v>1154.144</v>
      </c>
      <c r="K10" s="188">
        <v>1187.6569999999999</v>
      </c>
      <c r="L10" s="157">
        <v>1218</v>
      </c>
      <c r="M10" s="189">
        <v>1234</v>
      </c>
      <c r="N10" s="156">
        <v>1255</v>
      </c>
      <c r="O10" s="156">
        <v>1285.8019999999999</v>
      </c>
      <c r="P10" s="156">
        <v>1304.221</v>
      </c>
      <c r="Q10" s="156">
        <v>1339.7149999999999</v>
      </c>
    </row>
    <row r="11" spans="1:17" s="7" customFormat="1" ht="15" x14ac:dyDescent="0.3">
      <c r="A11" s="451" t="s">
        <v>4</v>
      </c>
      <c r="B11" s="451"/>
      <c r="C11" s="185">
        <v>137.68600000000001</v>
      </c>
      <c r="D11" s="186">
        <v>183.01400000000001</v>
      </c>
      <c r="E11" s="187">
        <v>193.876</v>
      </c>
      <c r="F11" s="188">
        <v>207.31</v>
      </c>
      <c r="G11" s="188">
        <v>220.11199999999999</v>
      </c>
      <c r="H11" s="188">
        <v>232.98599999999999</v>
      </c>
      <c r="I11" s="188">
        <v>249.446</v>
      </c>
      <c r="J11" s="188">
        <v>273.63299999999998</v>
      </c>
      <c r="K11" s="188">
        <v>299.84199999999998</v>
      </c>
      <c r="L11" s="158">
        <v>334</v>
      </c>
      <c r="M11" s="189">
        <v>366</v>
      </c>
      <c r="N11" s="156">
        <v>394</v>
      </c>
      <c r="O11" s="156">
        <v>427.19900000000001</v>
      </c>
      <c r="P11" s="156">
        <v>453.89</v>
      </c>
      <c r="Q11" s="156">
        <v>477.363</v>
      </c>
    </row>
    <row r="12" spans="1:17" s="7" customFormat="1" ht="15" x14ac:dyDescent="0.3">
      <c r="A12" s="451" t="s">
        <v>5</v>
      </c>
      <c r="B12" s="451"/>
      <c r="C12" s="185">
        <v>538.62</v>
      </c>
      <c r="D12" s="186">
        <v>957.04399999999998</v>
      </c>
      <c r="E12" s="187">
        <v>1025.835</v>
      </c>
      <c r="F12" s="188">
        <v>1095.047</v>
      </c>
      <c r="G12" s="188">
        <v>1151.0820000000001</v>
      </c>
      <c r="H12" s="188">
        <v>1177.3599999999999</v>
      </c>
      <c r="I12" s="188">
        <v>1191.816</v>
      </c>
      <c r="J12" s="188">
        <v>1222.8040000000001</v>
      </c>
      <c r="K12" s="188">
        <v>1239.085</v>
      </c>
      <c r="L12" s="157">
        <v>1239</v>
      </c>
      <c r="M12" s="189">
        <v>1229</v>
      </c>
      <c r="N12" s="156">
        <v>1202</v>
      </c>
      <c r="O12" s="156">
        <v>1179.2719999999999</v>
      </c>
      <c r="P12" s="156">
        <v>1152.903</v>
      </c>
      <c r="Q12" s="156">
        <v>1136.982</v>
      </c>
    </row>
    <row r="13" spans="1:17" s="7" customFormat="1" ht="15" x14ac:dyDescent="0.3">
      <c r="A13" s="451" t="s">
        <v>6</v>
      </c>
      <c r="B13" s="451"/>
      <c r="C13" s="185">
        <v>0</v>
      </c>
      <c r="D13" s="186">
        <v>11.898999999999999</v>
      </c>
      <c r="E13" s="187">
        <v>12.183</v>
      </c>
      <c r="F13" s="188">
        <v>13.186999999999999</v>
      </c>
      <c r="G13" s="188">
        <v>12.986000000000001</v>
      </c>
      <c r="H13" s="188">
        <v>13.548</v>
      </c>
      <c r="I13" s="188">
        <v>14.422000000000001</v>
      </c>
      <c r="J13" s="188">
        <v>15.555999999999999</v>
      </c>
      <c r="K13" s="188">
        <v>16.553000000000001</v>
      </c>
      <c r="L13" s="158">
        <v>16</v>
      </c>
      <c r="M13" s="189">
        <v>16</v>
      </c>
      <c r="N13" s="156">
        <v>16</v>
      </c>
      <c r="O13" s="156">
        <v>16.024999999999999</v>
      </c>
      <c r="P13" s="156">
        <v>16.138999999999999</v>
      </c>
      <c r="Q13" s="156">
        <v>17.088999999999999</v>
      </c>
    </row>
    <row r="14" spans="1:17" s="7" customFormat="1" ht="15" x14ac:dyDescent="0.3">
      <c r="A14" s="455" t="s">
        <v>10</v>
      </c>
      <c r="B14" s="455"/>
      <c r="C14" s="190">
        <v>376</v>
      </c>
      <c r="D14" s="191">
        <v>1047.021</v>
      </c>
      <c r="E14" s="192">
        <v>1227.0050000000001</v>
      </c>
      <c r="F14" s="193">
        <v>1393.1510000000001</v>
      </c>
      <c r="G14" s="193">
        <v>1533.576</v>
      </c>
      <c r="H14" s="193">
        <v>1652.0930000000001</v>
      </c>
      <c r="I14" s="193">
        <v>1761.3030000000001</v>
      </c>
      <c r="J14" s="193">
        <v>1837.652</v>
      </c>
      <c r="K14" s="193">
        <v>1900.886</v>
      </c>
      <c r="L14" s="160">
        <v>1954</v>
      </c>
      <c r="M14" s="194">
        <v>1988</v>
      </c>
      <c r="N14" s="159">
        <v>2035</v>
      </c>
      <c r="O14" s="159">
        <v>2083.123</v>
      </c>
      <c r="P14" s="159">
        <v>2130.4349999999999</v>
      </c>
      <c r="Q14" s="159">
        <v>2179.828</v>
      </c>
    </row>
    <row r="15" spans="1:17" s="167" customFormat="1" ht="15" x14ac:dyDescent="0.3">
      <c r="A15" s="450" t="s">
        <v>9</v>
      </c>
      <c r="B15" s="450"/>
      <c r="C15" s="195">
        <v>4226.28</v>
      </c>
      <c r="D15" s="165">
        <v>6412.7910000000002</v>
      </c>
      <c r="E15" s="165">
        <v>6812.4790000000003</v>
      </c>
      <c r="F15" s="165">
        <v>7195.0050000000001</v>
      </c>
      <c r="G15" s="165">
        <v>7504.5249999999996</v>
      </c>
      <c r="H15" s="165">
        <v>7768.8149999999996</v>
      </c>
      <c r="I15" s="165">
        <v>8072.8389999999999</v>
      </c>
      <c r="J15" s="165">
        <v>8330.5930000000008</v>
      </c>
      <c r="K15" s="165">
        <v>8560.3119999999999</v>
      </c>
      <c r="L15" s="165">
        <v>8736</v>
      </c>
      <c r="M15" s="196">
        <v>8869</v>
      </c>
      <c r="N15" s="162">
        <v>8984</v>
      </c>
      <c r="O15" s="162">
        <v>9136.1620000000003</v>
      </c>
      <c r="P15" s="162">
        <v>9234.9480000000003</v>
      </c>
      <c r="Q15" s="162">
        <v>9396.0040000000008</v>
      </c>
    </row>
    <row r="16" spans="1:17" s="37" customFormat="1" x14ac:dyDescent="0.3">
      <c r="D16" s="176"/>
    </row>
    <row r="17" spans="1:5" s="278" customFormat="1" ht="15" x14ac:dyDescent="0.35">
      <c r="A17" s="281" t="s">
        <v>7</v>
      </c>
      <c r="B17" s="282" t="s">
        <v>22</v>
      </c>
      <c r="D17" s="279"/>
    </row>
    <row r="18" spans="1:5" s="278" customFormat="1" ht="15" x14ac:dyDescent="0.35">
      <c r="A18" s="281" t="s">
        <v>8</v>
      </c>
      <c r="B18" s="278" t="s">
        <v>186</v>
      </c>
      <c r="D18" s="279"/>
    </row>
    <row r="19" spans="1:5" s="278" customFormat="1" ht="15" x14ac:dyDescent="0.35">
      <c r="B19" s="280" t="s">
        <v>85</v>
      </c>
      <c r="D19" s="279"/>
    </row>
    <row r="20" spans="1:5" x14ac:dyDescent="0.3">
      <c r="A20" s="170"/>
      <c r="B20" s="170"/>
    </row>
    <row r="21" spans="1:5" x14ac:dyDescent="0.3">
      <c r="A21" s="198"/>
      <c r="B21" s="198"/>
      <c r="C21" s="198"/>
      <c r="D21" s="199"/>
      <c r="E21" s="199"/>
    </row>
    <row r="22" spans="1:5" x14ac:dyDescent="0.3">
      <c r="A22" s="198"/>
      <c r="B22" s="198"/>
      <c r="C22" s="198"/>
      <c r="D22" s="199"/>
      <c r="E22" s="199"/>
    </row>
    <row r="23" spans="1:5" x14ac:dyDescent="0.3">
      <c r="A23" s="198"/>
      <c r="B23" s="198"/>
      <c r="C23" s="198"/>
      <c r="D23" s="199"/>
      <c r="E23" s="199"/>
    </row>
    <row r="24" spans="1:5" x14ac:dyDescent="0.3">
      <c r="A24" s="198"/>
      <c r="B24" s="198"/>
      <c r="C24" s="198"/>
      <c r="D24" s="199"/>
      <c r="E24" s="199"/>
    </row>
    <row r="25" spans="1:5" x14ac:dyDescent="0.3">
      <c r="A25" s="198"/>
      <c r="B25" s="198"/>
      <c r="C25" s="198"/>
      <c r="D25" s="199"/>
      <c r="E25" s="199"/>
    </row>
    <row r="26" spans="1:5" x14ac:dyDescent="0.3">
      <c r="A26" s="198"/>
      <c r="B26" s="198"/>
      <c r="C26" s="198"/>
      <c r="D26" s="199"/>
      <c r="E26" s="199"/>
    </row>
    <row r="27" spans="1:5" x14ac:dyDescent="0.3">
      <c r="A27" s="198"/>
      <c r="B27" s="198"/>
      <c r="C27" s="198"/>
      <c r="D27" s="199"/>
      <c r="E27" s="199"/>
    </row>
    <row r="28" spans="1:5" x14ac:dyDescent="0.3">
      <c r="A28" s="198"/>
      <c r="B28" s="198"/>
      <c r="C28" s="198"/>
      <c r="D28" s="199"/>
      <c r="E28" s="199"/>
    </row>
    <row r="29" spans="1:5" x14ac:dyDescent="0.3">
      <c r="A29" s="198"/>
      <c r="B29" s="198"/>
      <c r="C29" s="198"/>
      <c r="D29" s="199"/>
      <c r="E29" s="199"/>
    </row>
    <row r="30" spans="1:5" x14ac:dyDescent="0.3">
      <c r="A30" s="198"/>
      <c r="B30" s="198"/>
      <c r="C30" s="198"/>
      <c r="D30" s="199"/>
      <c r="E30" s="199"/>
    </row>
    <row r="32" spans="1:5" x14ac:dyDescent="0.3">
      <c r="D32" s="8"/>
    </row>
  </sheetData>
  <mergeCells count="13">
    <mergeCell ref="C3:N3"/>
    <mergeCell ref="A15:B15"/>
    <mergeCell ref="A9:B9"/>
    <mergeCell ref="A10:B10"/>
    <mergeCell ref="A11:B11"/>
    <mergeCell ref="A12:B12"/>
    <mergeCell ref="A13:B13"/>
    <mergeCell ref="A14:B14"/>
    <mergeCell ref="A8:B8"/>
    <mergeCell ref="A4:B4"/>
    <mergeCell ref="A5:B5"/>
    <mergeCell ref="A6:B6"/>
    <mergeCell ref="A7:B7"/>
  </mergeCells>
  <hyperlinks>
    <hyperlink ref="A2" location="'CHAPTER 3'!A1" display="Back to Table of Contents" xr:uid="{00000000-0004-0000-0B00-000000000000}"/>
    <hyperlink ref="B19" r:id="rId1" xr:uid="{00000000-0004-0000-0B00-000001000000}"/>
  </hyperlinks>
  <pageMargins left="0.3" right="0.3" top="1" bottom="0.98425196850393704" header="0" footer="0"/>
  <pageSetup paperSize="9" scale="94"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39997558519241921"/>
    <pageSetUpPr fitToPage="1"/>
  </sheetPr>
  <dimension ref="A1"/>
  <sheetViews>
    <sheetView showGridLines="0" zoomScaleNormal="100" workbookViewId="0"/>
  </sheetViews>
  <sheetFormatPr defaultRowHeight="15" x14ac:dyDescent="0.3"/>
  <cols>
    <col min="1" max="17" width="9.140625" style="5"/>
    <col min="18" max="18" width="4.5703125" style="5" customWidth="1"/>
    <col min="19" max="16384" width="9.140625" style="5"/>
  </cols>
  <sheetData>
    <row r="1" spans="1:1" x14ac:dyDescent="0.3">
      <c r="A1" s="314" t="s">
        <v>112</v>
      </c>
    </row>
  </sheetData>
  <hyperlinks>
    <hyperlink ref="A1" location="'CHAPTER 3'!A1" display="Back to Table of Contents" xr:uid="{00000000-0004-0000-0C00-000000000000}"/>
  </hyperlinks>
  <pageMargins left="0.7" right="0.7" top="0.75" bottom="0.75" header="0.3" footer="0.3"/>
  <pageSetup paperSize="9"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T6"/>
  <sheetViews>
    <sheetView workbookViewId="0">
      <selection activeCell="S3" sqref="S3:T6"/>
    </sheetView>
  </sheetViews>
  <sheetFormatPr defaultRowHeight="15" x14ac:dyDescent="0.3"/>
  <cols>
    <col min="1" max="1" width="19.5703125" style="2" customWidth="1"/>
    <col min="2" max="16384" width="9.140625" style="2"/>
  </cols>
  <sheetData>
    <row r="2" spans="1:20" x14ac:dyDescent="0.3">
      <c r="A2" s="171"/>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72">
        <v>2016</v>
      </c>
      <c r="S2" s="172">
        <v>2017</v>
      </c>
      <c r="T2" s="172">
        <v>2018</v>
      </c>
    </row>
    <row r="3" spans="1:20" x14ac:dyDescent="0.3">
      <c r="A3" s="2" t="s">
        <v>17</v>
      </c>
      <c r="B3" s="173">
        <v>40.753999999999998</v>
      </c>
      <c r="C3" s="2">
        <v>41.441000000000003</v>
      </c>
      <c r="D3" s="115">
        <v>42.072000000000003</v>
      </c>
      <c r="E3" s="115">
        <v>42.140999999999998</v>
      </c>
      <c r="F3" s="115">
        <v>40.601999999999997</v>
      </c>
      <c r="G3" s="115">
        <v>37.545000000000002</v>
      </c>
      <c r="H3" s="115">
        <v>36.100999999999999</v>
      </c>
      <c r="I3" s="115">
        <v>34.792999999999999</v>
      </c>
      <c r="J3" s="115">
        <v>33.936</v>
      </c>
      <c r="K3" s="174">
        <v>32.369999999999997</v>
      </c>
      <c r="L3" s="174">
        <v>30.655999999999999</v>
      </c>
      <c r="M3" s="174">
        <v>31.753</v>
      </c>
      <c r="N3" s="174">
        <v>31.003</v>
      </c>
      <c r="O3" s="174">
        <v>30</v>
      </c>
      <c r="P3" s="174">
        <v>29</v>
      </c>
      <c r="Q3" s="174">
        <v>28</v>
      </c>
      <c r="R3" s="175">
        <f>'3.4'!O7</f>
        <v>27.545999999999999</v>
      </c>
      <c r="S3" s="175">
        <f>'3.4'!P7</f>
        <v>26.686</v>
      </c>
      <c r="T3" s="175">
        <f>'3.4'!Q7</f>
        <v>26.367000000000001</v>
      </c>
    </row>
    <row r="4" spans="1:20" x14ac:dyDescent="0.3">
      <c r="A4" s="2" t="s">
        <v>18</v>
      </c>
      <c r="B4" s="173">
        <v>538.62</v>
      </c>
      <c r="C4" s="2">
        <v>620.18799999999999</v>
      </c>
      <c r="D4" s="115">
        <v>719.21900000000005</v>
      </c>
      <c r="E4" s="115">
        <v>808.495</v>
      </c>
      <c r="F4" s="115">
        <v>894.81600000000003</v>
      </c>
      <c r="G4" s="115">
        <v>957.04399999999998</v>
      </c>
      <c r="H4" s="115">
        <v>1025.835</v>
      </c>
      <c r="I4" s="115">
        <v>1095.047</v>
      </c>
      <c r="J4" s="115">
        <v>1151.0820000000001</v>
      </c>
      <c r="K4" s="174">
        <v>1177.3599999999999</v>
      </c>
      <c r="L4" s="174">
        <v>1191.816</v>
      </c>
      <c r="M4" s="174">
        <v>1222.8040000000001</v>
      </c>
      <c r="N4" s="174">
        <v>1239.085</v>
      </c>
      <c r="O4" s="174">
        <v>1239</v>
      </c>
      <c r="P4" s="174">
        <v>1228</v>
      </c>
      <c r="Q4" s="154">
        <v>1202</v>
      </c>
      <c r="R4" s="175">
        <f>'3.4'!O12</f>
        <v>1179.2719999999999</v>
      </c>
      <c r="S4" s="175">
        <f>'3.4'!P12</f>
        <v>1152.903</v>
      </c>
      <c r="T4" s="175">
        <f>'3.4'!Q12</f>
        <v>1136.982</v>
      </c>
    </row>
    <row r="5" spans="1:20" x14ac:dyDescent="0.3">
      <c r="A5" s="2" t="s">
        <v>19</v>
      </c>
      <c r="B5" s="173">
        <v>602.44500000000005</v>
      </c>
      <c r="C5" s="173">
        <v>699.803</v>
      </c>
      <c r="D5" s="115">
        <v>812.40200000000004</v>
      </c>
      <c r="E5" s="115">
        <v>911.66800000000001</v>
      </c>
      <c r="F5" s="115">
        <v>1043.3240000000001</v>
      </c>
      <c r="G5" s="115">
        <v>1145.499</v>
      </c>
      <c r="H5" s="115">
        <v>1247.1869999999999</v>
      </c>
      <c r="I5" s="115">
        <v>1363.5250000000001</v>
      </c>
      <c r="J5" s="115">
        <v>1444.633</v>
      </c>
      <c r="K5" s="174">
        <v>1516.5239999999999</v>
      </c>
      <c r="L5" s="174">
        <v>1594.9480000000001</v>
      </c>
      <c r="M5" s="174">
        <v>1640.4680000000001</v>
      </c>
      <c r="N5" s="174">
        <v>1689.1559999999999</v>
      </c>
      <c r="O5" s="174">
        <v>1728</v>
      </c>
      <c r="P5" s="174">
        <v>1770</v>
      </c>
      <c r="Q5" s="154">
        <v>1799</v>
      </c>
      <c r="R5" s="175">
        <f>'3.4'!O9</f>
        <v>1833.5229999999999</v>
      </c>
      <c r="S5" s="175">
        <f>'3.4'!P9</f>
        <v>1853.923</v>
      </c>
      <c r="T5" s="175">
        <f>'3.4'!Q9</f>
        <v>1897.8240000000001</v>
      </c>
    </row>
    <row r="6" spans="1:20" x14ac:dyDescent="0.3">
      <c r="A6" s="2" t="s">
        <v>20</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174">
        <v>1954</v>
      </c>
      <c r="P6" s="2">
        <v>1988</v>
      </c>
      <c r="Q6" s="154">
        <v>2035</v>
      </c>
      <c r="R6" s="175">
        <f>'3.4'!O14</f>
        <v>2083.123</v>
      </c>
      <c r="S6" s="175">
        <f>'3.4'!P14</f>
        <v>2130.4349999999999</v>
      </c>
      <c r="T6" s="175">
        <f>'3.4'!Q14</f>
        <v>2179.828</v>
      </c>
    </row>
  </sheetData>
  <pageMargins left="0.7" right="0.7" top="0.75" bottom="0.75" header="0.3" footer="0.3"/>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X32"/>
  <sheetViews>
    <sheetView showGridLines="0" zoomScaleNormal="100" workbookViewId="0">
      <pane xSplit="2" ySplit="4" topLeftCell="C8" activePane="bottomRight" state="frozen"/>
      <selection pane="topRight" activeCell="C1" sqref="C1"/>
      <selection pane="bottomLeft" activeCell="A5" sqref="A5"/>
      <selection pane="bottomRight" activeCell="A2" sqref="A2"/>
    </sheetView>
  </sheetViews>
  <sheetFormatPr defaultColWidth="9.140625" defaultRowHeight="16.5" x14ac:dyDescent="0.3"/>
  <cols>
    <col min="1" max="1" width="10" style="35" customWidth="1"/>
    <col min="2" max="2" width="43" style="35" customWidth="1"/>
    <col min="3" max="3" width="15.140625" style="35" customWidth="1"/>
    <col min="4" max="4" width="17.42578125" style="35" customWidth="1"/>
    <col min="5" max="5" width="19.5703125" style="35" customWidth="1"/>
    <col min="6" max="6" width="22.7109375" style="35" customWidth="1"/>
    <col min="7" max="7" width="7" style="35" customWidth="1"/>
    <col min="8" max="8" width="8.42578125" style="35" bestFit="1" customWidth="1"/>
    <col min="9" max="16384" width="9.140625" style="35"/>
  </cols>
  <sheetData>
    <row r="1" spans="1:24" s="37" customFormat="1" ht="18" x14ac:dyDescent="0.35">
      <c r="A1" s="12" t="s">
        <v>235</v>
      </c>
      <c r="B1" s="12"/>
      <c r="C1" s="12"/>
      <c r="D1" s="12"/>
      <c r="E1" s="12"/>
      <c r="F1" s="12"/>
      <c r="G1" s="12"/>
      <c r="H1" s="12"/>
      <c r="I1" s="82"/>
      <c r="J1" s="82"/>
      <c r="K1" s="82"/>
    </row>
    <row r="2" spans="1:24" s="37" customFormat="1" x14ac:dyDescent="0.3">
      <c r="A2" s="314" t="s">
        <v>112</v>
      </c>
    </row>
    <row r="3" spans="1:24" s="143" customFormat="1" ht="21.75" customHeight="1" x14ac:dyDescent="0.2">
      <c r="A3" s="141"/>
      <c r="B3" s="141"/>
      <c r="C3" s="457"/>
      <c r="D3" s="457"/>
      <c r="E3" s="457"/>
      <c r="F3" s="457"/>
      <c r="G3" s="457"/>
      <c r="H3" s="142"/>
    </row>
    <row r="4" spans="1:24" s="147" customFormat="1" ht="15" x14ac:dyDescent="0.3">
      <c r="A4" s="453" t="s">
        <v>15</v>
      </c>
      <c r="B4" s="453"/>
      <c r="C4" s="144" t="s">
        <v>121</v>
      </c>
      <c r="D4" s="144" t="s">
        <v>187</v>
      </c>
      <c r="E4" s="144" t="s">
        <v>188</v>
      </c>
      <c r="F4" s="145" t="s">
        <v>189</v>
      </c>
      <c r="G4" s="146"/>
      <c r="H4" s="144" t="s">
        <v>87</v>
      </c>
      <c r="L4" s="148"/>
    </row>
    <row r="5" spans="1:24" s="7" customFormat="1" ht="15" x14ac:dyDescent="0.3">
      <c r="A5" s="454" t="s">
        <v>0</v>
      </c>
      <c r="B5" s="454"/>
      <c r="C5" s="149">
        <f>'3.1'!T5</f>
        <v>3025.087</v>
      </c>
      <c r="D5" s="149">
        <f>'3.2'!P6</f>
        <v>203.40899999999999</v>
      </c>
      <c r="E5" s="150">
        <f>'3.3'!Q6</f>
        <v>227.52</v>
      </c>
      <c r="F5" s="149">
        <f>'3.4'!Q5</f>
        <v>72.466999999999999</v>
      </c>
      <c r="G5" s="151"/>
      <c r="H5" s="150">
        <f t="shared" ref="H5:H15" si="0">C5+D5+E5+F5</f>
        <v>3528.4830000000002</v>
      </c>
      <c r="J5" s="152"/>
      <c r="K5" s="153"/>
      <c r="L5" s="154"/>
      <c r="M5" s="155"/>
      <c r="N5" s="155"/>
      <c r="O5" s="155"/>
      <c r="P5" s="155"/>
      <c r="Q5" s="155"/>
      <c r="R5" s="155"/>
      <c r="S5" s="155"/>
      <c r="T5" s="155"/>
      <c r="U5" s="155"/>
      <c r="V5" s="155"/>
      <c r="W5" s="36"/>
      <c r="X5" s="36"/>
    </row>
    <row r="6" spans="1:24" s="7" customFormat="1" ht="15" x14ac:dyDescent="0.3">
      <c r="A6" s="451" t="s">
        <v>1</v>
      </c>
      <c r="B6" s="451"/>
      <c r="C6" s="156">
        <f>'3.1'!T6</f>
        <v>32353.379000000001</v>
      </c>
      <c r="D6" s="156">
        <f>'3.2'!P7</f>
        <v>2508.6930000000002</v>
      </c>
      <c r="E6" s="157">
        <f>'3.3'!Q7</f>
        <v>2642.7910000000002</v>
      </c>
      <c r="F6" s="156">
        <f>'3.4'!Q6</f>
        <v>895.52099999999996</v>
      </c>
      <c r="G6" s="158"/>
      <c r="H6" s="157">
        <f t="shared" si="0"/>
        <v>38400.383999999998</v>
      </c>
      <c r="J6" s="152"/>
      <c r="K6" s="153"/>
      <c r="L6" s="154"/>
      <c r="M6" s="155"/>
      <c r="N6" s="155"/>
      <c r="O6" s="155"/>
      <c r="P6" s="155"/>
      <c r="Q6" s="155"/>
      <c r="R6" s="155"/>
      <c r="S6" s="155"/>
      <c r="T6" s="155"/>
      <c r="U6" s="155"/>
      <c r="V6" s="155"/>
      <c r="W6" s="36"/>
      <c r="X6" s="36"/>
    </row>
    <row r="7" spans="1:24" s="7" customFormat="1" ht="15" x14ac:dyDescent="0.3">
      <c r="A7" s="451" t="s">
        <v>2</v>
      </c>
      <c r="B7" s="451"/>
      <c r="C7" s="156">
        <f>'3.1'!T7</f>
        <v>987.19600000000003</v>
      </c>
      <c r="D7" s="156">
        <f>'3.2'!P8</f>
        <v>56.468000000000004</v>
      </c>
      <c r="E7" s="157">
        <f>'3.3'!Q8</f>
        <v>65.006</v>
      </c>
      <c r="F7" s="156">
        <f>'3.4'!Q7</f>
        <v>26.367000000000001</v>
      </c>
      <c r="G7" s="158"/>
      <c r="H7" s="157">
        <f t="shared" si="0"/>
        <v>1135.037</v>
      </c>
      <c r="J7" s="152"/>
      <c r="K7" s="153"/>
      <c r="L7" s="154"/>
      <c r="M7" s="155"/>
      <c r="N7" s="155"/>
      <c r="O7" s="155"/>
      <c r="P7" s="155"/>
      <c r="Q7" s="155"/>
      <c r="R7" s="155"/>
      <c r="S7" s="155"/>
      <c r="T7" s="155"/>
      <c r="U7" s="155"/>
      <c r="V7" s="155"/>
      <c r="W7" s="36"/>
      <c r="X7" s="36"/>
    </row>
    <row r="8" spans="1:24" s="7" customFormat="1" ht="15" x14ac:dyDescent="0.3">
      <c r="A8" s="451" t="s">
        <v>3</v>
      </c>
      <c r="B8" s="451"/>
      <c r="C8" s="156">
        <f>'3.1'!T8</f>
        <v>38617.728000000003</v>
      </c>
      <c r="D8" s="156">
        <f>'3.2'!P9</f>
        <v>2775.2559999999999</v>
      </c>
      <c r="E8" s="157">
        <f>'3.3'!Q9</f>
        <v>3276.7539999999999</v>
      </c>
      <c r="F8" s="156">
        <f>'3.4'!Q8</f>
        <v>1351.165</v>
      </c>
      <c r="G8" s="158"/>
      <c r="H8" s="157">
        <f t="shared" si="0"/>
        <v>46020.903000000006</v>
      </c>
      <c r="J8" s="152"/>
      <c r="K8" s="153"/>
      <c r="L8" s="154"/>
      <c r="M8" s="155"/>
      <c r="N8" s="155"/>
      <c r="O8" s="155"/>
      <c r="P8" s="155"/>
      <c r="Q8" s="155"/>
      <c r="R8" s="155"/>
      <c r="S8" s="155"/>
      <c r="T8" s="155"/>
      <c r="U8" s="155"/>
      <c r="V8" s="155"/>
      <c r="W8" s="36"/>
      <c r="X8" s="36"/>
    </row>
    <row r="9" spans="1:24" s="7" customFormat="1" ht="15" x14ac:dyDescent="0.3">
      <c r="A9" s="451" t="s">
        <v>12</v>
      </c>
      <c r="B9" s="451"/>
      <c r="C9" s="156">
        <f>'3.1'!T9</f>
        <v>72128.237199999989</v>
      </c>
      <c r="D9" s="156">
        <f>'3.2'!P10</f>
        <v>5361.9759999999997</v>
      </c>
      <c r="E9" s="157">
        <f>'3.3'!Q10</f>
        <v>5184.6959999999999</v>
      </c>
      <c r="F9" s="156">
        <f>'3.4'!Q9</f>
        <v>1897.8240000000001</v>
      </c>
      <c r="G9" s="158"/>
      <c r="H9" s="157">
        <f t="shared" si="0"/>
        <v>84572.733199999973</v>
      </c>
      <c r="J9" s="152"/>
      <c r="K9" s="153"/>
      <c r="L9" s="154"/>
      <c r="M9" s="155"/>
      <c r="N9" s="155"/>
      <c r="O9" s="155"/>
      <c r="P9" s="155"/>
      <c r="Q9" s="155"/>
      <c r="R9" s="155"/>
      <c r="S9" s="155"/>
      <c r="T9" s="155"/>
      <c r="U9" s="155"/>
      <c r="V9" s="155"/>
      <c r="W9" s="36"/>
      <c r="X9" s="36"/>
    </row>
    <row r="10" spans="1:24" s="7" customFormat="1" ht="15" x14ac:dyDescent="0.3">
      <c r="A10" s="451" t="s">
        <v>13</v>
      </c>
      <c r="B10" s="451"/>
      <c r="C10" s="156">
        <f>'3.1'!T10</f>
        <v>50201.349099999992</v>
      </c>
      <c r="D10" s="156">
        <f>'3.2'!P11</f>
        <v>3560.4960000000001</v>
      </c>
      <c r="E10" s="157">
        <f>'3.3'!Q11</f>
        <v>3718.49</v>
      </c>
      <c r="F10" s="156">
        <f>'3.4'!Q10</f>
        <v>1339.7149999999999</v>
      </c>
      <c r="G10" s="158"/>
      <c r="H10" s="157">
        <f t="shared" si="0"/>
        <v>58820.050099999986</v>
      </c>
      <c r="J10" s="152"/>
      <c r="K10" s="153"/>
      <c r="L10" s="154"/>
      <c r="M10" s="155"/>
      <c r="N10" s="155"/>
      <c r="O10" s="155"/>
      <c r="P10" s="155"/>
      <c r="Q10" s="155"/>
      <c r="R10" s="155"/>
      <c r="S10" s="155"/>
      <c r="T10" s="155"/>
      <c r="U10" s="155"/>
      <c r="V10" s="155"/>
      <c r="W10" s="36"/>
      <c r="X10" s="36"/>
    </row>
    <row r="11" spans="1:24" s="7" customFormat="1" ht="15" x14ac:dyDescent="0.3">
      <c r="A11" s="451" t="s">
        <v>4</v>
      </c>
      <c r="B11" s="451"/>
      <c r="C11" s="156">
        <f>'3.1'!T11</f>
        <v>17991.505199999996</v>
      </c>
      <c r="D11" s="156">
        <f>'3.2'!P12</f>
        <v>1290.7860000000001</v>
      </c>
      <c r="E11" s="157">
        <f>'3.3'!Q12</f>
        <v>1230.845</v>
      </c>
      <c r="F11" s="156">
        <f>'3.4'!Q11</f>
        <v>477.363</v>
      </c>
      <c r="G11" s="158"/>
      <c r="H11" s="157">
        <f t="shared" si="0"/>
        <v>20990.499199999998</v>
      </c>
      <c r="J11" s="152"/>
      <c r="K11" s="153"/>
      <c r="L11" s="154"/>
      <c r="M11" s="155"/>
      <c r="N11" s="155"/>
      <c r="O11" s="155"/>
      <c r="P11" s="155"/>
      <c r="Q11" s="155"/>
      <c r="R11" s="155"/>
      <c r="S11" s="155"/>
      <c r="T11" s="155"/>
      <c r="U11" s="155"/>
      <c r="V11" s="155"/>
      <c r="W11" s="36"/>
      <c r="X11" s="36"/>
    </row>
    <row r="12" spans="1:24" s="7" customFormat="1" ht="15" x14ac:dyDescent="0.3">
      <c r="A12" s="451" t="s">
        <v>5</v>
      </c>
      <c r="B12" s="451"/>
      <c r="C12" s="156">
        <f>'3.1'!T12</f>
        <v>34139.843099999998</v>
      </c>
      <c r="D12" s="156">
        <f>'3.2'!P13</f>
        <v>2353.5100000000002</v>
      </c>
      <c r="E12" s="157">
        <f>'3.3'!Q13</f>
        <v>2845.2759999999998</v>
      </c>
      <c r="F12" s="156">
        <f>'3.4'!Q12</f>
        <v>1136.982</v>
      </c>
      <c r="G12" s="158"/>
      <c r="H12" s="157">
        <f t="shared" si="0"/>
        <v>40475.611099999995</v>
      </c>
      <c r="J12" s="152"/>
      <c r="K12" s="153"/>
      <c r="L12" s="154"/>
      <c r="M12" s="155"/>
      <c r="N12" s="155"/>
      <c r="O12" s="155"/>
      <c r="P12" s="155"/>
      <c r="Q12" s="155"/>
      <c r="R12" s="155"/>
      <c r="S12" s="155"/>
      <c r="T12" s="155"/>
      <c r="U12" s="155"/>
      <c r="V12" s="155"/>
      <c r="W12" s="36"/>
      <c r="X12" s="36"/>
    </row>
    <row r="13" spans="1:24" s="7" customFormat="1" ht="15" x14ac:dyDescent="0.3">
      <c r="A13" s="451" t="s">
        <v>39</v>
      </c>
      <c r="B13" s="451"/>
      <c r="C13" s="156">
        <f>'3.1'!T13</f>
        <v>414.19499999999999</v>
      </c>
      <c r="D13" s="156">
        <f>'3.2'!P14</f>
        <v>32.966999999999999</v>
      </c>
      <c r="E13" s="157">
        <f>'3.3'!Q14</f>
        <v>48.692</v>
      </c>
      <c r="F13" s="156">
        <f>'3.4'!Q13</f>
        <v>17.088999999999999</v>
      </c>
      <c r="G13" s="158"/>
      <c r="H13" s="157">
        <f t="shared" si="0"/>
        <v>512.94299999999998</v>
      </c>
      <c r="J13" s="152"/>
      <c r="K13" s="153"/>
      <c r="L13" s="154"/>
      <c r="M13" s="155"/>
      <c r="N13" s="155"/>
      <c r="O13" s="155"/>
      <c r="P13" s="155"/>
      <c r="Q13" s="155"/>
      <c r="R13" s="155"/>
      <c r="S13" s="155"/>
      <c r="T13" s="155"/>
      <c r="U13" s="155"/>
      <c r="V13" s="155"/>
      <c r="W13" s="36"/>
      <c r="X13" s="36"/>
    </row>
    <row r="14" spans="1:24" s="7" customFormat="1" ht="15" x14ac:dyDescent="0.3">
      <c r="A14" s="455" t="s">
        <v>10</v>
      </c>
      <c r="B14" s="455"/>
      <c r="C14" s="159">
        <f>'3.1'!T14</f>
        <v>74289.245999999999</v>
      </c>
      <c r="D14" s="159">
        <f>'3.2'!P15</f>
        <v>5158.8180000000002</v>
      </c>
      <c r="E14" s="160">
        <f>'3.3'!Q15</f>
        <v>5008.6949999999997</v>
      </c>
      <c r="F14" s="159">
        <f>'3.4'!Q14</f>
        <v>2179.828</v>
      </c>
      <c r="G14" s="161"/>
      <c r="H14" s="160">
        <f t="shared" si="0"/>
        <v>86636.586999999985</v>
      </c>
      <c r="J14" s="152"/>
      <c r="K14" s="153"/>
      <c r="L14" s="154"/>
      <c r="M14" s="155"/>
      <c r="N14" s="155"/>
      <c r="O14" s="155"/>
      <c r="P14" s="155"/>
      <c r="Q14" s="155"/>
      <c r="R14" s="155"/>
      <c r="S14" s="155"/>
      <c r="T14" s="155"/>
      <c r="U14" s="155"/>
      <c r="V14" s="155"/>
      <c r="W14" s="36"/>
      <c r="X14" s="36"/>
    </row>
    <row r="15" spans="1:24" s="167" customFormat="1" ht="15" x14ac:dyDescent="0.3">
      <c r="A15" s="450" t="s">
        <v>40</v>
      </c>
      <c r="B15" s="450"/>
      <c r="C15" s="162">
        <f>'3.1'!T15</f>
        <v>324236.48659999983</v>
      </c>
      <c r="D15" s="163">
        <f>'3.2'!P16</f>
        <v>23305.368999999999</v>
      </c>
      <c r="E15" s="164">
        <f>'3.3'!Q16</f>
        <v>24252.263999999999</v>
      </c>
      <c r="F15" s="165">
        <f>'3.4'!Q15</f>
        <v>9396.0040000000008</v>
      </c>
      <c r="G15" s="166"/>
      <c r="H15" s="165">
        <f t="shared" si="0"/>
        <v>381190.12359999988</v>
      </c>
      <c r="J15" s="7"/>
      <c r="K15" s="153"/>
      <c r="L15" s="168"/>
      <c r="M15" s="169"/>
      <c r="N15" s="169"/>
      <c r="O15" s="169"/>
      <c r="P15" s="169"/>
      <c r="Q15" s="169"/>
      <c r="R15" s="169"/>
      <c r="S15" s="169"/>
      <c r="T15" s="169"/>
      <c r="U15" s="169"/>
      <c r="V15" s="169"/>
    </row>
    <row r="16" spans="1:24" s="37" customFormat="1" x14ac:dyDescent="0.3"/>
    <row r="17" spans="1:4" s="278" customFormat="1" ht="12.75" customHeight="1" x14ac:dyDescent="0.35">
      <c r="A17" s="281" t="s">
        <v>7</v>
      </c>
      <c r="B17" s="295" t="s">
        <v>151</v>
      </c>
    </row>
    <row r="18" spans="1:4" s="278" customFormat="1" ht="12.75" customHeight="1" x14ac:dyDescent="0.35">
      <c r="B18" s="297" t="s">
        <v>152</v>
      </c>
    </row>
    <row r="19" spans="1:4" s="278" customFormat="1" ht="15" x14ac:dyDescent="0.35">
      <c r="A19" s="298"/>
      <c r="B19" s="298"/>
    </row>
    <row r="20" spans="1:4" s="278" customFormat="1" ht="15" x14ac:dyDescent="0.35">
      <c r="A20" s="281" t="s">
        <v>8</v>
      </c>
      <c r="B20" s="283" t="s">
        <v>119</v>
      </c>
    </row>
    <row r="21" spans="1:4" s="278" customFormat="1" ht="15" x14ac:dyDescent="0.35">
      <c r="B21" s="278" t="s">
        <v>190</v>
      </c>
    </row>
    <row r="22" spans="1:4" s="278" customFormat="1" ht="15" x14ac:dyDescent="0.35">
      <c r="A22" s="299"/>
      <c r="B22" s="278" t="s">
        <v>185</v>
      </c>
    </row>
    <row r="23" spans="1:4" s="278" customFormat="1" ht="15" x14ac:dyDescent="0.35">
      <c r="A23" s="282"/>
      <c r="B23" s="278" t="s">
        <v>186</v>
      </c>
    </row>
    <row r="24" spans="1:4" x14ac:dyDescent="0.3">
      <c r="A24" s="170"/>
      <c r="B24" s="170"/>
    </row>
    <row r="26" spans="1:4" x14ac:dyDescent="0.3">
      <c r="A26" s="170"/>
      <c r="B26" s="170"/>
    </row>
    <row r="32" spans="1:4" x14ac:dyDescent="0.3">
      <c r="D32" s="7"/>
    </row>
  </sheetData>
  <mergeCells count="13">
    <mergeCell ref="A8:B8"/>
    <mergeCell ref="C3:G3"/>
    <mergeCell ref="A4:B4"/>
    <mergeCell ref="A5:B5"/>
    <mergeCell ref="A6:B6"/>
    <mergeCell ref="A7:B7"/>
    <mergeCell ref="A15:B15"/>
    <mergeCell ref="A9:B9"/>
    <mergeCell ref="A10:B10"/>
    <mergeCell ref="A11:B11"/>
    <mergeCell ref="A12:B12"/>
    <mergeCell ref="A13:B13"/>
    <mergeCell ref="A14:B14"/>
  </mergeCells>
  <hyperlinks>
    <hyperlink ref="A2" location="'CHAPTER 3'!A1" display="Back to Table of Contents" xr:uid="{00000000-0004-0000-0E00-000000000000}"/>
  </hyperlinks>
  <pageMargins left="0.3" right="0.3" top="1"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H52"/>
  <sheetViews>
    <sheetView showGridLines="0" zoomScale="90" zoomScaleNormal="90" workbookViewId="0">
      <pane xSplit="2" ySplit="3" topLeftCell="C37" activePane="bottomRight" state="frozen"/>
      <selection pane="topRight" activeCell="C1" sqref="C1"/>
      <selection pane="bottomLeft" activeCell="A4" sqref="A4"/>
      <selection pane="bottomRight" activeCell="A2" sqref="A2"/>
    </sheetView>
  </sheetViews>
  <sheetFormatPr defaultColWidth="9.140625" defaultRowHeight="16.5" x14ac:dyDescent="0.3"/>
  <cols>
    <col min="1" max="1" width="8.5703125" style="99" customWidth="1"/>
    <col min="2" max="2" width="3.5703125" style="114" customWidth="1"/>
    <col min="3" max="3" width="14.85546875" style="114" bestFit="1" customWidth="1"/>
    <col min="4" max="4" width="4.28515625" style="114" customWidth="1"/>
    <col min="5" max="5" width="17.5703125" style="114" customWidth="1"/>
    <col min="6" max="8" width="20.7109375" style="114" customWidth="1"/>
    <col min="9" max="16384" width="9.140625" style="114"/>
  </cols>
  <sheetData>
    <row r="1" spans="1:8" s="99" customFormat="1" ht="18" x14ac:dyDescent="0.35">
      <c r="A1" s="12" t="s">
        <v>215</v>
      </c>
      <c r="B1" s="12"/>
      <c r="C1" s="12"/>
      <c r="D1" s="12"/>
      <c r="E1" s="12"/>
      <c r="F1" s="12"/>
      <c r="G1" s="12"/>
    </row>
    <row r="2" spans="1:8" s="99" customFormat="1" x14ac:dyDescent="0.3">
      <c r="A2" s="314" t="s">
        <v>112</v>
      </c>
    </row>
    <row r="3" spans="1:8" s="121" customFormat="1" ht="60" x14ac:dyDescent="0.2">
      <c r="A3" s="118"/>
      <c r="B3" s="118"/>
      <c r="C3" s="119" t="s">
        <v>41</v>
      </c>
      <c r="D3" s="119"/>
      <c r="E3" s="119" t="s">
        <v>42</v>
      </c>
      <c r="F3" s="120"/>
      <c r="G3" s="120"/>
      <c r="H3" s="120"/>
    </row>
    <row r="4" spans="1:8" s="4" customFormat="1" ht="15" x14ac:dyDescent="0.3">
      <c r="A4" s="122">
        <v>1977</v>
      </c>
      <c r="B4" s="123"/>
      <c r="C4" s="124">
        <v>2297</v>
      </c>
      <c r="D4" s="124"/>
      <c r="E4" s="125"/>
      <c r="G4" s="126"/>
      <c r="H4" s="127"/>
    </row>
    <row r="5" spans="1:8" s="4" customFormat="1" ht="15" x14ac:dyDescent="0.3">
      <c r="A5" s="128">
        <v>1978</v>
      </c>
      <c r="B5" s="129"/>
      <c r="C5" s="6">
        <v>2653</v>
      </c>
      <c r="D5" s="6"/>
      <c r="E5" s="6"/>
      <c r="F5" s="126"/>
      <c r="G5" s="126"/>
      <c r="H5" s="127"/>
    </row>
    <row r="6" spans="1:8" s="4" customFormat="1" ht="15" x14ac:dyDescent="0.3">
      <c r="A6" s="128">
        <v>1979</v>
      </c>
      <c r="B6" s="129"/>
      <c r="C6" s="6">
        <v>2918</v>
      </c>
      <c r="D6" s="6"/>
      <c r="E6" s="6"/>
      <c r="F6" s="126"/>
      <c r="G6" s="126"/>
      <c r="H6" s="127"/>
    </row>
    <row r="7" spans="1:8" s="4" customFormat="1" ht="15" x14ac:dyDescent="0.3">
      <c r="A7" s="128">
        <v>1980</v>
      </c>
      <c r="B7" s="129"/>
      <c r="C7" s="6">
        <v>4057</v>
      </c>
      <c r="D7" s="6"/>
      <c r="E7" s="6"/>
      <c r="F7" s="126"/>
      <c r="G7" s="126"/>
      <c r="H7" s="127"/>
    </row>
    <row r="8" spans="1:8" s="4" customFormat="1" ht="15" x14ac:dyDescent="0.3">
      <c r="A8" s="128">
        <v>1981</v>
      </c>
      <c r="B8" s="129"/>
      <c r="C8" s="6">
        <v>5130</v>
      </c>
      <c r="D8" s="6"/>
      <c r="E8" s="6"/>
      <c r="F8" s="126"/>
      <c r="G8" s="126"/>
      <c r="H8" s="127"/>
    </row>
    <row r="9" spans="1:8" s="4" customFormat="1" ht="15" x14ac:dyDescent="0.3">
      <c r="A9" s="128">
        <v>1982</v>
      </c>
      <c r="B9" s="129"/>
      <c r="C9" s="6">
        <v>6008</v>
      </c>
      <c r="D9" s="6"/>
      <c r="E9" s="130"/>
      <c r="F9" s="126"/>
      <c r="G9" s="126"/>
      <c r="H9" s="127"/>
    </row>
    <row r="10" spans="1:8" s="4" customFormat="1" ht="15" x14ac:dyDescent="0.3">
      <c r="A10" s="128">
        <v>1983</v>
      </c>
      <c r="B10" s="129"/>
      <c r="C10" s="6">
        <v>8332</v>
      </c>
      <c r="D10" s="6"/>
      <c r="E10" s="6"/>
      <c r="F10" s="126"/>
      <c r="G10" s="126"/>
      <c r="H10" s="127"/>
    </row>
    <row r="11" spans="1:8" s="4" customFormat="1" ht="15" x14ac:dyDescent="0.3">
      <c r="A11" s="128">
        <v>1984</v>
      </c>
      <c r="B11" s="129"/>
      <c r="C11" s="6">
        <v>9433</v>
      </c>
      <c r="D11" s="6"/>
      <c r="E11" s="6"/>
      <c r="F11" s="126"/>
      <c r="G11" s="126"/>
      <c r="H11" s="127"/>
    </row>
    <row r="12" spans="1:8" s="4" customFormat="1" ht="15" x14ac:dyDescent="0.3">
      <c r="A12" s="128">
        <v>1985</v>
      </c>
      <c r="B12" s="129"/>
      <c r="C12" s="6">
        <v>10667</v>
      </c>
      <c r="D12" s="6"/>
      <c r="E12" s="6"/>
      <c r="F12" s="126"/>
      <c r="G12" s="126"/>
      <c r="H12" s="127"/>
    </row>
    <row r="13" spans="1:8" s="4" customFormat="1" ht="15" x14ac:dyDescent="0.3">
      <c r="A13" s="128">
        <v>1986</v>
      </c>
      <c r="B13" s="129"/>
      <c r="C13" s="6">
        <v>10767</v>
      </c>
      <c r="D13" s="6"/>
      <c r="E13" s="6"/>
      <c r="F13" s="126"/>
      <c r="G13" s="126"/>
      <c r="H13" s="127"/>
    </row>
    <row r="14" spans="1:8" s="4" customFormat="1" ht="15" x14ac:dyDescent="0.3">
      <c r="A14" s="128">
        <v>1987</v>
      </c>
      <c r="B14" s="129"/>
      <c r="C14" s="6">
        <v>11521</v>
      </c>
      <c r="D14" s="6"/>
      <c r="E14" s="6"/>
      <c r="F14" s="126"/>
      <c r="G14" s="126"/>
      <c r="H14" s="127"/>
    </row>
    <row r="15" spans="1:8" s="4" customFormat="1" ht="15" x14ac:dyDescent="0.3">
      <c r="A15" s="128" t="s">
        <v>43</v>
      </c>
      <c r="B15" s="129"/>
      <c r="C15" s="6">
        <v>11113</v>
      </c>
      <c r="D15" s="6"/>
      <c r="E15" s="130"/>
      <c r="F15" s="126"/>
      <c r="G15" s="126"/>
      <c r="H15" s="127"/>
    </row>
    <row r="16" spans="1:8" s="4" customFormat="1" ht="15" x14ac:dyDescent="0.3">
      <c r="A16" s="128">
        <v>1989</v>
      </c>
      <c r="B16" s="129"/>
      <c r="C16" s="6">
        <v>12648</v>
      </c>
      <c r="D16" s="6"/>
      <c r="E16" s="6"/>
      <c r="F16" s="126"/>
      <c r="G16" s="126"/>
      <c r="H16" s="127"/>
    </row>
    <row r="17" spans="1:8" s="4" customFormat="1" ht="15" x14ac:dyDescent="0.3">
      <c r="A17" s="128">
        <v>1990</v>
      </c>
      <c r="B17" s="129"/>
      <c r="C17" s="6">
        <v>14431</v>
      </c>
      <c r="D17" s="6"/>
      <c r="E17" s="6"/>
      <c r="F17" s="126"/>
      <c r="G17" s="126"/>
      <c r="H17" s="127"/>
    </row>
    <row r="18" spans="1:8" s="4" customFormat="1" ht="15" x14ac:dyDescent="0.3">
      <c r="A18" s="128">
        <v>1991</v>
      </c>
      <c r="B18" s="129"/>
      <c r="C18" s="6">
        <v>15659</v>
      </c>
      <c r="D18" s="6"/>
      <c r="E18" s="6">
        <v>9933</v>
      </c>
      <c r="F18" s="126"/>
      <c r="G18" s="126"/>
      <c r="H18" s="127"/>
    </row>
    <row r="19" spans="1:8" s="4" customFormat="1" ht="15" x14ac:dyDescent="0.3">
      <c r="A19" s="128">
        <v>1992</v>
      </c>
      <c r="B19" s="129"/>
      <c r="C19" s="6">
        <v>19241</v>
      </c>
      <c r="D19" s="6"/>
      <c r="E19" s="6">
        <v>11575</v>
      </c>
      <c r="F19" s="126"/>
      <c r="G19" s="126"/>
      <c r="H19" s="127"/>
    </row>
    <row r="20" spans="1:8" s="4" customFormat="1" ht="15" x14ac:dyDescent="0.3">
      <c r="A20" s="128">
        <v>1993</v>
      </c>
      <c r="B20" s="129"/>
      <c r="C20" s="6">
        <v>21031</v>
      </c>
      <c r="D20" s="6"/>
      <c r="E20" s="6">
        <v>12937</v>
      </c>
      <c r="F20" s="126"/>
      <c r="G20" s="126"/>
      <c r="H20" s="127"/>
    </row>
    <row r="21" spans="1:8" s="4" customFormat="1" ht="15" x14ac:dyDescent="0.3">
      <c r="A21" s="128">
        <v>1994</v>
      </c>
      <c r="B21" s="129"/>
      <c r="C21" s="6">
        <v>22056</v>
      </c>
      <c r="D21" s="6"/>
      <c r="E21" s="6">
        <v>14624</v>
      </c>
      <c r="F21" s="126"/>
      <c r="G21" s="126"/>
      <c r="H21" s="126"/>
    </row>
    <row r="22" spans="1:8" s="4" customFormat="1" ht="15" x14ac:dyDescent="0.3">
      <c r="A22" s="128">
        <v>1995</v>
      </c>
      <c r="B22" s="129"/>
      <c r="C22" s="6">
        <v>22475</v>
      </c>
      <c r="D22" s="6"/>
      <c r="E22" s="6">
        <v>17344</v>
      </c>
      <c r="F22" s="126"/>
      <c r="G22" s="126"/>
      <c r="H22" s="126"/>
    </row>
    <row r="23" spans="1:8" s="4" customFormat="1" ht="15" x14ac:dyDescent="0.3">
      <c r="A23" s="128">
        <v>1996</v>
      </c>
      <c r="B23" s="131"/>
      <c r="C23" s="6">
        <v>22160</v>
      </c>
      <c r="D23" s="6"/>
      <c r="E23" s="6">
        <v>20511</v>
      </c>
      <c r="F23" s="126"/>
      <c r="G23" s="126"/>
      <c r="H23" s="126"/>
    </row>
    <row r="24" spans="1:8" s="4" customFormat="1" ht="15" x14ac:dyDescent="0.3">
      <c r="A24" s="128">
        <v>1997</v>
      </c>
      <c r="B24" s="131"/>
      <c r="C24" s="6">
        <v>25639</v>
      </c>
      <c r="D24" s="6"/>
      <c r="E24" s="6">
        <v>22902</v>
      </c>
      <c r="F24" s="126"/>
      <c r="G24" s="126"/>
      <c r="H24" s="126"/>
    </row>
    <row r="25" spans="1:8" s="4" customFormat="1" ht="15" x14ac:dyDescent="0.3">
      <c r="A25" s="128">
        <v>1998</v>
      </c>
      <c r="B25" s="129"/>
      <c r="C25" s="6">
        <v>25083</v>
      </c>
      <c r="D25" s="6"/>
      <c r="E25" s="6">
        <v>24899</v>
      </c>
      <c r="F25" s="126"/>
      <c r="G25" s="132"/>
      <c r="H25" s="132"/>
    </row>
    <row r="26" spans="1:8" s="4" customFormat="1" ht="15" x14ac:dyDescent="0.3">
      <c r="A26" s="128">
        <v>1999</v>
      </c>
      <c r="B26" s="129"/>
      <c r="C26" s="6">
        <v>24733</v>
      </c>
      <c r="D26" s="6"/>
      <c r="E26" s="6">
        <v>28133</v>
      </c>
      <c r="F26" s="126"/>
      <c r="G26" s="126"/>
      <c r="H26" s="126"/>
    </row>
    <row r="27" spans="1:8" s="4" customFormat="1" ht="15" x14ac:dyDescent="0.3">
      <c r="A27" s="128">
        <v>2000</v>
      </c>
      <c r="B27" s="129"/>
      <c r="C27" s="6">
        <v>25127</v>
      </c>
      <c r="D27" s="6"/>
      <c r="E27" s="6">
        <v>33256</v>
      </c>
      <c r="F27" s="126"/>
      <c r="G27" s="126"/>
      <c r="H27" s="126"/>
    </row>
    <row r="28" spans="1:8" s="4" customFormat="1" ht="15" x14ac:dyDescent="0.3">
      <c r="A28" s="128">
        <v>2001</v>
      </c>
      <c r="B28" s="129"/>
      <c r="C28" s="6">
        <v>24663</v>
      </c>
      <c r="D28" s="6"/>
      <c r="E28" s="6">
        <v>38992</v>
      </c>
      <c r="F28" s="126"/>
      <c r="G28" s="126"/>
      <c r="H28" s="126"/>
    </row>
    <row r="29" spans="1:8" s="135" customFormat="1" ht="15" x14ac:dyDescent="0.3">
      <c r="A29" s="128">
        <v>2002</v>
      </c>
      <c r="B29" s="133"/>
      <c r="C29" s="6">
        <v>25277</v>
      </c>
      <c r="D29" s="6"/>
      <c r="E29" s="6">
        <v>44913</v>
      </c>
      <c r="F29" s="134"/>
      <c r="G29" s="134"/>
      <c r="H29" s="134"/>
    </row>
    <row r="30" spans="1:8" s="138" customFormat="1" ht="15" x14ac:dyDescent="0.3">
      <c r="A30" s="128">
        <v>2003</v>
      </c>
      <c r="B30" s="136"/>
      <c r="C30" s="6">
        <v>25461</v>
      </c>
      <c r="D30" s="6"/>
      <c r="E30" s="6">
        <v>53261</v>
      </c>
      <c r="F30" s="137"/>
      <c r="G30" s="137"/>
      <c r="H30" s="137"/>
    </row>
    <row r="31" spans="1:8" s="135" customFormat="1" ht="15" x14ac:dyDescent="0.3">
      <c r="A31" s="128">
        <v>2004</v>
      </c>
      <c r="B31" s="133"/>
      <c r="C31" s="6">
        <v>25160</v>
      </c>
      <c r="D31" s="6"/>
      <c r="E31" s="6">
        <v>62780</v>
      </c>
      <c r="F31" s="134"/>
      <c r="G31" s="134"/>
      <c r="H31" s="134"/>
    </row>
    <row r="32" spans="1:8" s="138" customFormat="1" ht="15" x14ac:dyDescent="0.3">
      <c r="A32" s="128">
        <v>2005</v>
      </c>
      <c r="B32" s="136"/>
      <c r="C32" s="6">
        <v>23412</v>
      </c>
      <c r="D32" s="6"/>
      <c r="E32" s="6">
        <v>70142</v>
      </c>
      <c r="F32" s="137"/>
      <c r="G32" s="137"/>
      <c r="H32" s="137"/>
    </row>
    <row r="33" spans="1:8" s="138" customFormat="1" ht="15" x14ac:dyDescent="0.3">
      <c r="A33" s="128">
        <v>2006</v>
      </c>
      <c r="B33" s="136"/>
      <c r="C33" s="6">
        <v>20941</v>
      </c>
      <c r="D33" s="6"/>
      <c r="E33" s="6">
        <v>73692</v>
      </c>
      <c r="F33" s="139"/>
      <c r="G33" s="139"/>
      <c r="H33" s="139"/>
    </row>
    <row r="34" spans="1:8" s="138" customFormat="1" ht="15" x14ac:dyDescent="0.3">
      <c r="A34" s="128">
        <v>2007</v>
      </c>
      <c r="B34" s="136"/>
      <c r="C34" s="6">
        <v>22385</v>
      </c>
      <c r="D34" s="6"/>
      <c r="E34" s="6">
        <v>77373</v>
      </c>
    </row>
    <row r="35" spans="1:8" s="138" customFormat="1" ht="15" x14ac:dyDescent="0.3">
      <c r="A35" s="128">
        <v>2008</v>
      </c>
      <c r="B35" s="136"/>
      <c r="C35" s="6">
        <v>21123</v>
      </c>
      <c r="D35" s="6"/>
      <c r="E35" s="6">
        <v>80331</v>
      </c>
    </row>
    <row r="36" spans="1:8" s="138" customFormat="1" ht="15" x14ac:dyDescent="0.3">
      <c r="A36" s="128">
        <v>2009</v>
      </c>
      <c r="B36" s="136"/>
      <c r="C36" s="6">
        <v>19245</v>
      </c>
      <c r="D36" s="6"/>
      <c r="E36" s="6">
        <v>83130</v>
      </c>
    </row>
    <row r="37" spans="1:8" s="138" customFormat="1" ht="15" x14ac:dyDescent="0.3">
      <c r="A37" s="128">
        <v>2010</v>
      </c>
      <c r="B37" s="136"/>
      <c r="C37" s="6">
        <v>18013</v>
      </c>
      <c r="D37" s="6"/>
      <c r="E37" s="6">
        <v>87676</v>
      </c>
    </row>
    <row r="38" spans="1:8" s="138" customFormat="1" ht="15" x14ac:dyDescent="0.3">
      <c r="A38" s="128">
        <v>2011</v>
      </c>
      <c r="B38" s="136"/>
      <c r="C38" s="6">
        <v>17778</v>
      </c>
      <c r="D38" s="6"/>
      <c r="E38" s="6">
        <v>88692</v>
      </c>
    </row>
    <row r="39" spans="1:8" s="138" customFormat="1" ht="15" customHeight="1" x14ac:dyDescent="0.3">
      <c r="A39" s="128">
        <v>2012</v>
      </c>
      <c r="B39" s="136"/>
      <c r="C39" s="6">
        <v>17142</v>
      </c>
      <c r="D39" s="136"/>
      <c r="E39" s="6">
        <v>92445</v>
      </c>
    </row>
    <row r="40" spans="1:8" s="138" customFormat="1" ht="15" customHeight="1" x14ac:dyDescent="0.3">
      <c r="A40" s="128">
        <v>2013</v>
      </c>
      <c r="B40" s="136"/>
      <c r="C40" s="6">
        <v>17630</v>
      </c>
      <c r="D40" s="136"/>
      <c r="E40" s="6">
        <v>92589</v>
      </c>
    </row>
    <row r="41" spans="1:8" s="138" customFormat="1" ht="15" customHeight="1" x14ac:dyDescent="0.3">
      <c r="A41" s="128">
        <v>2014</v>
      </c>
      <c r="B41" s="136"/>
      <c r="C41" s="6">
        <v>16958</v>
      </c>
      <c r="D41" s="136"/>
      <c r="E41" s="6">
        <v>96143</v>
      </c>
    </row>
    <row r="42" spans="1:8" s="103" customFormat="1" ht="15" customHeight="1" x14ac:dyDescent="0.3">
      <c r="A42" s="128">
        <v>2015</v>
      </c>
      <c r="B42" s="136"/>
      <c r="C42" s="6">
        <v>16166</v>
      </c>
      <c r="D42" s="136"/>
      <c r="E42" s="6">
        <v>97376</v>
      </c>
    </row>
    <row r="43" spans="1:8" s="103" customFormat="1" ht="15" customHeight="1" x14ac:dyDescent="0.3">
      <c r="A43" s="128">
        <v>2016</v>
      </c>
      <c r="B43" s="136"/>
      <c r="C43" s="6">
        <v>15022</v>
      </c>
      <c r="D43" s="136"/>
      <c r="E43" s="6">
        <v>100483</v>
      </c>
    </row>
    <row r="44" spans="1:8" s="103" customFormat="1" ht="15" customHeight="1" x14ac:dyDescent="0.3">
      <c r="A44" s="128" t="s">
        <v>108</v>
      </c>
      <c r="B44" s="136"/>
      <c r="C44" s="6">
        <v>14731</v>
      </c>
      <c r="D44" s="136"/>
      <c r="E44" s="6">
        <v>102258</v>
      </c>
    </row>
    <row r="45" spans="1:8" s="103" customFormat="1" ht="15" customHeight="1" x14ac:dyDescent="0.3">
      <c r="A45" s="128" t="s">
        <v>201</v>
      </c>
      <c r="B45" s="136"/>
      <c r="C45" s="6">
        <v>14187</v>
      </c>
      <c r="D45" s="136"/>
      <c r="E45" s="6">
        <v>100294</v>
      </c>
    </row>
    <row r="46" spans="1:8" s="103" customFormat="1" ht="15" customHeight="1" x14ac:dyDescent="0.3">
      <c r="A46" s="140"/>
      <c r="E46" s="112"/>
    </row>
    <row r="47" spans="1:8" s="301" customFormat="1" ht="15" x14ac:dyDescent="0.35">
      <c r="A47" s="302" t="s">
        <v>7</v>
      </c>
      <c r="B47" s="301" t="s">
        <v>44</v>
      </c>
    </row>
    <row r="48" spans="1:8" s="301" customFormat="1" ht="15" x14ac:dyDescent="0.35">
      <c r="A48" s="302"/>
      <c r="B48" s="301" t="s">
        <v>95</v>
      </c>
    </row>
    <row r="49" spans="1:2" s="301" customFormat="1" ht="15" x14ac:dyDescent="0.35">
      <c r="A49" s="302" t="s">
        <v>8</v>
      </c>
      <c r="B49" s="301" t="s">
        <v>205</v>
      </c>
    </row>
    <row r="50" spans="1:2" s="301" customFormat="1" ht="15" x14ac:dyDescent="0.35">
      <c r="A50" s="300"/>
      <c r="B50" s="280" t="s">
        <v>191</v>
      </c>
    </row>
    <row r="51" spans="1:2" s="301" customFormat="1" ht="15" x14ac:dyDescent="0.35">
      <c r="A51" s="300"/>
      <c r="B51" s="301" t="s">
        <v>192</v>
      </c>
    </row>
    <row r="52" spans="1:2" s="301" customFormat="1" ht="15.75" x14ac:dyDescent="0.35">
      <c r="A52" s="300"/>
      <c r="B52" s="329" t="s">
        <v>193</v>
      </c>
    </row>
  </sheetData>
  <hyperlinks>
    <hyperlink ref="A2" location="'CHAPTER 3'!A1" display="Back to Table of Contents" xr:uid="{00000000-0004-0000-0F00-000000000000}"/>
    <hyperlink ref="B49" r:id="rId1" display="www.scts.org/" xr:uid="{00000000-0004-0000-0F00-000001000000}"/>
    <hyperlink ref="B51" r:id="rId2" location="ActivityRates" display="http://bluebook.scts.org/#ActivityRates" xr:uid="{00000000-0004-0000-0F00-000002000000}"/>
    <hyperlink ref="B52" r:id="rId3" xr:uid="{00000000-0004-0000-0F00-000003000000}"/>
    <hyperlink ref="B50" r:id="rId4" xr:uid="{00000000-0004-0000-0F00-000004000000}"/>
  </hyperlinks>
  <pageMargins left="0.74803149606299213" right="0.74803149606299213" top="0.98425196850393704" bottom="0.98425196850393704" header="0.5" footer="0.5"/>
  <pageSetup paperSize="9" scale="88" orientation="portrait" horizontalDpi="180" verticalDpi="180" r:id="rId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3" tint="0.59999389629810485"/>
    <pageSetUpPr fitToPage="1"/>
  </sheetPr>
  <dimension ref="A1"/>
  <sheetViews>
    <sheetView showGridLines="0" zoomScaleNormal="100" workbookViewId="0"/>
  </sheetViews>
  <sheetFormatPr defaultRowHeight="15" x14ac:dyDescent="0.3"/>
  <cols>
    <col min="1" max="17" width="9.140625" style="5"/>
    <col min="18" max="18" width="3" style="5" customWidth="1"/>
    <col min="19" max="16384" width="9.140625" style="5"/>
  </cols>
  <sheetData>
    <row r="1" spans="1:1" x14ac:dyDescent="0.3">
      <c r="A1" s="314" t="s">
        <v>112</v>
      </c>
    </row>
  </sheetData>
  <hyperlinks>
    <hyperlink ref="A1" location="'CHAPTER 3'!A1" display="Back to Table of Contents" xr:uid="{00000000-0004-0000-1000-000000000000}"/>
  </hyperlinks>
  <pageMargins left="0.7" right="0.7" top="0.75" bottom="0.75" header="0.3" footer="0.3"/>
  <pageSetup paperSize="9" scale="8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RowHeight="15" x14ac:dyDescent="0.3"/>
  <cols>
    <col min="1" max="2" width="9.140625" style="2"/>
    <col min="3" max="3" width="20.140625" style="2" customWidth="1"/>
    <col min="4" max="16384" width="9.140625" style="2"/>
  </cols>
  <sheetData>
    <row r="1" spans="2:4" x14ac:dyDescent="0.3">
      <c r="C1" s="115" t="s">
        <v>67</v>
      </c>
      <c r="D1" s="2" t="s">
        <v>42</v>
      </c>
    </row>
    <row r="2" spans="2:4" ht="16.5" x14ac:dyDescent="0.3">
      <c r="B2" s="116">
        <v>1980</v>
      </c>
      <c r="C2" s="112">
        <f>'3.6'!C7</f>
        <v>4057</v>
      </c>
    </row>
    <row r="3" spans="2:4" ht="16.5" x14ac:dyDescent="0.3">
      <c r="B3" s="116">
        <v>1981</v>
      </c>
      <c r="C3" s="112">
        <f>'3.6'!C8</f>
        <v>5130</v>
      </c>
    </row>
    <row r="4" spans="2:4" ht="16.5" x14ac:dyDescent="0.3">
      <c r="B4" s="116">
        <v>1982</v>
      </c>
      <c r="C4" s="112">
        <f>'3.6'!C9</f>
        <v>6008</v>
      </c>
    </row>
    <row r="5" spans="2:4" ht="16.5" x14ac:dyDescent="0.3">
      <c r="B5" s="116">
        <v>1983</v>
      </c>
      <c r="C5" s="112">
        <f>'3.6'!C10</f>
        <v>8332</v>
      </c>
    </row>
    <row r="6" spans="2:4" ht="16.5" x14ac:dyDescent="0.3">
      <c r="B6" s="116">
        <v>1984</v>
      </c>
      <c r="C6" s="112">
        <f>'3.6'!C11</f>
        <v>9433</v>
      </c>
    </row>
    <row r="7" spans="2:4" ht="16.5" x14ac:dyDescent="0.3">
      <c r="B7" s="116">
        <v>1985</v>
      </c>
      <c r="C7" s="112">
        <f>'3.6'!C12</f>
        <v>10667</v>
      </c>
    </row>
    <row r="8" spans="2:4" ht="16.5" x14ac:dyDescent="0.3">
      <c r="B8" s="116">
        <v>1986</v>
      </c>
      <c r="C8" s="112">
        <f>'3.6'!C13</f>
        <v>10767</v>
      </c>
    </row>
    <row r="9" spans="2:4" ht="16.5" x14ac:dyDescent="0.3">
      <c r="B9" s="116">
        <v>1987</v>
      </c>
      <c r="C9" s="112">
        <f>'3.6'!C14</f>
        <v>11521</v>
      </c>
    </row>
    <row r="10" spans="2:4" ht="16.5" x14ac:dyDescent="0.3">
      <c r="B10" s="116">
        <v>1988</v>
      </c>
      <c r="C10" s="112">
        <f>'3.6'!C15</f>
        <v>11113</v>
      </c>
    </row>
    <row r="11" spans="2:4" ht="16.5" x14ac:dyDescent="0.3">
      <c r="B11" s="116">
        <v>1989</v>
      </c>
      <c r="C11" s="112">
        <f>'3.6'!C16</f>
        <v>12648</v>
      </c>
    </row>
    <row r="12" spans="2:4" ht="16.5" x14ac:dyDescent="0.3">
      <c r="B12" s="116">
        <v>1990</v>
      </c>
      <c r="C12" s="112">
        <f>'3.6'!C17</f>
        <v>14431</v>
      </c>
    </row>
    <row r="13" spans="2:4" ht="16.5" x14ac:dyDescent="0.3">
      <c r="B13" s="116">
        <v>1991</v>
      </c>
      <c r="C13" s="112">
        <f>'3.6'!C18</f>
        <v>15659</v>
      </c>
      <c r="D13" s="112">
        <f>'3.6'!E18</f>
        <v>9933</v>
      </c>
    </row>
    <row r="14" spans="2:4" ht="16.5" x14ac:dyDescent="0.3">
      <c r="B14" s="116">
        <v>1992</v>
      </c>
      <c r="C14" s="112">
        <f>'3.6'!C19</f>
        <v>19241</v>
      </c>
      <c r="D14" s="112">
        <f>'3.6'!E19</f>
        <v>11575</v>
      </c>
    </row>
    <row r="15" spans="2:4" ht="16.5" x14ac:dyDescent="0.3">
      <c r="B15" s="116">
        <v>1993</v>
      </c>
      <c r="C15" s="112">
        <f>'3.6'!C20</f>
        <v>21031</v>
      </c>
      <c r="D15" s="112">
        <f>'3.6'!E20</f>
        <v>12937</v>
      </c>
    </row>
    <row r="16" spans="2:4" ht="16.5" x14ac:dyDescent="0.3">
      <c r="B16" s="116">
        <v>1994</v>
      </c>
      <c r="C16" s="112">
        <f>'3.6'!C21</f>
        <v>22056</v>
      </c>
      <c r="D16" s="112">
        <f>'3.6'!E21</f>
        <v>14624</v>
      </c>
    </row>
    <row r="17" spans="2:4" ht="16.5" x14ac:dyDescent="0.3">
      <c r="B17" s="116">
        <v>1995</v>
      </c>
      <c r="C17" s="112">
        <f>'3.6'!C22</f>
        <v>22475</v>
      </c>
      <c r="D17" s="112">
        <f>'3.6'!E22</f>
        <v>17344</v>
      </c>
    </row>
    <row r="18" spans="2:4" ht="16.5" x14ac:dyDescent="0.3">
      <c r="B18" s="116">
        <v>1996</v>
      </c>
      <c r="C18" s="112">
        <f>'3.6'!C23</f>
        <v>22160</v>
      </c>
      <c r="D18" s="112">
        <f>'3.6'!E23</f>
        <v>20511</v>
      </c>
    </row>
    <row r="19" spans="2:4" ht="16.5" x14ac:dyDescent="0.3">
      <c r="B19" s="116">
        <v>1997</v>
      </c>
      <c r="C19" s="112">
        <f>'3.6'!C24</f>
        <v>25639</v>
      </c>
      <c r="D19" s="112">
        <f>'3.6'!E24</f>
        <v>22902</v>
      </c>
    </row>
    <row r="20" spans="2:4" ht="16.5" x14ac:dyDescent="0.3">
      <c r="B20" s="117">
        <v>1998</v>
      </c>
      <c r="C20" s="112">
        <f>'3.6'!C25</f>
        <v>25083</v>
      </c>
      <c r="D20" s="112">
        <f>'3.6'!E25</f>
        <v>24899</v>
      </c>
    </row>
    <row r="21" spans="2:4" ht="16.5" x14ac:dyDescent="0.3">
      <c r="B21" s="116">
        <v>1999</v>
      </c>
      <c r="C21" s="112">
        <f>'3.6'!C26</f>
        <v>24733</v>
      </c>
      <c r="D21" s="112">
        <f>'3.6'!E26</f>
        <v>28133</v>
      </c>
    </row>
    <row r="22" spans="2:4" ht="16.5" x14ac:dyDescent="0.3">
      <c r="B22" s="116">
        <v>2000</v>
      </c>
      <c r="C22" s="112">
        <f>'3.6'!C27</f>
        <v>25127</v>
      </c>
      <c r="D22" s="112">
        <f>'3.6'!E27</f>
        <v>33256</v>
      </c>
    </row>
    <row r="23" spans="2:4" ht="16.5" x14ac:dyDescent="0.3">
      <c r="B23" s="116">
        <v>2001</v>
      </c>
      <c r="C23" s="112">
        <f>'3.6'!C28</f>
        <v>24663</v>
      </c>
      <c r="D23" s="112">
        <f>'3.6'!E28</f>
        <v>38992</v>
      </c>
    </row>
    <row r="24" spans="2:4" ht="16.5" x14ac:dyDescent="0.3">
      <c r="B24" s="116">
        <v>2002</v>
      </c>
      <c r="C24" s="112">
        <f>'3.6'!C29</f>
        <v>25277</v>
      </c>
      <c r="D24" s="112">
        <f>'3.6'!E29</f>
        <v>44913</v>
      </c>
    </row>
    <row r="25" spans="2:4" ht="16.5" x14ac:dyDescent="0.3">
      <c r="B25" s="116">
        <v>2003</v>
      </c>
      <c r="C25" s="112">
        <f>'3.6'!C30</f>
        <v>25461</v>
      </c>
      <c r="D25" s="112">
        <f>'3.6'!E30</f>
        <v>53261</v>
      </c>
    </row>
    <row r="26" spans="2:4" ht="16.5" x14ac:dyDescent="0.3">
      <c r="B26" s="116">
        <v>2004</v>
      </c>
      <c r="C26" s="112">
        <f>'3.6'!C31</f>
        <v>25160</v>
      </c>
      <c r="D26" s="112">
        <f>'3.6'!E31</f>
        <v>62780</v>
      </c>
    </row>
    <row r="27" spans="2:4" ht="16.5" x14ac:dyDescent="0.3">
      <c r="B27" s="116">
        <v>2005</v>
      </c>
      <c r="C27" s="112">
        <f>'3.6'!C32</f>
        <v>23412</v>
      </c>
      <c r="D27" s="112">
        <f>'3.6'!E32</f>
        <v>70142</v>
      </c>
    </row>
    <row r="28" spans="2:4" ht="16.5" x14ac:dyDescent="0.3">
      <c r="B28" s="116">
        <v>2006</v>
      </c>
      <c r="C28" s="112">
        <f>'3.6'!C33</f>
        <v>20941</v>
      </c>
      <c r="D28" s="112">
        <f>'3.6'!E33</f>
        <v>73692</v>
      </c>
    </row>
    <row r="29" spans="2:4" ht="16.5" x14ac:dyDescent="0.3">
      <c r="B29" s="116">
        <v>2007</v>
      </c>
      <c r="C29" s="112">
        <f>'3.6'!C34</f>
        <v>22385</v>
      </c>
      <c r="D29" s="112">
        <f>'3.6'!E34</f>
        <v>77373</v>
      </c>
    </row>
    <row r="30" spans="2:4" ht="16.5" x14ac:dyDescent="0.3">
      <c r="B30" s="116">
        <v>2008</v>
      </c>
      <c r="C30" s="112">
        <f>'3.6'!C35</f>
        <v>21123</v>
      </c>
      <c r="D30" s="112">
        <f>'3.6'!E35</f>
        <v>80331</v>
      </c>
    </row>
    <row r="31" spans="2:4" ht="16.5" x14ac:dyDescent="0.3">
      <c r="B31" s="116">
        <v>2009</v>
      </c>
      <c r="C31" s="112">
        <f>'3.6'!C36</f>
        <v>19245</v>
      </c>
      <c r="D31" s="112">
        <f>'3.6'!E36</f>
        <v>83130</v>
      </c>
    </row>
    <row r="32" spans="2:4" ht="16.5" x14ac:dyDescent="0.3">
      <c r="B32" s="116">
        <v>2010</v>
      </c>
      <c r="C32" s="112">
        <f>'3.6'!C37</f>
        <v>18013</v>
      </c>
      <c r="D32" s="112">
        <f>'3.6'!E37</f>
        <v>87676</v>
      </c>
    </row>
    <row r="33" spans="2:4" ht="16.5" x14ac:dyDescent="0.3">
      <c r="B33" s="116">
        <v>2011</v>
      </c>
      <c r="C33" s="112">
        <f>'3.6'!C38</f>
        <v>17778</v>
      </c>
      <c r="D33" s="112">
        <f>'3.6'!E38</f>
        <v>88692</v>
      </c>
    </row>
    <row r="34" spans="2:4" ht="16.5" x14ac:dyDescent="0.3">
      <c r="B34" s="116">
        <v>2012</v>
      </c>
      <c r="C34" s="112">
        <f>'3.6'!C39</f>
        <v>17142</v>
      </c>
      <c r="D34" s="112">
        <f>'3.6'!E39</f>
        <v>92445</v>
      </c>
    </row>
    <row r="35" spans="2:4" ht="16.5" x14ac:dyDescent="0.3">
      <c r="B35" s="116">
        <v>2013</v>
      </c>
      <c r="C35" s="112">
        <f>'3.6'!C40</f>
        <v>17630</v>
      </c>
      <c r="D35" s="112">
        <f>'3.6'!E40</f>
        <v>92589</v>
      </c>
    </row>
    <row r="36" spans="2:4" ht="16.5" x14ac:dyDescent="0.3">
      <c r="B36" s="116">
        <v>2014</v>
      </c>
      <c r="C36" s="112">
        <f>'3.6'!C41</f>
        <v>16958</v>
      </c>
      <c r="D36" s="112">
        <f>'3.6'!E41</f>
        <v>96143</v>
      </c>
    </row>
    <row r="37" spans="2:4" ht="16.5" x14ac:dyDescent="0.3">
      <c r="B37" s="116">
        <v>2015</v>
      </c>
      <c r="C37" s="112">
        <f>'3.6'!C42</f>
        <v>16166</v>
      </c>
      <c r="D37" s="112">
        <f>'3.6'!E42</f>
        <v>97376</v>
      </c>
    </row>
    <row r="38" spans="2:4" ht="16.5" x14ac:dyDescent="0.3">
      <c r="B38" s="116">
        <v>2016</v>
      </c>
      <c r="C38" s="112">
        <f>'3.6'!C43</f>
        <v>15022</v>
      </c>
      <c r="D38" s="112">
        <f>'3.6'!E43</f>
        <v>100483</v>
      </c>
    </row>
    <row r="39" spans="2:4" ht="16.5" x14ac:dyDescent="0.3">
      <c r="B39" s="116" t="s">
        <v>108</v>
      </c>
      <c r="C39" s="112">
        <f>'3.6'!C44</f>
        <v>14731</v>
      </c>
      <c r="D39" s="112">
        <f>'3.6'!E44</f>
        <v>102258</v>
      </c>
    </row>
    <row r="40" spans="2:4" ht="16.5" x14ac:dyDescent="0.3">
      <c r="B40" s="116" t="s">
        <v>201</v>
      </c>
      <c r="C40" s="112">
        <f>'3.6'!C45</f>
        <v>14187</v>
      </c>
      <c r="D40" s="112">
        <f>'3.6'!E45</f>
        <v>100294</v>
      </c>
    </row>
  </sheetData>
  <pageMargins left="0.7" right="0.7" top="0.75" bottom="0.75" header="0.3" footer="0.3"/>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M34"/>
  <sheetViews>
    <sheetView showGridLines="0" zoomScale="90" zoomScaleNormal="90" workbookViewId="0">
      <pane xSplit="2" ySplit="3" topLeftCell="C4" activePane="bottomRight" state="frozen"/>
      <selection pane="topRight" activeCell="C1" sqref="C1"/>
      <selection pane="bottomLeft" activeCell="A4" sqref="A4"/>
      <selection pane="bottomRight" activeCell="A2" sqref="A2"/>
    </sheetView>
  </sheetViews>
  <sheetFormatPr defaultColWidth="9.140625" defaultRowHeight="16.5" x14ac:dyDescent="0.3"/>
  <cols>
    <col min="1" max="1" width="11.7109375" style="114" customWidth="1"/>
    <col min="2" max="2" width="54.5703125" style="114" customWidth="1"/>
    <col min="3" max="12" width="9.85546875" style="114" bestFit="1" customWidth="1"/>
    <col min="13" max="13" width="11.140625" style="114" bestFit="1" customWidth="1"/>
    <col min="14" max="16384" width="9.140625" style="114"/>
  </cols>
  <sheetData>
    <row r="1" spans="1:13" s="99" customFormat="1" ht="18" x14ac:dyDescent="0.35">
      <c r="A1" s="12" t="s">
        <v>222</v>
      </c>
      <c r="B1" s="12"/>
      <c r="C1" s="12"/>
      <c r="D1" s="12"/>
      <c r="E1" s="12"/>
      <c r="F1" s="12"/>
      <c r="G1" s="12"/>
      <c r="H1" s="12"/>
      <c r="I1" s="12"/>
      <c r="J1" s="12"/>
      <c r="K1" s="12"/>
      <c r="L1" s="12"/>
      <c r="M1" s="12"/>
    </row>
    <row r="2" spans="1:13" s="99" customFormat="1" x14ac:dyDescent="0.3">
      <c r="A2" s="314" t="s">
        <v>112</v>
      </c>
    </row>
    <row r="3" spans="1:13" s="103" customFormat="1" ht="15" customHeight="1" x14ac:dyDescent="0.3">
      <c r="A3" s="99" t="s">
        <v>135</v>
      </c>
      <c r="B3" s="100" t="s">
        <v>138</v>
      </c>
      <c r="C3" s="102" t="s">
        <v>29</v>
      </c>
      <c r="D3" s="102" t="s">
        <v>30</v>
      </c>
      <c r="E3" s="102" t="s">
        <v>31</v>
      </c>
      <c r="F3" s="102" t="s">
        <v>32</v>
      </c>
      <c r="G3" s="102" t="s">
        <v>33</v>
      </c>
      <c r="H3" s="102" t="s">
        <v>34</v>
      </c>
      <c r="I3" s="102" t="s">
        <v>68</v>
      </c>
      <c r="J3" s="102" t="s">
        <v>78</v>
      </c>
      <c r="K3" s="102" t="s">
        <v>91</v>
      </c>
      <c r="L3" s="102" t="s">
        <v>96</v>
      </c>
      <c r="M3" s="102" t="s">
        <v>236</v>
      </c>
    </row>
    <row r="4" spans="1:13" s="103" customFormat="1" ht="15" customHeight="1" x14ac:dyDescent="0.3">
      <c r="A4" s="104"/>
      <c r="B4" s="105"/>
      <c r="C4" s="106"/>
      <c r="D4" s="106"/>
      <c r="E4" s="106"/>
      <c r="F4" s="106"/>
      <c r="G4" s="107"/>
      <c r="H4" s="107"/>
      <c r="I4" s="107"/>
      <c r="J4" s="107"/>
      <c r="K4" s="107"/>
      <c r="L4" s="107"/>
      <c r="M4" s="107"/>
    </row>
    <row r="5" spans="1:13" s="103" customFormat="1" ht="15" customHeight="1" x14ac:dyDescent="0.3">
      <c r="A5" s="380" t="s">
        <v>132</v>
      </c>
      <c r="B5" s="111" t="s">
        <v>130</v>
      </c>
      <c r="C5" s="110">
        <v>1581</v>
      </c>
      <c r="D5" s="110">
        <v>1494</v>
      </c>
      <c r="E5" s="110">
        <v>1382</v>
      </c>
      <c r="F5" s="110">
        <v>1291</v>
      </c>
      <c r="G5" s="110">
        <v>1187</v>
      </c>
      <c r="H5" s="110">
        <v>1207</v>
      </c>
      <c r="I5" s="110">
        <v>1300</v>
      </c>
      <c r="J5" s="110">
        <v>1009</v>
      </c>
      <c r="K5" s="110">
        <v>1095</v>
      </c>
      <c r="L5" s="110">
        <v>1136</v>
      </c>
      <c r="M5" s="110">
        <v>1152</v>
      </c>
    </row>
    <row r="6" spans="1:13" s="103" customFormat="1" ht="15" customHeight="1" x14ac:dyDescent="0.3">
      <c r="A6" s="363"/>
      <c r="B6" s="363" t="s">
        <v>131</v>
      </c>
      <c r="C6" s="382">
        <v>62.855225451873814</v>
      </c>
      <c r="D6" s="382">
        <v>59.00543845306224</v>
      </c>
      <c r="E6" s="382">
        <v>54.233914562355466</v>
      </c>
      <c r="F6" s="382">
        <v>50.227599891063299</v>
      </c>
      <c r="G6" s="382">
        <v>46.056128724357755</v>
      </c>
      <c r="H6" s="382">
        <v>46.662130607574184</v>
      </c>
      <c r="I6" s="382">
        <v>50.06681994816158</v>
      </c>
      <c r="J6" s="382">
        <v>38.652058308296326</v>
      </c>
      <c r="K6" s="382">
        <v>41.674548040477973</v>
      </c>
      <c r="L6" s="382">
        <v>43.02541377873726</v>
      </c>
      <c r="M6" s="382">
        <v>43.492196888269227</v>
      </c>
    </row>
    <row r="7" spans="1:13" s="103" customFormat="1" ht="15" customHeight="1" x14ac:dyDescent="0.3">
      <c r="A7" s="362"/>
      <c r="B7" s="111" t="s">
        <v>140</v>
      </c>
      <c r="C7" s="382">
        <v>72.242276289557054</v>
      </c>
      <c r="D7" s="382">
        <v>67.796785642732559</v>
      </c>
      <c r="E7" s="382">
        <v>62.128422333279531</v>
      </c>
      <c r="F7" s="382">
        <v>56.509840332252622</v>
      </c>
      <c r="G7" s="382">
        <v>50.82687023166946</v>
      </c>
      <c r="H7" s="382">
        <v>51.079091559591006</v>
      </c>
      <c r="I7" s="382">
        <v>53.829780002614697</v>
      </c>
      <c r="J7" s="382">
        <v>41.643984564646289</v>
      </c>
      <c r="K7" s="382">
        <v>44.231666665772991</v>
      </c>
      <c r="L7" s="382">
        <v>45.132057407070057</v>
      </c>
      <c r="M7" s="382">
        <v>45.069153783352355</v>
      </c>
    </row>
    <row r="8" spans="1:13" s="103" customFormat="1" ht="15" customHeight="1" x14ac:dyDescent="0.3">
      <c r="A8" s="362"/>
      <c r="B8" s="111"/>
      <c r="C8" s="110"/>
      <c r="D8" s="110"/>
      <c r="E8" s="110"/>
      <c r="F8" s="110"/>
      <c r="G8" s="110"/>
      <c r="H8" s="110"/>
      <c r="I8" s="110"/>
      <c r="J8" s="110"/>
      <c r="K8" s="110"/>
      <c r="L8" s="110"/>
      <c r="M8" s="110"/>
    </row>
    <row r="9" spans="1:13" s="103" customFormat="1" ht="15" customHeight="1" x14ac:dyDescent="0.3">
      <c r="A9" s="381" t="s">
        <v>133</v>
      </c>
      <c r="B9" s="363" t="s">
        <v>130</v>
      </c>
      <c r="C9" s="110">
        <v>450</v>
      </c>
      <c r="D9" s="110">
        <v>426</v>
      </c>
      <c r="E9" s="110">
        <v>365</v>
      </c>
      <c r="F9" s="110">
        <v>351</v>
      </c>
      <c r="G9" s="110">
        <v>296</v>
      </c>
      <c r="H9" s="110">
        <v>331</v>
      </c>
      <c r="I9" s="110">
        <v>324</v>
      </c>
      <c r="J9" s="110">
        <v>245</v>
      </c>
      <c r="K9" s="110">
        <v>275</v>
      </c>
      <c r="L9" s="110">
        <v>266</v>
      </c>
      <c r="M9" s="110">
        <v>317</v>
      </c>
    </row>
    <row r="10" spans="1:13" s="103" customFormat="1" ht="15" customHeight="1" x14ac:dyDescent="0.3">
      <c r="A10" s="362"/>
      <c r="B10" s="111" t="s">
        <v>131</v>
      </c>
      <c r="C10" s="382">
        <v>16.743587949974625</v>
      </c>
      <c r="D10" s="382">
        <v>15.778186841881086</v>
      </c>
      <c r="E10" s="382">
        <v>13.448888145413063</v>
      </c>
      <c r="F10" s="382">
        <v>12.859026963657678</v>
      </c>
      <c r="G10" s="382">
        <v>10.817487784644284</v>
      </c>
      <c r="H10" s="382">
        <v>12.075796601265221</v>
      </c>
      <c r="I10" s="382">
        <v>11.777235766447236</v>
      </c>
      <c r="J10" s="382">
        <v>8.8686787587180014</v>
      </c>
      <c r="K10" s="382">
        <v>9.9020703248635229</v>
      </c>
      <c r="L10" s="382">
        <v>9.5528820254982936</v>
      </c>
      <c r="M10" s="382">
        <v>11.364658922207296</v>
      </c>
    </row>
    <row r="11" spans="1:13" s="103" customFormat="1" ht="15" customHeight="1" x14ac:dyDescent="0.3">
      <c r="A11" s="363"/>
      <c r="B11" s="363" t="s">
        <v>140</v>
      </c>
      <c r="C11" s="382">
        <v>17.799313938779942</v>
      </c>
      <c r="D11" s="382">
        <v>16.58325214701707</v>
      </c>
      <c r="E11" s="382">
        <v>14.087200166007117</v>
      </c>
      <c r="F11" s="382">
        <v>13.531449380229587</v>
      </c>
      <c r="G11" s="382">
        <v>11.207113498597908</v>
      </c>
      <c r="H11" s="382">
        <v>12.322855377947588</v>
      </c>
      <c r="I11" s="382">
        <v>11.857605984886471</v>
      </c>
      <c r="J11" s="382">
        <v>8.9048921949796025</v>
      </c>
      <c r="K11" s="382">
        <v>9.8169054028073646</v>
      </c>
      <c r="L11" s="382">
        <v>9.3940443655920518</v>
      </c>
      <c r="M11" s="382">
        <v>11.006913844419914</v>
      </c>
    </row>
    <row r="12" spans="1:13" s="103" customFormat="1" ht="15" customHeight="1" x14ac:dyDescent="0.3">
      <c r="A12" s="362"/>
      <c r="B12" s="111"/>
      <c r="C12" s="110"/>
      <c r="D12" s="110"/>
      <c r="E12" s="110"/>
      <c r="F12" s="110"/>
      <c r="G12" s="110"/>
      <c r="H12" s="110"/>
      <c r="I12" s="110"/>
      <c r="J12" s="110"/>
      <c r="K12" s="110"/>
      <c r="L12" s="110"/>
      <c r="M12" s="110"/>
    </row>
    <row r="13" spans="1:13" s="103" customFormat="1" ht="15" customHeight="1" x14ac:dyDescent="0.3">
      <c r="A13" s="381" t="s">
        <v>134</v>
      </c>
      <c r="B13" s="363" t="s">
        <v>130</v>
      </c>
      <c r="C13" s="110">
        <v>2031</v>
      </c>
      <c r="D13" s="110">
        <v>1920</v>
      </c>
      <c r="E13" s="110">
        <v>1747</v>
      </c>
      <c r="F13" s="110">
        <v>1642</v>
      </c>
      <c r="G13" s="110">
        <v>1483</v>
      </c>
      <c r="H13" s="110">
        <v>1538</v>
      </c>
      <c r="I13" s="110">
        <v>1624</v>
      </c>
      <c r="J13" s="110">
        <v>1254</v>
      </c>
      <c r="K13" s="110">
        <v>1370</v>
      </c>
      <c r="L13" s="110">
        <v>1402</v>
      </c>
      <c r="M13" s="110">
        <v>1469</v>
      </c>
    </row>
    <row r="14" spans="1:13" s="103" customFormat="1" ht="15" customHeight="1" x14ac:dyDescent="0.3">
      <c r="A14" s="362"/>
      <c r="B14" s="111" t="s">
        <v>131</v>
      </c>
      <c r="C14" s="382">
        <v>39.035922274116359</v>
      </c>
      <c r="D14" s="382">
        <v>36.697949119822624</v>
      </c>
      <c r="E14" s="382">
        <v>33.199042225685076</v>
      </c>
      <c r="F14" s="382">
        <v>30.98171663616295</v>
      </c>
      <c r="G14" s="382">
        <v>27.909515206263173</v>
      </c>
      <c r="H14" s="382">
        <v>28.867991816356028</v>
      </c>
      <c r="I14" s="382">
        <v>30.368763557483732</v>
      </c>
      <c r="J14" s="382">
        <v>23.33891680625349</v>
      </c>
      <c r="K14" s="382">
        <v>25.348307954188023</v>
      </c>
      <c r="L14" s="382">
        <v>25.844270756525585</v>
      </c>
      <c r="M14" s="382">
        <v>27.013111196925397</v>
      </c>
    </row>
    <row r="15" spans="1:13" s="103" customFormat="1" ht="15" customHeight="1" x14ac:dyDescent="0.3">
      <c r="A15" s="363"/>
      <c r="B15" s="363" t="s">
        <v>140</v>
      </c>
      <c r="C15" s="382">
        <v>45.0207951141685</v>
      </c>
      <c r="D15" s="382">
        <v>42.190018894874811</v>
      </c>
      <c r="E15" s="382">
        <v>38.107811249643326</v>
      </c>
      <c r="F15" s="382">
        <v>35.020644856241105</v>
      </c>
      <c r="G15" s="382">
        <v>31.016991865133679</v>
      </c>
      <c r="H15" s="382">
        <v>31.700973468769298</v>
      </c>
      <c r="I15" s="382">
        <v>32.843692993750587</v>
      </c>
      <c r="J15" s="382">
        <v>25.274438379812945</v>
      </c>
      <c r="K15" s="382">
        <v>27.024286034290174</v>
      </c>
      <c r="L15" s="382">
        <v>27.263050886331055</v>
      </c>
      <c r="M15" s="382">
        <v>28.038033813886138</v>
      </c>
    </row>
    <row r="16" spans="1:13" s="103" customFormat="1" ht="15" customHeight="1" x14ac:dyDescent="0.3">
      <c r="A16" s="458"/>
      <c r="B16" s="458"/>
      <c r="C16" s="112"/>
      <c r="D16" s="112"/>
      <c r="E16" s="112"/>
      <c r="F16" s="112"/>
      <c r="L16" s="113"/>
      <c r="M16" s="113"/>
    </row>
    <row r="17" spans="1:6" s="301" customFormat="1" ht="15" customHeight="1" x14ac:dyDescent="0.35">
      <c r="A17" s="302" t="s">
        <v>7</v>
      </c>
      <c r="B17" s="301" t="s">
        <v>136</v>
      </c>
    </row>
    <row r="18" spans="1:6" s="301" customFormat="1" ht="15" x14ac:dyDescent="0.35">
      <c r="A18" s="303"/>
      <c r="B18" s="301" t="s">
        <v>139</v>
      </c>
    </row>
    <row r="19" spans="1:6" s="301" customFormat="1" ht="15" x14ac:dyDescent="0.35">
      <c r="B19" s="301" t="s">
        <v>237</v>
      </c>
      <c r="C19" s="304"/>
      <c r="D19" s="304"/>
      <c r="E19" s="304"/>
      <c r="F19" s="304"/>
    </row>
    <row r="20" spans="1:6" s="301" customFormat="1" ht="15" x14ac:dyDescent="0.35"/>
    <row r="21" spans="1:6" ht="17.25" x14ac:dyDescent="0.35">
      <c r="A21" s="302" t="s">
        <v>8</v>
      </c>
      <c r="B21" s="301" t="s">
        <v>137</v>
      </c>
      <c r="D21" s="112"/>
    </row>
    <row r="22" spans="1:6" ht="17.25" x14ac:dyDescent="0.35">
      <c r="B22" s="301" t="s">
        <v>206</v>
      </c>
      <c r="D22" s="112"/>
    </row>
    <row r="23" spans="1:6" ht="17.25" x14ac:dyDescent="0.35">
      <c r="B23" s="301" t="s">
        <v>207</v>
      </c>
      <c r="D23" s="112"/>
    </row>
    <row r="24" spans="1:6" s="301" customFormat="1" ht="15" x14ac:dyDescent="0.35">
      <c r="B24" s="280" t="s">
        <v>208</v>
      </c>
      <c r="D24" s="411"/>
    </row>
    <row r="25" spans="1:6" x14ac:dyDescent="0.3">
      <c r="D25" s="112"/>
    </row>
    <row r="26" spans="1:6" x14ac:dyDescent="0.3">
      <c r="D26" s="112"/>
    </row>
    <row r="27" spans="1:6" x14ac:dyDescent="0.3">
      <c r="D27" s="112"/>
    </row>
    <row r="28" spans="1:6" x14ac:dyDescent="0.3">
      <c r="D28" s="112"/>
    </row>
    <row r="29" spans="1:6" x14ac:dyDescent="0.3">
      <c r="D29" s="112"/>
    </row>
    <row r="34" spans="4:4" x14ac:dyDescent="0.3">
      <c r="D34" s="4"/>
    </row>
  </sheetData>
  <mergeCells count="1">
    <mergeCell ref="A16:B16"/>
  </mergeCells>
  <hyperlinks>
    <hyperlink ref="A2" location="'CHAPTER 3'!A1" display="Back to Table of Contents" xr:uid="{00000000-0004-0000-1200-000000000000}"/>
    <hyperlink ref="B24" r:id="rId1" xr:uid="{00000000-0004-0000-1200-000001000000}"/>
  </hyperlinks>
  <pageMargins left="0.74803149606299213" right="0.74803149606299213" top="0.98425196850393704" bottom="0.98425196850393704" header="0.5" footer="0.5"/>
  <pageSetup paperSize="9" scale="75" orientation="landscape" horizontalDpi="180" verticalDpi="18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T39"/>
  <sheetViews>
    <sheetView showGridLines="0" zoomScale="90" zoomScaleNormal="90" workbookViewId="0">
      <pane xSplit="2" ySplit="4" topLeftCell="C5" activePane="bottomRight" state="frozen"/>
      <selection pane="topRight" activeCell="C1" sqref="C1"/>
      <selection pane="bottomLeft" activeCell="A5" sqref="A5"/>
      <selection pane="bottomRight" activeCell="A2" sqref="A2"/>
    </sheetView>
  </sheetViews>
  <sheetFormatPr defaultRowHeight="16.5" x14ac:dyDescent="0.3"/>
  <cols>
    <col min="1" max="1" width="10" style="261" customWidth="1"/>
    <col min="2" max="2" width="41.85546875" style="261" customWidth="1"/>
    <col min="3" max="6" width="7.42578125" style="261" bestFit="1" customWidth="1"/>
    <col min="7" max="16" width="8.5703125" style="261" bestFit="1" customWidth="1"/>
    <col min="17" max="17" width="10" style="262" bestFit="1" customWidth="1"/>
    <col min="18" max="20" width="10" style="261" bestFit="1" customWidth="1"/>
    <col min="21" max="16384" width="9.140625" style="261"/>
  </cols>
  <sheetData>
    <row r="1" spans="1:20" s="240" customFormat="1" ht="18" x14ac:dyDescent="0.35">
      <c r="A1" s="12" t="s">
        <v>231</v>
      </c>
      <c r="B1" s="12"/>
      <c r="C1" s="12"/>
      <c r="D1" s="12"/>
      <c r="E1" s="12"/>
      <c r="F1" s="12"/>
      <c r="G1" s="12"/>
      <c r="H1" s="12"/>
      <c r="I1" s="12"/>
      <c r="J1" s="12"/>
      <c r="K1" s="12"/>
      <c r="L1" s="12"/>
      <c r="M1" s="12"/>
      <c r="N1" s="12"/>
      <c r="O1" s="12"/>
      <c r="P1" s="12"/>
      <c r="Q1" s="12"/>
      <c r="R1" s="12"/>
      <c r="S1" s="12"/>
      <c r="T1" s="12"/>
    </row>
    <row r="2" spans="1:20" s="30" customFormat="1" x14ac:dyDescent="0.3">
      <c r="A2" s="314" t="s">
        <v>112</v>
      </c>
      <c r="D2" s="241"/>
      <c r="E2" s="242"/>
      <c r="F2" s="243"/>
      <c r="Q2" s="244"/>
    </row>
    <row r="3" spans="1:20" s="246" customFormat="1" ht="17.25" customHeight="1" x14ac:dyDescent="0.2">
      <c r="A3" s="245"/>
      <c r="B3" s="245"/>
      <c r="C3" s="444" t="s">
        <v>16</v>
      </c>
      <c r="D3" s="444"/>
      <c r="E3" s="444"/>
      <c r="F3" s="444"/>
      <c r="G3" s="444"/>
      <c r="H3" s="444"/>
      <c r="I3" s="444"/>
      <c r="J3" s="444"/>
      <c r="K3" s="444"/>
      <c r="L3" s="444"/>
      <c r="M3" s="444"/>
      <c r="N3" s="444"/>
      <c r="O3" s="444"/>
      <c r="P3" s="444"/>
      <c r="Q3" s="444"/>
    </row>
    <row r="4" spans="1:20" s="33" customFormat="1" ht="15" x14ac:dyDescent="0.3">
      <c r="A4" s="446" t="s">
        <v>15</v>
      </c>
      <c r="B4" s="446"/>
      <c r="C4" s="247">
        <v>1981</v>
      </c>
      <c r="D4" s="247">
        <v>1986</v>
      </c>
      <c r="E4" s="248">
        <v>1991</v>
      </c>
      <c r="F4" s="249">
        <v>1996</v>
      </c>
      <c r="G4" s="179">
        <v>2001</v>
      </c>
      <c r="H4" s="248">
        <v>2006</v>
      </c>
      <c r="I4" s="179">
        <v>2007</v>
      </c>
      <c r="J4" s="179">
        <v>2008</v>
      </c>
      <c r="K4" s="179">
        <v>2009</v>
      </c>
      <c r="L4" s="179">
        <v>2010</v>
      </c>
      <c r="M4" s="179">
        <v>2011</v>
      </c>
      <c r="N4" s="179">
        <v>2012</v>
      </c>
      <c r="O4" s="179">
        <v>2013</v>
      </c>
      <c r="P4" s="179">
        <v>2014</v>
      </c>
      <c r="Q4" s="250">
        <v>2015</v>
      </c>
      <c r="R4" s="250">
        <v>2016</v>
      </c>
      <c r="S4" s="250">
        <v>2017</v>
      </c>
      <c r="T4" s="250">
        <v>2018</v>
      </c>
    </row>
    <row r="5" spans="1:20" s="2" customFormat="1" ht="15" x14ac:dyDescent="0.3">
      <c r="A5" s="447" t="s">
        <v>0</v>
      </c>
      <c r="B5" s="447"/>
      <c r="C5" s="251">
        <v>4243</v>
      </c>
      <c r="D5" s="251">
        <v>3722</v>
      </c>
      <c r="E5" s="251">
        <v>3822</v>
      </c>
      <c r="F5" s="184">
        <v>3871</v>
      </c>
      <c r="G5" s="252">
        <v>4031</v>
      </c>
      <c r="H5" s="182">
        <v>4125.71</v>
      </c>
      <c r="I5" s="253">
        <v>4140.7569999999996</v>
      </c>
      <c r="J5" s="253">
        <v>4148.8</v>
      </c>
      <c r="K5" s="253">
        <v>4119</v>
      </c>
      <c r="L5" s="253">
        <v>4088</v>
      </c>
      <c r="M5" s="253">
        <v>4006</v>
      </c>
      <c r="N5" s="253">
        <v>3900</v>
      </c>
      <c r="O5" s="253">
        <v>3769.8809999999999</v>
      </c>
      <c r="P5" s="253">
        <v>3634</v>
      </c>
      <c r="Q5" s="149">
        <v>3460</v>
      </c>
      <c r="R5" s="149">
        <v>3297.4970000000003</v>
      </c>
      <c r="S5" s="149">
        <v>3147.636</v>
      </c>
      <c r="T5" s="149">
        <v>3025.087</v>
      </c>
    </row>
    <row r="6" spans="1:20" s="2" customFormat="1" ht="15" x14ac:dyDescent="0.3">
      <c r="A6" s="445" t="s">
        <v>1</v>
      </c>
      <c r="B6" s="445"/>
      <c r="C6" s="254">
        <v>20678</v>
      </c>
      <c r="D6" s="254">
        <v>21996</v>
      </c>
      <c r="E6" s="254">
        <v>22195</v>
      </c>
      <c r="F6" s="189">
        <v>23106</v>
      </c>
      <c r="G6" s="255">
        <v>30203</v>
      </c>
      <c r="H6" s="187">
        <v>37581.839999999997</v>
      </c>
      <c r="I6" s="256">
        <v>37354.652999999998</v>
      </c>
      <c r="J6" s="256">
        <v>37536.1</v>
      </c>
      <c r="K6" s="256">
        <v>37511</v>
      </c>
      <c r="L6" s="256">
        <v>37687</v>
      </c>
      <c r="M6" s="256">
        <v>37563</v>
      </c>
      <c r="N6" s="256">
        <v>37258</v>
      </c>
      <c r="O6" s="256">
        <v>36650.249000000003</v>
      </c>
      <c r="P6" s="256">
        <v>36208</v>
      </c>
      <c r="Q6" s="156">
        <v>35327</v>
      </c>
      <c r="R6" s="156">
        <v>34508.970000000023</v>
      </c>
      <c r="S6" s="156">
        <v>33353.504999999997</v>
      </c>
      <c r="T6" s="156">
        <v>32353.379000000001</v>
      </c>
    </row>
    <row r="7" spans="1:20" s="2" customFormat="1" ht="15" x14ac:dyDescent="0.3">
      <c r="A7" s="445" t="s">
        <v>2</v>
      </c>
      <c r="B7" s="445"/>
      <c r="C7" s="254">
        <v>232</v>
      </c>
      <c r="D7" s="254">
        <v>334</v>
      </c>
      <c r="E7" s="254">
        <v>532</v>
      </c>
      <c r="F7" s="189">
        <v>840</v>
      </c>
      <c r="G7" s="255">
        <v>1292</v>
      </c>
      <c r="H7" s="187">
        <v>1265.3169999999993</v>
      </c>
      <c r="I7" s="256">
        <v>1247.261</v>
      </c>
      <c r="J7" s="256">
        <v>1226.2</v>
      </c>
      <c r="K7" s="256">
        <v>1188</v>
      </c>
      <c r="L7" s="256">
        <v>1174</v>
      </c>
      <c r="M7" s="256">
        <v>1156</v>
      </c>
      <c r="N7" s="256">
        <v>1129</v>
      </c>
      <c r="O7" s="256">
        <v>1107.2429999999999</v>
      </c>
      <c r="P7" s="256">
        <v>1088</v>
      </c>
      <c r="Q7" s="156">
        <v>1061</v>
      </c>
      <c r="R7" s="156">
        <v>1047.5739999999998</v>
      </c>
      <c r="S7" s="156">
        <v>1009.29</v>
      </c>
      <c r="T7" s="156">
        <v>987.19600000000003</v>
      </c>
    </row>
    <row r="8" spans="1:20" s="2" customFormat="1" ht="15" x14ac:dyDescent="0.3">
      <c r="A8" s="445" t="s">
        <v>3</v>
      </c>
      <c r="B8" s="445"/>
      <c r="C8" s="254">
        <v>9827</v>
      </c>
      <c r="D8" s="254">
        <v>12525</v>
      </c>
      <c r="E8" s="254">
        <v>14282</v>
      </c>
      <c r="F8" s="189">
        <v>14375</v>
      </c>
      <c r="G8" s="255">
        <v>20439</v>
      </c>
      <c r="H8" s="187">
        <v>27378.03</v>
      </c>
      <c r="I8" s="256">
        <v>26809.637999999999</v>
      </c>
      <c r="J8" s="256">
        <v>27634.1</v>
      </c>
      <c r="K8" s="256">
        <v>28529</v>
      </c>
      <c r="L8" s="256">
        <v>29686</v>
      </c>
      <c r="M8" s="256">
        <v>30924</v>
      </c>
      <c r="N8" s="256">
        <v>32355</v>
      </c>
      <c r="O8" s="256">
        <v>33597.442999999992</v>
      </c>
      <c r="P8" s="256">
        <v>34860</v>
      </c>
      <c r="Q8" s="156">
        <v>35948</v>
      </c>
      <c r="R8" s="156">
        <v>37038.285999999993</v>
      </c>
      <c r="S8" s="156">
        <v>37816.701000000001</v>
      </c>
      <c r="T8" s="156">
        <v>38617.728000000003</v>
      </c>
    </row>
    <row r="9" spans="1:20" s="2" customFormat="1" ht="15" x14ac:dyDescent="0.3">
      <c r="A9" s="445" t="s">
        <v>12</v>
      </c>
      <c r="B9" s="445"/>
      <c r="C9" s="254">
        <v>4911.5</v>
      </c>
      <c r="D9" s="254">
        <v>4423.7</v>
      </c>
      <c r="E9" s="254">
        <v>6431.2</v>
      </c>
      <c r="F9" s="189">
        <v>12125</v>
      </c>
      <c r="G9" s="255">
        <v>25047</v>
      </c>
      <c r="H9" s="187">
        <v>47741.746999999974</v>
      </c>
      <c r="I9" s="256">
        <v>53634.123</v>
      </c>
      <c r="J9" s="256">
        <v>57822.5</v>
      </c>
      <c r="K9" s="256">
        <v>60838</v>
      </c>
      <c r="L9" s="256">
        <v>63571</v>
      </c>
      <c r="M9" s="256">
        <v>65449</v>
      </c>
      <c r="N9" s="256">
        <v>67184</v>
      </c>
      <c r="O9" s="256">
        <v>68651.851000000053</v>
      </c>
      <c r="P9" s="256">
        <v>70072</v>
      </c>
      <c r="Q9" s="156">
        <v>70774</v>
      </c>
      <c r="R9" s="156">
        <v>71453.316999999966</v>
      </c>
      <c r="S9" s="156">
        <v>71531.002999999997</v>
      </c>
      <c r="T9" s="156">
        <v>72128.237199999989</v>
      </c>
    </row>
    <row r="10" spans="1:20" s="2" customFormat="1" ht="15" x14ac:dyDescent="0.3">
      <c r="A10" s="445" t="s">
        <v>13</v>
      </c>
      <c r="B10" s="445"/>
      <c r="C10" s="254">
        <v>5156</v>
      </c>
      <c r="D10" s="254">
        <v>10314</v>
      </c>
      <c r="E10" s="254">
        <v>16718</v>
      </c>
      <c r="F10" s="189">
        <v>21971</v>
      </c>
      <c r="G10" s="255">
        <v>26814</v>
      </c>
      <c r="H10" s="187">
        <v>34707.335000000014</v>
      </c>
      <c r="I10" s="256">
        <v>37213.525000000001</v>
      </c>
      <c r="J10" s="256">
        <v>39100.1</v>
      </c>
      <c r="K10" s="256">
        <v>40575</v>
      </c>
      <c r="L10" s="256">
        <v>42043</v>
      </c>
      <c r="M10" s="256">
        <v>43086</v>
      </c>
      <c r="N10" s="256">
        <v>44675</v>
      </c>
      <c r="O10" s="256">
        <v>45868.231999999989</v>
      </c>
      <c r="P10" s="256">
        <v>46992</v>
      </c>
      <c r="Q10" s="156">
        <v>47812</v>
      </c>
      <c r="R10" s="156">
        <v>48740.261999999966</v>
      </c>
      <c r="S10" s="156">
        <v>49365.163999999997</v>
      </c>
      <c r="T10" s="156">
        <v>50201.349099999992</v>
      </c>
    </row>
    <row r="11" spans="1:20" s="2" customFormat="1" ht="15" x14ac:dyDescent="0.3">
      <c r="A11" s="445" t="s">
        <v>4</v>
      </c>
      <c r="B11" s="445"/>
      <c r="C11" s="254">
        <v>628.9</v>
      </c>
      <c r="D11" s="254">
        <v>900</v>
      </c>
      <c r="E11" s="254">
        <v>1356.3</v>
      </c>
      <c r="F11" s="189">
        <v>2609</v>
      </c>
      <c r="G11" s="255">
        <v>4609</v>
      </c>
      <c r="H11" s="187">
        <v>6789.847999999999</v>
      </c>
      <c r="I11" s="256">
        <v>7308.81</v>
      </c>
      <c r="J11" s="256">
        <v>7991.2</v>
      </c>
      <c r="K11" s="256">
        <v>8546</v>
      </c>
      <c r="L11" s="256">
        <v>9157</v>
      </c>
      <c r="M11" s="256">
        <v>9773</v>
      </c>
      <c r="N11" s="256">
        <v>10723</v>
      </c>
      <c r="O11" s="256">
        <v>11905.515000000001</v>
      </c>
      <c r="P11" s="256">
        <v>13173</v>
      </c>
      <c r="Q11" s="156">
        <v>14647</v>
      </c>
      <c r="R11" s="156">
        <v>15937.792000000001</v>
      </c>
      <c r="S11" s="156">
        <v>16999.802</v>
      </c>
      <c r="T11" s="156">
        <v>17991.505199999996</v>
      </c>
    </row>
    <row r="12" spans="1:20" s="2" customFormat="1" ht="15" x14ac:dyDescent="0.3">
      <c r="A12" s="445" t="s">
        <v>5</v>
      </c>
      <c r="B12" s="445"/>
      <c r="C12" s="254">
        <v>281</v>
      </c>
      <c r="D12" s="254">
        <v>1058</v>
      </c>
      <c r="E12" s="254">
        <v>3619</v>
      </c>
      <c r="F12" s="189">
        <v>9002</v>
      </c>
      <c r="G12" s="255">
        <v>18891</v>
      </c>
      <c r="H12" s="187">
        <v>32778.904000000002</v>
      </c>
      <c r="I12" s="256">
        <v>35382.419000000002</v>
      </c>
      <c r="J12" s="256">
        <v>38124</v>
      </c>
      <c r="K12" s="256">
        <v>39107</v>
      </c>
      <c r="L12" s="256">
        <v>38182</v>
      </c>
      <c r="M12" s="256">
        <v>38351</v>
      </c>
      <c r="N12" s="256">
        <v>38603</v>
      </c>
      <c r="O12" s="256">
        <v>38661.309000000001</v>
      </c>
      <c r="P12" s="256">
        <v>38444</v>
      </c>
      <c r="Q12" s="156">
        <v>37312</v>
      </c>
      <c r="R12" s="156">
        <v>36297.182000000008</v>
      </c>
      <c r="S12" s="156">
        <v>35082.373</v>
      </c>
      <c r="T12" s="156">
        <v>34139.843099999998</v>
      </c>
    </row>
    <row r="13" spans="1:20" s="2" customFormat="1" ht="15" x14ac:dyDescent="0.3">
      <c r="A13" s="445" t="s">
        <v>6</v>
      </c>
      <c r="B13" s="445"/>
      <c r="C13" s="254"/>
      <c r="D13" s="254"/>
      <c r="E13" s="254"/>
      <c r="F13" s="189"/>
      <c r="G13" s="255">
        <v>282</v>
      </c>
      <c r="H13" s="187">
        <v>326.82600000000002</v>
      </c>
      <c r="I13" s="256">
        <v>352.32299999999998</v>
      </c>
      <c r="J13" s="256">
        <v>357.6</v>
      </c>
      <c r="K13" s="256">
        <v>363</v>
      </c>
      <c r="L13" s="256">
        <v>373</v>
      </c>
      <c r="M13" s="256">
        <v>392</v>
      </c>
      <c r="N13" s="256">
        <v>396</v>
      </c>
      <c r="O13" s="256">
        <v>392.95499999999993</v>
      </c>
      <c r="P13" s="256">
        <v>408</v>
      </c>
      <c r="Q13" s="156">
        <v>416</v>
      </c>
      <c r="R13" s="156">
        <v>408.86499999999995</v>
      </c>
      <c r="S13" s="156">
        <v>402.15100000000001</v>
      </c>
      <c r="T13" s="156">
        <v>414.19499999999999</v>
      </c>
    </row>
    <row r="14" spans="1:20" s="2" customFormat="1" ht="15" x14ac:dyDescent="0.3">
      <c r="A14" s="445" t="s">
        <v>10</v>
      </c>
      <c r="B14" s="445"/>
      <c r="C14" s="254">
        <v>295</v>
      </c>
      <c r="D14" s="254">
        <v>247</v>
      </c>
      <c r="E14" s="254">
        <v>1066</v>
      </c>
      <c r="F14" s="189">
        <v>3138</v>
      </c>
      <c r="G14" s="255">
        <v>13523</v>
      </c>
      <c r="H14" s="187">
        <v>42097.750999999997</v>
      </c>
      <c r="I14" s="256">
        <v>47411.665999999997</v>
      </c>
      <c r="J14" s="256">
        <v>52189.5</v>
      </c>
      <c r="K14" s="256">
        <v>56452</v>
      </c>
      <c r="L14" s="256">
        <v>59550</v>
      </c>
      <c r="M14" s="256">
        <v>61649</v>
      </c>
      <c r="N14" s="256">
        <v>64399</v>
      </c>
      <c r="O14" s="256">
        <v>66795.436999999991</v>
      </c>
      <c r="P14" s="256">
        <v>68437</v>
      </c>
      <c r="Q14" s="156">
        <v>69731</v>
      </c>
      <c r="R14" s="156">
        <v>70957.11099999999</v>
      </c>
      <c r="S14" s="156">
        <v>72612.422999999995</v>
      </c>
      <c r="T14" s="156">
        <v>74289.245999999999</v>
      </c>
    </row>
    <row r="15" spans="1:20" s="258" customFormat="1" ht="15" x14ac:dyDescent="0.3">
      <c r="A15" s="448" t="s">
        <v>9</v>
      </c>
      <c r="B15" s="448"/>
      <c r="C15" s="257">
        <v>46252.4</v>
      </c>
      <c r="D15" s="257">
        <v>55519.7</v>
      </c>
      <c r="E15" s="257">
        <v>70021.5</v>
      </c>
      <c r="F15" s="257">
        <v>91037</v>
      </c>
      <c r="G15" s="257">
        <v>145131</v>
      </c>
      <c r="H15" s="196">
        <v>234793.30799999999</v>
      </c>
      <c r="I15" s="196">
        <v>250855.17499999999</v>
      </c>
      <c r="J15" s="196">
        <v>266130.09999999998</v>
      </c>
      <c r="K15" s="196">
        <v>277244</v>
      </c>
      <c r="L15" s="196">
        <v>285530</v>
      </c>
      <c r="M15" s="196">
        <v>292370</v>
      </c>
      <c r="N15" s="196">
        <v>300647</v>
      </c>
      <c r="O15" s="196">
        <v>307424.26699999982</v>
      </c>
      <c r="P15" s="196">
        <v>313342</v>
      </c>
      <c r="Q15" s="162">
        <v>316520</v>
      </c>
      <c r="R15" s="162">
        <v>319734.0569999998</v>
      </c>
      <c r="S15" s="162">
        <v>321384.53100000002</v>
      </c>
      <c r="T15" s="162">
        <v>324236.48659999983</v>
      </c>
    </row>
    <row r="16" spans="1:20" s="30" customFormat="1" x14ac:dyDescent="0.3">
      <c r="F16" s="243"/>
      <c r="Q16" s="244"/>
    </row>
    <row r="17" spans="1:17" s="283" customFormat="1" ht="15" x14ac:dyDescent="0.35">
      <c r="A17" s="291" t="s">
        <v>7</v>
      </c>
      <c r="B17" s="292" t="s">
        <v>111</v>
      </c>
      <c r="F17" s="284"/>
      <c r="Q17" s="285"/>
    </row>
    <row r="18" spans="1:17" s="283" customFormat="1" ht="12.75" customHeight="1" x14ac:dyDescent="0.35">
      <c r="B18" s="292" t="s">
        <v>110</v>
      </c>
      <c r="C18" s="286"/>
      <c r="D18" s="286"/>
      <c r="E18" s="286"/>
      <c r="F18" s="286"/>
      <c r="G18" s="286"/>
      <c r="Q18" s="285"/>
    </row>
    <row r="19" spans="1:17" s="283" customFormat="1" ht="12.75" customHeight="1" x14ac:dyDescent="0.35">
      <c r="B19" s="293" t="s">
        <v>11</v>
      </c>
      <c r="C19" s="286"/>
      <c r="D19" s="286"/>
      <c r="E19" s="286"/>
      <c r="F19" s="286"/>
      <c r="G19" s="286"/>
      <c r="Q19" s="285"/>
    </row>
    <row r="20" spans="1:17" s="283" customFormat="1" ht="15" x14ac:dyDescent="0.35">
      <c r="A20" s="286"/>
      <c r="B20" s="286"/>
      <c r="C20" s="286"/>
      <c r="D20" s="286"/>
      <c r="E20" s="286"/>
      <c r="F20" s="286"/>
      <c r="G20" s="286"/>
      <c r="Q20" s="285"/>
    </row>
    <row r="21" spans="1:17" s="283" customFormat="1" ht="15" x14ac:dyDescent="0.35">
      <c r="A21" s="294" t="s">
        <v>8</v>
      </c>
      <c r="B21" s="283" t="s">
        <v>119</v>
      </c>
      <c r="C21" s="287"/>
      <c r="D21" s="287"/>
      <c r="E21" s="288"/>
      <c r="F21" s="284"/>
      <c r="Q21" s="289"/>
    </row>
    <row r="22" spans="1:17" s="283" customFormat="1" ht="15.75" x14ac:dyDescent="0.35">
      <c r="B22" s="329" t="s">
        <v>120</v>
      </c>
      <c r="C22" s="287"/>
      <c r="D22" s="287"/>
      <c r="E22" s="288"/>
      <c r="F22" s="284"/>
      <c r="Q22" s="290"/>
    </row>
    <row r="23" spans="1:17" x14ac:dyDescent="0.3">
      <c r="A23" s="259"/>
      <c r="B23" s="259"/>
      <c r="C23" s="259"/>
      <c r="D23" s="259"/>
      <c r="E23" s="260"/>
      <c r="F23" s="219"/>
    </row>
    <row r="24" spans="1:17" x14ac:dyDescent="0.3">
      <c r="A24" s="263"/>
    </row>
    <row r="25" spans="1:17" x14ac:dyDescent="0.3">
      <c r="A25" s="259"/>
    </row>
    <row r="27" spans="1:17" x14ac:dyDescent="0.3">
      <c r="A27" s="259"/>
    </row>
    <row r="32" spans="1:17" x14ac:dyDescent="0.3">
      <c r="D32" s="2"/>
    </row>
    <row r="39" spans="2:5" x14ac:dyDescent="0.3">
      <c r="B39" s="264"/>
      <c r="C39" s="265"/>
      <c r="D39" s="265"/>
      <c r="E39" s="266"/>
    </row>
  </sheetData>
  <mergeCells count="13">
    <mergeCell ref="A15:B15"/>
    <mergeCell ref="A11:B11"/>
    <mergeCell ref="A12:B12"/>
    <mergeCell ref="A13:B13"/>
    <mergeCell ref="A14:B14"/>
    <mergeCell ref="C3:Q3"/>
    <mergeCell ref="A8:B8"/>
    <mergeCell ref="A9:B9"/>
    <mergeCell ref="A10:B10"/>
    <mergeCell ref="A4:B4"/>
    <mergeCell ref="A5:B5"/>
    <mergeCell ref="A6:B6"/>
    <mergeCell ref="A7:B7"/>
  </mergeCells>
  <phoneticPr fontId="0" type="noConversion"/>
  <hyperlinks>
    <hyperlink ref="B22" r:id="rId1" xr:uid="{00000000-0004-0000-0100-000000000000}"/>
    <hyperlink ref="A2" location="'CHAPTER 3'!A1" display="Back to Table of Contents" xr:uid="{00000000-0004-0000-0100-000001000000}"/>
  </hyperlinks>
  <pageMargins left="0.3" right="0.3" top="1" bottom="0.98425196850393704" header="0" footer="0"/>
  <pageSetup paperSize="9" scale="69" orientation="landscape"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O32"/>
  <sheetViews>
    <sheetView showGridLines="0" zoomScale="90" zoomScaleNormal="90" workbookViewId="0">
      <pane xSplit="2" ySplit="3" topLeftCell="C4" activePane="bottomRight" state="frozen"/>
      <selection pane="topRight" activeCell="C1" sqref="C1"/>
      <selection pane="bottomLeft" activeCell="A4" sqref="A4"/>
      <selection pane="bottomRight" activeCell="A2" sqref="A2"/>
    </sheetView>
  </sheetViews>
  <sheetFormatPr defaultColWidth="9.140625" defaultRowHeight="16.5" x14ac:dyDescent="0.3"/>
  <cols>
    <col min="1" max="1" width="8.5703125" style="114" customWidth="1"/>
    <col min="2" max="2" width="54.5703125" style="114" customWidth="1"/>
    <col min="3" max="15" width="6.42578125" style="114" bestFit="1" customWidth="1"/>
    <col min="16" max="16384" width="9.140625" style="114"/>
  </cols>
  <sheetData>
    <row r="1" spans="1:15" s="99" customFormat="1" ht="18" x14ac:dyDescent="0.35">
      <c r="A1" s="12" t="s">
        <v>223</v>
      </c>
      <c r="B1" s="12"/>
      <c r="C1" s="12"/>
      <c r="D1" s="12"/>
      <c r="E1" s="12"/>
      <c r="F1" s="12"/>
      <c r="G1" s="12"/>
      <c r="H1" s="12"/>
      <c r="I1" s="12"/>
      <c r="J1" s="12"/>
      <c r="K1" s="12"/>
      <c r="L1" s="12"/>
      <c r="M1" s="12"/>
      <c r="N1" s="12"/>
      <c r="O1" s="12"/>
    </row>
    <row r="2" spans="1:15" s="99" customFormat="1" x14ac:dyDescent="0.3">
      <c r="A2" s="314" t="s">
        <v>112</v>
      </c>
    </row>
    <row r="3" spans="1:15" s="103" customFormat="1" ht="15" customHeight="1" x14ac:dyDescent="0.3">
      <c r="A3" s="100" t="s">
        <v>45</v>
      </c>
      <c r="B3" s="101"/>
      <c r="C3" s="102">
        <v>2003</v>
      </c>
      <c r="D3" s="102">
        <v>2004</v>
      </c>
      <c r="E3" s="102">
        <v>2005</v>
      </c>
      <c r="F3" s="102">
        <v>2006</v>
      </c>
      <c r="G3" s="102">
        <v>2007</v>
      </c>
      <c r="H3" s="102">
        <v>2008</v>
      </c>
      <c r="I3" s="102">
        <v>2009</v>
      </c>
      <c r="J3" s="102">
        <v>2010</v>
      </c>
      <c r="K3" s="102">
        <v>2011</v>
      </c>
      <c r="L3" s="102">
        <v>2012</v>
      </c>
      <c r="M3" s="102">
        <v>2013</v>
      </c>
      <c r="N3" s="102">
        <v>2014</v>
      </c>
      <c r="O3" s="102">
        <v>2015</v>
      </c>
    </row>
    <row r="4" spans="1:15" s="103" customFormat="1" ht="15" customHeight="1" x14ac:dyDescent="0.3">
      <c r="A4" s="104"/>
      <c r="B4" s="105"/>
      <c r="C4" s="106"/>
      <c r="D4" s="106"/>
      <c r="E4" s="106"/>
      <c r="F4" s="106"/>
      <c r="G4" s="107"/>
      <c r="H4" s="107"/>
      <c r="I4" s="107"/>
      <c r="J4" s="107"/>
      <c r="K4" s="107"/>
      <c r="L4" s="107"/>
      <c r="M4" s="105"/>
      <c r="N4" s="349"/>
      <c r="O4" s="350"/>
    </row>
    <row r="5" spans="1:15" s="103" customFormat="1" ht="15" customHeight="1" x14ac:dyDescent="0.3">
      <c r="A5" s="108" t="s">
        <v>69</v>
      </c>
      <c r="B5" s="109"/>
      <c r="C5" s="110">
        <v>3361</v>
      </c>
      <c r="D5" s="110">
        <v>3494</v>
      </c>
      <c r="E5" s="110">
        <v>3545</v>
      </c>
      <c r="F5" s="110">
        <v>3626</v>
      </c>
      <c r="G5" s="110">
        <v>4040</v>
      </c>
      <c r="H5" s="110">
        <v>4432</v>
      </c>
      <c r="I5" s="110">
        <v>4402</v>
      </c>
      <c r="J5" s="110">
        <v>4288</v>
      </c>
      <c r="K5" s="110">
        <v>4787</v>
      </c>
      <c r="L5" s="110">
        <v>4769</v>
      </c>
      <c r="M5" s="110">
        <v>4893</v>
      </c>
      <c r="N5" s="110">
        <v>5687</v>
      </c>
      <c r="O5" s="110">
        <v>5796</v>
      </c>
    </row>
    <row r="6" spans="1:15" s="103" customFormat="1" ht="15" customHeight="1" x14ac:dyDescent="0.3">
      <c r="A6" s="461" t="s">
        <v>76</v>
      </c>
      <c r="B6" s="461"/>
      <c r="C6" s="110">
        <v>2445</v>
      </c>
      <c r="D6" s="110">
        <v>2519</v>
      </c>
      <c r="E6" s="110">
        <v>2796</v>
      </c>
      <c r="F6" s="110">
        <v>2913</v>
      </c>
      <c r="G6" s="110">
        <v>3122</v>
      </c>
      <c r="H6" s="110">
        <v>3433</v>
      </c>
      <c r="I6" s="110">
        <v>3222</v>
      </c>
      <c r="J6" s="110">
        <v>3144</v>
      </c>
      <c r="K6" s="110">
        <v>3205</v>
      </c>
      <c r="L6" s="110">
        <v>3398</v>
      </c>
      <c r="M6" s="110">
        <v>3240</v>
      </c>
      <c r="N6" s="110">
        <v>3414</v>
      </c>
      <c r="O6" s="110">
        <v>3258</v>
      </c>
    </row>
    <row r="7" spans="1:15" s="103" customFormat="1" ht="15" customHeight="1" x14ac:dyDescent="0.3">
      <c r="A7" s="108" t="s">
        <v>70</v>
      </c>
      <c r="B7" s="109"/>
      <c r="C7" s="110">
        <v>771</v>
      </c>
      <c r="D7" s="110">
        <v>911</v>
      </c>
      <c r="E7" s="110">
        <v>1017</v>
      </c>
      <c r="F7" s="110">
        <v>1118</v>
      </c>
      <c r="G7" s="110">
        <v>1190</v>
      </c>
      <c r="H7" s="110">
        <v>1332</v>
      </c>
      <c r="I7" s="110">
        <v>1316</v>
      </c>
      <c r="J7" s="110">
        <v>1359</v>
      </c>
      <c r="K7" s="110">
        <v>1380</v>
      </c>
      <c r="L7" s="110">
        <v>1491</v>
      </c>
      <c r="M7" s="110">
        <v>1558</v>
      </c>
      <c r="N7" s="110">
        <v>1713</v>
      </c>
      <c r="O7" s="110">
        <v>1850</v>
      </c>
    </row>
    <row r="8" spans="1:15" s="103" customFormat="1" ht="15" customHeight="1" x14ac:dyDescent="0.3">
      <c r="A8" s="108"/>
      <c r="B8" s="109"/>
      <c r="C8" s="110"/>
      <c r="D8" s="110"/>
      <c r="E8" s="110"/>
      <c r="F8" s="110"/>
      <c r="G8" s="110"/>
      <c r="H8" s="110"/>
      <c r="I8" s="110"/>
      <c r="J8" s="110"/>
      <c r="K8" s="110"/>
      <c r="L8" s="110"/>
      <c r="M8" s="109"/>
      <c r="N8" s="110"/>
      <c r="O8" s="111"/>
    </row>
    <row r="9" spans="1:15" s="103" customFormat="1" ht="15" customHeight="1" x14ac:dyDescent="0.3">
      <c r="A9" s="460" t="s">
        <v>75</v>
      </c>
      <c r="B9" s="460"/>
      <c r="C9" s="110">
        <v>450</v>
      </c>
      <c r="D9" s="110">
        <v>552</v>
      </c>
      <c r="E9" s="110">
        <v>580</v>
      </c>
      <c r="F9" s="110">
        <v>652</v>
      </c>
      <c r="G9" s="110">
        <v>591</v>
      </c>
      <c r="H9" s="110">
        <v>665</v>
      </c>
      <c r="I9" s="110">
        <v>624</v>
      </c>
      <c r="J9" s="110">
        <v>581</v>
      </c>
      <c r="K9" s="110">
        <v>575</v>
      </c>
      <c r="L9" s="110">
        <v>606</v>
      </c>
      <c r="M9" s="110">
        <v>573</v>
      </c>
      <c r="N9" s="110">
        <v>553</v>
      </c>
      <c r="O9" s="110">
        <v>559</v>
      </c>
    </row>
    <row r="10" spans="1:15" s="103" customFormat="1" ht="15" customHeight="1" x14ac:dyDescent="0.3">
      <c r="A10" s="108" t="s">
        <v>73</v>
      </c>
      <c r="B10" s="109"/>
      <c r="C10" s="110">
        <v>797</v>
      </c>
      <c r="D10" s="110">
        <v>804</v>
      </c>
      <c r="E10" s="110">
        <v>740</v>
      </c>
      <c r="F10" s="110">
        <v>733</v>
      </c>
      <c r="G10" s="110">
        <v>845</v>
      </c>
      <c r="H10" s="110">
        <v>876</v>
      </c>
      <c r="I10" s="110">
        <v>746</v>
      </c>
      <c r="J10" s="110">
        <v>669</v>
      </c>
      <c r="K10" s="110">
        <v>687</v>
      </c>
      <c r="L10" s="110">
        <v>658</v>
      </c>
      <c r="M10" s="110">
        <v>789</v>
      </c>
      <c r="N10" s="110">
        <v>1008</v>
      </c>
      <c r="O10" s="110">
        <v>1048</v>
      </c>
    </row>
    <row r="11" spans="1:15" s="103" customFormat="1" ht="15" customHeight="1" x14ac:dyDescent="0.3">
      <c r="A11" s="459" t="s">
        <v>74</v>
      </c>
      <c r="B11" s="459"/>
      <c r="C11" s="110">
        <v>347</v>
      </c>
      <c r="D11" s="110">
        <v>341</v>
      </c>
      <c r="E11" s="110">
        <v>308</v>
      </c>
      <c r="F11" s="110">
        <v>349</v>
      </c>
      <c r="G11" s="110">
        <v>327</v>
      </c>
      <c r="H11" s="110">
        <v>315</v>
      </c>
      <c r="I11" s="110">
        <v>307</v>
      </c>
      <c r="J11" s="110">
        <v>245</v>
      </c>
      <c r="K11" s="110">
        <v>250</v>
      </c>
      <c r="L11" s="110">
        <v>241</v>
      </c>
      <c r="M11" s="110">
        <v>253</v>
      </c>
      <c r="N11" s="110">
        <v>277</v>
      </c>
      <c r="O11" s="110">
        <v>286</v>
      </c>
    </row>
    <row r="12" spans="1:15" s="103" customFormat="1" ht="15" customHeight="1" x14ac:dyDescent="0.3">
      <c r="A12" s="458"/>
      <c r="B12" s="458"/>
      <c r="C12" s="112"/>
      <c r="D12" s="112"/>
      <c r="E12" s="112"/>
      <c r="F12" s="112"/>
      <c r="L12" s="113"/>
    </row>
    <row r="13" spans="1:15" s="301" customFormat="1" ht="15" customHeight="1" x14ac:dyDescent="0.35">
      <c r="A13" s="302" t="s">
        <v>7</v>
      </c>
      <c r="B13" s="301" t="s">
        <v>46</v>
      </c>
    </row>
    <row r="14" spans="1:15" s="301" customFormat="1" ht="15" x14ac:dyDescent="0.35">
      <c r="A14" s="303"/>
      <c r="B14" s="301" t="s">
        <v>79</v>
      </c>
    </row>
    <row r="15" spans="1:15" s="301" customFormat="1" ht="15" x14ac:dyDescent="0.35">
      <c r="B15" s="301" t="s">
        <v>238</v>
      </c>
      <c r="C15" s="304"/>
      <c r="D15" s="304"/>
      <c r="E15" s="304"/>
      <c r="F15" s="304"/>
    </row>
    <row r="16" spans="1:15" s="301" customFormat="1" ht="15" x14ac:dyDescent="0.35">
      <c r="A16" s="302" t="s">
        <v>8</v>
      </c>
      <c r="B16" s="301" t="s">
        <v>88</v>
      </c>
    </row>
    <row r="17" spans="2:4" s="301" customFormat="1" ht="15.75" x14ac:dyDescent="0.35">
      <c r="B17" s="329" t="s">
        <v>193</v>
      </c>
    </row>
    <row r="18" spans="2:4" x14ac:dyDescent="0.3">
      <c r="D18" s="112"/>
    </row>
    <row r="19" spans="2:4" x14ac:dyDescent="0.3">
      <c r="B19" s="44"/>
      <c r="D19" s="112"/>
    </row>
    <row r="20" spans="2:4" x14ac:dyDescent="0.3">
      <c r="D20" s="112"/>
    </row>
    <row r="21" spans="2:4" x14ac:dyDescent="0.3">
      <c r="D21" s="112"/>
    </row>
    <row r="22" spans="2:4" x14ac:dyDescent="0.3">
      <c r="D22" s="112"/>
    </row>
    <row r="23" spans="2:4" x14ac:dyDescent="0.3">
      <c r="D23" s="112"/>
    </row>
    <row r="24" spans="2:4" x14ac:dyDescent="0.3">
      <c r="D24" s="112"/>
    </row>
    <row r="25" spans="2:4" x14ac:dyDescent="0.3">
      <c r="D25" s="112"/>
    </row>
    <row r="26" spans="2:4" x14ac:dyDescent="0.3">
      <c r="D26" s="112"/>
    </row>
    <row r="27" spans="2:4" x14ac:dyDescent="0.3">
      <c r="D27" s="112"/>
    </row>
    <row r="32" spans="2:4" x14ac:dyDescent="0.3">
      <c r="D32" s="4"/>
    </row>
  </sheetData>
  <mergeCells count="4">
    <mergeCell ref="A11:B11"/>
    <mergeCell ref="A12:B12"/>
    <mergeCell ref="A9:B9"/>
    <mergeCell ref="A6:B6"/>
  </mergeCells>
  <hyperlinks>
    <hyperlink ref="B16" r:id="rId1" location="ActivityRates" display="http://bluebook.scts.org/#ActivityRates" xr:uid="{00000000-0004-0000-1300-000000000000}"/>
    <hyperlink ref="A2" location="'CHAPTER 3'!A1" display="Back to Table of Contents" xr:uid="{00000000-0004-0000-1300-000001000000}"/>
    <hyperlink ref="B17" r:id="rId2" xr:uid="{00000000-0004-0000-1300-000002000000}"/>
  </hyperlinks>
  <pageMargins left="0.74803149606299213" right="0.74803149606299213" top="0.98425196850393704" bottom="0.98425196850393704" header="0.5" footer="0.5"/>
  <pageSetup paperSize="9" scale="90" orientation="landscape" horizontalDpi="180" verticalDpi="180" r:id="rId3"/>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G22"/>
  <sheetViews>
    <sheetView showGridLines="0" zoomScale="90" zoomScaleNormal="90" workbookViewId="0">
      <pane xSplit="1" ySplit="4" topLeftCell="B8" activePane="bottomRight" state="frozen"/>
      <selection pane="topRight" activeCell="B1" sqref="B1"/>
      <selection pane="bottomLeft" activeCell="A5" sqref="A5"/>
      <selection pane="bottomRight" activeCell="A2" sqref="A2"/>
    </sheetView>
  </sheetViews>
  <sheetFormatPr defaultRowHeight="16.5" x14ac:dyDescent="0.2"/>
  <cols>
    <col min="1" max="1" width="26.28515625" style="83" customWidth="1"/>
    <col min="2" max="2" width="9.140625" style="83"/>
    <col min="3" max="3" width="7.85546875" style="83" customWidth="1"/>
    <col min="4" max="4" width="5.7109375" style="83" customWidth="1"/>
    <col min="5" max="6" width="9.140625" style="83"/>
    <col min="7" max="7" width="29.7109375" style="83" customWidth="1"/>
    <col min="8" max="16384" width="9.140625" style="83"/>
  </cols>
  <sheetData>
    <row r="1" spans="1:7" ht="18" x14ac:dyDescent="0.35">
      <c r="A1" s="12" t="s">
        <v>194</v>
      </c>
      <c r="B1" s="12"/>
      <c r="C1" s="12"/>
      <c r="D1" s="12"/>
      <c r="E1" s="12"/>
      <c r="F1" s="12"/>
      <c r="G1" s="12"/>
    </row>
    <row r="2" spans="1:7" x14ac:dyDescent="0.3">
      <c r="A2" s="314" t="s">
        <v>112</v>
      </c>
    </row>
    <row r="3" spans="1:7" ht="26.25" customHeight="1" x14ac:dyDescent="0.2">
      <c r="A3" s="48"/>
      <c r="B3" s="463" t="s">
        <v>216</v>
      </c>
      <c r="C3" s="463"/>
      <c r="D3" s="47"/>
      <c r="E3" s="462" t="s">
        <v>77</v>
      </c>
      <c r="F3" s="462"/>
      <c r="G3" s="47"/>
    </row>
    <row r="4" spans="1:7" ht="20.25" customHeight="1" x14ac:dyDescent="0.2">
      <c r="A4" s="84" t="s">
        <v>49</v>
      </c>
      <c r="B4" s="85" t="s">
        <v>47</v>
      </c>
      <c r="C4" s="86" t="s">
        <v>48</v>
      </c>
      <c r="D4" s="87"/>
      <c r="E4" s="85" t="s">
        <v>47</v>
      </c>
      <c r="F4" s="86" t="s">
        <v>48</v>
      </c>
      <c r="G4" s="87"/>
    </row>
    <row r="5" spans="1:7" x14ac:dyDescent="0.2">
      <c r="A5" s="88" t="s">
        <v>50</v>
      </c>
      <c r="B5" s="88">
        <v>149</v>
      </c>
      <c r="C5" s="88">
        <v>48</v>
      </c>
      <c r="D5" s="89"/>
      <c r="E5" s="88">
        <v>334</v>
      </c>
      <c r="F5" s="88">
        <v>55</v>
      </c>
      <c r="G5" s="89"/>
    </row>
    <row r="6" spans="1:7" x14ac:dyDescent="0.2">
      <c r="A6" s="90" t="s">
        <v>51</v>
      </c>
      <c r="B6" s="90">
        <v>109</v>
      </c>
      <c r="C6" s="90">
        <v>35</v>
      </c>
      <c r="D6" s="91"/>
      <c r="E6" s="90">
        <v>177</v>
      </c>
      <c r="F6" s="90">
        <v>29</v>
      </c>
      <c r="G6" s="91"/>
    </row>
    <row r="7" spans="1:7" x14ac:dyDescent="0.2">
      <c r="A7" s="90" t="s">
        <v>52</v>
      </c>
      <c r="B7" s="90">
        <v>46</v>
      </c>
      <c r="C7" s="90">
        <v>15</v>
      </c>
      <c r="D7" s="91"/>
      <c r="E7" s="90">
        <v>79</v>
      </c>
      <c r="F7" s="90">
        <v>13</v>
      </c>
      <c r="G7" s="91"/>
    </row>
    <row r="8" spans="1:7" x14ac:dyDescent="0.2">
      <c r="A8" s="92" t="s">
        <v>53</v>
      </c>
      <c r="B8" s="92">
        <v>6</v>
      </c>
      <c r="C8" s="92">
        <v>2</v>
      </c>
      <c r="D8" s="93"/>
      <c r="E8" s="92">
        <v>18</v>
      </c>
      <c r="F8" s="92">
        <v>3</v>
      </c>
      <c r="G8" s="93"/>
    </row>
    <row r="9" spans="1:7" x14ac:dyDescent="0.2">
      <c r="A9" s="94" t="s">
        <v>54</v>
      </c>
      <c r="B9" s="95">
        <v>310</v>
      </c>
      <c r="C9" s="95"/>
      <c r="D9" s="96"/>
      <c r="E9" s="95">
        <v>605</v>
      </c>
      <c r="F9" s="95"/>
      <c r="G9" s="97"/>
    </row>
    <row r="10" spans="1:7" x14ac:dyDescent="0.2">
      <c r="A10" s="48"/>
      <c r="B10" s="48"/>
      <c r="C10" s="48"/>
      <c r="D10" s="98"/>
      <c r="E10" s="48"/>
      <c r="F10" s="48"/>
      <c r="G10" s="98"/>
    </row>
    <row r="11" spans="1:7" x14ac:dyDescent="0.2">
      <c r="A11" s="84" t="s">
        <v>55</v>
      </c>
      <c r="B11" s="86" t="s">
        <v>47</v>
      </c>
      <c r="C11" s="87" t="s">
        <v>48</v>
      </c>
      <c r="D11" s="85"/>
      <c r="E11" s="86" t="s">
        <v>47</v>
      </c>
      <c r="F11" s="87" t="s">
        <v>48</v>
      </c>
      <c r="G11" s="87"/>
    </row>
    <row r="12" spans="1:7" x14ac:dyDescent="0.2">
      <c r="A12" s="88" t="s">
        <v>50</v>
      </c>
      <c r="B12" s="88">
        <v>5</v>
      </c>
      <c r="C12" s="88">
        <v>42</v>
      </c>
      <c r="D12" s="89"/>
      <c r="E12" s="88">
        <v>15</v>
      </c>
      <c r="F12" s="88">
        <v>58</v>
      </c>
      <c r="G12" s="89"/>
    </row>
    <row r="13" spans="1:7" ht="17.25" x14ac:dyDescent="0.2">
      <c r="A13" s="90" t="s">
        <v>220</v>
      </c>
      <c r="B13" s="90">
        <v>0</v>
      </c>
      <c r="C13" s="90">
        <v>0</v>
      </c>
      <c r="D13" s="91"/>
      <c r="E13" s="90">
        <v>5</v>
      </c>
      <c r="F13" s="90">
        <v>19</v>
      </c>
      <c r="G13" s="91"/>
    </row>
    <row r="14" spans="1:7" x14ac:dyDescent="0.2">
      <c r="A14" s="92" t="s">
        <v>52</v>
      </c>
      <c r="B14" s="92">
        <v>2</v>
      </c>
      <c r="C14" s="92">
        <v>17</v>
      </c>
      <c r="D14" s="93"/>
      <c r="E14" s="92">
        <v>5</v>
      </c>
      <c r="F14" s="92">
        <v>19</v>
      </c>
      <c r="G14" s="93"/>
    </row>
    <row r="15" spans="1:7" x14ac:dyDescent="0.2">
      <c r="A15" s="92" t="s">
        <v>53</v>
      </c>
      <c r="B15" s="92">
        <v>0</v>
      </c>
      <c r="C15" s="92">
        <v>0</v>
      </c>
      <c r="D15" s="93"/>
      <c r="E15" s="92">
        <v>1</v>
      </c>
      <c r="F15" s="92">
        <v>4</v>
      </c>
      <c r="G15" s="93"/>
    </row>
    <row r="16" spans="1:7" x14ac:dyDescent="0.2">
      <c r="A16" s="94" t="s">
        <v>54</v>
      </c>
      <c r="B16" s="94">
        <v>7</v>
      </c>
      <c r="C16" s="95"/>
      <c r="D16" s="95"/>
      <c r="E16" s="95">
        <v>26</v>
      </c>
      <c r="F16" s="95"/>
      <c r="G16" s="94"/>
    </row>
    <row r="18" spans="1:2" s="305" customFormat="1" ht="17.25" x14ac:dyDescent="0.2">
      <c r="A18" s="307" t="s">
        <v>56</v>
      </c>
      <c r="B18" s="305" t="s">
        <v>195</v>
      </c>
    </row>
    <row r="19" spans="1:2" s="305" customFormat="1" ht="17.25" x14ac:dyDescent="0.2">
      <c r="A19" s="307"/>
      <c r="B19" s="434" t="s">
        <v>196</v>
      </c>
    </row>
    <row r="20" spans="1:2" s="305" customFormat="1" ht="15" x14ac:dyDescent="0.2">
      <c r="A20" s="307"/>
      <c r="B20" s="305" t="s">
        <v>197</v>
      </c>
    </row>
    <row r="21" spans="1:2" s="305" customFormat="1" ht="15" x14ac:dyDescent="0.2">
      <c r="A21" s="307" t="s">
        <v>8</v>
      </c>
      <c r="B21" s="305" t="s">
        <v>198</v>
      </c>
    </row>
    <row r="22" spans="1:2" s="305" customFormat="1" ht="15" x14ac:dyDescent="0.2">
      <c r="A22" s="306" t="s">
        <v>92</v>
      </c>
    </row>
  </sheetData>
  <mergeCells count="2">
    <mergeCell ref="E3:F3"/>
    <mergeCell ref="B3:C3"/>
  </mergeCells>
  <hyperlinks>
    <hyperlink ref="A22" r:id="rId1" xr:uid="{00000000-0004-0000-1400-000000000000}"/>
    <hyperlink ref="A2" location="'CHAPTER 3'!A1" display="Back to Table of Contents" xr:uid="{00000000-0004-0000-1400-000001000000}"/>
  </hyperlinks>
  <pageMargins left="0.7" right="0.7" top="0.75" bottom="0.75" header="0.3" footer="0.3"/>
  <pageSetup paperSize="9"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B46"/>
  <sheetViews>
    <sheetView showGridLines="0" zoomScaleNormal="100" workbookViewId="0">
      <pane xSplit="2" ySplit="4" topLeftCell="F17" activePane="bottomRight" state="frozen"/>
      <selection activeCell="Q14" sqref="Q14"/>
      <selection pane="topRight" activeCell="Q14" sqref="Q14"/>
      <selection pane="bottomLeft" activeCell="Q14" sqref="Q14"/>
      <selection pane="bottomRight" activeCell="A2" sqref="A2"/>
    </sheetView>
  </sheetViews>
  <sheetFormatPr defaultRowHeight="16.5" x14ac:dyDescent="0.3"/>
  <cols>
    <col min="1" max="3" width="9.140625" style="46"/>
    <col min="4" max="4" width="7.42578125" style="46" customWidth="1"/>
    <col min="5" max="5" width="4" style="81" customWidth="1"/>
    <col min="6" max="6" width="8.7109375" style="46" customWidth="1"/>
    <col min="7" max="7" width="8.28515625" style="46" customWidth="1"/>
    <col min="8" max="8" width="3.140625" style="81" customWidth="1"/>
    <col min="9" max="9" width="9.28515625" style="46" customWidth="1"/>
    <col min="10" max="10" width="9.140625" style="46"/>
    <col min="11" max="11" width="4.28515625" style="46" customWidth="1"/>
    <col min="12" max="13" width="9.140625" style="46"/>
    <col min="14" max="14" width="4" style="46" customWidth="1"/>
    <col min="15" max="16" width="9.140625" style="46"/>
    <col min="17" max="17" width="3.42578125" style="46" customWidth="1"/>
    <col min="18" max="18" width="8.7109375" style="46" customWidth="1"/>
    <col min="19" max="19" width="7.5703125" style="46" customWidth="1"/>
    <col min="20" max="20" width="2.85546875" style="46" customWidth="1"/>
    <col min="21" max="22" width="9.140625" style="46"/>
    <col min="23" max="23" width="2.7109375" style="46" customWidth="1"/>
    <col min="24" max="25" width="9.140625" style="46"/>
    <col min="26" max="26" width="2.7109375" style="46" customWidth="1"/>
    <col min="27" max="16384" width="9.140625" style="46"/>
  </cols>
  <sheetData>
    <row r="1" spans="1:28" ht="18" x14ac:dyDescent="0.35">
      <c r="A1" s="12" t="s">
        <v>200</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x14ac:dyDescent="0.3">
      <c r="A2" s="314" t="s">
        <v>112</v>
      </c>
    </row>
    <row r="3" spans="1:28" s="48" customFormat="1" ht="26.25" customHeight="1" x14ac:dyDescent="0.2">
      <c r="A3" s="47" t="s">
        <v>123</v>
      </c>
      <c r="C3" s="462" t="s">
        <v>31</v>
      </c>
      <c r="D3" s="462"/>
      <c r="E3" s="49"/>
      <c r="F3" s="462" t="s">
        <v>32</v>
      </c>
      <c r="G3" s="462"/>
      <c r="H3" s="49"/>
      <c r="I3" s="462" t="s">
        <v>33</v>
      </c>
      <c r="J3" s="462"/>
      <c r="L3" s="462" t="s">
        <v>34</v>
      </c>
      <c r="M3" s="462"/>
      <c r="O3" s="462" t="s">
        <v>68</v>
      </c>
      <c r="P3" s="462"/>
      <c r="R3" s="462" t="s">
        <v>78</v>
      </c>
      <c r="S3" s="462"/>
      <c r="T3" s="50"/>
      <c r="U3" s="462" t="s">
        <v>91</v>
      </c>
      <c r="V3" s="462"/>
      <c r="W3" s="50"/>
      <c r="X3" s="462" t="s">
        <v>96</v>
      </c>
      <c r="Y3" s="462"/>
      <c r="Z3" s="432"/>
      <c r="AA3" s="462" t="s">
        <v>184</v>
      </c>
      <c r="AB3" s="462"/>
    </row>
    <row r="4" spans="1:28" s="56" customFormat="1" ht="15" x14ac:dyDescent="0.3">
      <c r="A4" s="47" t="s">
        <v>57</v>
      </c>
      <c r="B4" s="52"/>
      <c r="C4" s="53" t="s">
        <v>58</v>
      </c>
      <c r="D4" s="53" t="s">
        <v>59</v>
      </c>
      <c r="E4" s="52"/>
      <c r="F4" s="53" t="s">
        <v>58</v>
      </c>
      <c r="G4" s="53" t="s">
        <v>59</v>
      </c>
      <c r="H4" s="53"/>
      <c r="I4" s="53" t="s">
        <v>58</v>
      </c>
      <c r="J4" s="53" t="s">
        <v>59</v>
      </c>
      <c r="K4" s="52"/>
      <c r="L4" s="53" t="s">
        <v>58</v>
      </c>
      <c r="M4" s="53" t="s">
        <v>59</v>
      </c>
      <c r="N4" s="52"/>
      <c r="O4" s="53" t="s">
        <v>58</v>
      </c>
      <c r="P4" s="53" t="s">
        <v>59</v>
      </c>
      <c r="Q4" s="52"/>
      <c r="R4" s="54" t="s">
        <v>58</v>
      </c>
      <c r="S4" s="54" t="s">
        <v>59</v>
      </c>
      <c r="T4" s="55"/>
      <c r="U4" s="54" t="s">
        <v>58</v>
      </c>
      <c r="V4" s="54" t="s">
        <v>59</v>
      </c>
      <c r="W4" s="55"/>
      <c r="X4" s="54" t="s">
        <v>58</v>
      </c>
      <c r="Y4" s="54" t="s">
        <v>59</v>
      </c>
      <c r="Z4" s="55"/>
      <c r="AA4" s="54" t="s">
        <v>58</v>
      </c>
      <c r="AB4" s="54" t="s">
        <v>59</v>
      </c>
    </row>
    <row r="5" spans="1:28" s="64" customFormat="1" ht="15" x14ac:dyDescent="0.3">
      <c r="A5" s="57" t="s">
        <v>60</v>
      </c>
      <c r="B5" s="57"/>
      <c r="C5" s="57">
        <v>94</v>
      </c>
      <c r="D5" s="58">
        <v>1.8</v>
      </c>
      <c r="E5" s="59"/>
      <c r="F5" s="57">
        <v>113</v>
      </c>
      <c r="G5" s="57">
        <v>2.2000000000000002</v>
      </c>
      <c r="H5" s="59"/>
      <c r="I5" s="60">
        <v>119</v>
      </c>
      <c r="J5" s="57">
        <v>2.2000000000000002</v>
      </c>
      <c r="K5" s="57"/>
      <c r="L5" s="57">
        <v>163</v>
      </c>
      <c r="M5" s="61">
        <v>3</v>
      </c>
      <c r="N5" s="57"/>
      <c r="O5" s="57">
        <v>157</v>
      </c>
      <c r="P5" s="58">
        <v>2.9144236124002227</v>
      </c>
      <c r="Q5" s="57"/>
      <c r="R5" s="60">
        <v>167</v>
      </c>
      <c r="S5" s="62">
        <v>3.0743740795287189</v>
      </c>
      <c r="T5" s="57"/>
      <c r="U5" s="60">
        <v>163</v>
      </c>
      <c r="V5" s="62">
        <v>2.974995437123563</v>
      </c>
      <c r="W5" s="57"/>
      <c r="X5" s="60">
        <v>170</v>
      </c>
      <c r="Y5" s="62">
        <v>3.0758096616609372</v>
      </c>
      <c r="Z5" s="57"/>
      <c r="AA5" s="60">
        <v>158</v>
      </c>
      <c r="AB5" s="62">
        <v>2.8407047824523555</v>
      </c>
    </row>
    <row r="6" spans="1:28" s="64" customFormat="1" ht="15" x14ac:dyDescent="0.3">
      <c r="A6" s="65" t="s">
        <v>61</v>
      </c>
      <c r="B6" s="65"/>
      <c r="C6" s="65">
        <v>6</v>
      </c>
      <c r="D6" s="66">
        <v>2</v>
      </c>
      <c r="E6" s="67"/>
      <c r="F6" s="65">
        <v>8</v>
      </c>
      <c r="G6" s="65">
        <v>2.7</v>
      </c>
      <c r="H6" s="67"/>
      <c r="I6" s="68">
        <v>5</v>
      </c>
      <c r="J6" s="65">
        <v>1.6</v>
      </c>
      <c r="K6" s="65"/>
      <c r="L6" s="65">
        <v>4</v>
      </c>
      <c r="M6" s="69">
        <v>1.3</v>
      </c>
      <c r="N6" s="65"/>
      <c r="O6" s="65">
        <v>7</v>
      </c>
      <c r="P6" s="66">
        <v>2.2727272727272725</v>
      </c>
      <c r="Q6" s="65"/>
      <c r="R6" s="68">
        <v>11</v>
      </c>
      <c r="S6" s="70">
        <v>3.5598705501618126</v>
      </c>
      <c r="T6" s="65"/>
      <c r="U6" s="68">
        <v>12</v>
      </c>
      <c r="V6" s="70">
        <v>3.8709677419354835</v>
      </c>
      <c r="W6" s="65"/>
      <c r="X6" s="68">
        <v>3</v>
      </c>
      <c r="Y6" s="70">
        <v>0.96463022508038587</v>
      </c>
      <c r="Z6" s="65"/>
      <c r="AA6" s="68">
        <v>7</v>
      </c>
      <c r="AB6" s="70">
        <v>2.2364217252396168</v>
      </c>
    </row>
    <row r="7" spans="1:28" s="64" customFormat="1" ht="15" x14ac:dyDescent="0.3">
      <c r="A7" s="65" t="s">
        <v>62</v>
      </c>
      <c r="B7" s="65"/>
      <c r="C7" s="65">
        <v>12</v>
      </c>
      <c r="D7" s="66">
        <v>2.2999999999999998</v>
      </c>
      <c r="E7" s="67"/>
      <c r="F7" s="65">
        <v>13</v>
      </c>
      <c r="G7" s="65">
        <v>2.5</v>
      </c>
      <c r="H7" s="67"/>
      <c r="I7" s="68">
        <v>13</v>
      </c>
      <c r="J7" s="65">
        <v>2.5</v>
      </c>
      <c r="K7" s="65"/>
      <c r="L7" s="65">
        <v>21</v>
      </c>
      <c r="M7" s="69">
        <v>4</v>
      </c>
      <c r="N7" s="65"/>
      <c r="O7" s="65">
        <v>16</v>
      </c>
      <c r="P7" s="66">
        <v>3.0018761726078798</v>
      </c>
      <c r="Q7" s="65"/>
      <c r="R7" s="68">
        <v>9</v>
      </c>
      <c r="S7" s="70">
        <v>1.6822429906542058</v>
      </c>
      <c r="T7" s="65"/>
      <c r="U7" s="68">
        <v>16</v>
      </c>
      <c r="V7" s="70">
        <v>2.9795158286778398</v>
      </c>
      <c r="W7" s="65"/>
      <c r="X7" s="68">
        <v>16</v>
      </c>
      <c r="Y7" s="70">
        <v>2.9629629629629628</v>
      </c>
      <c r="Z7" s="65"/>
      <c r="AA7" s="68">
        <v>11</v>
      </c>
      <c r="AB7" s="70">
        <v>2.0295202952029521</v>
      </c>
    </row>
    <row r="8" spans="1:28" s="64" customFormat="1" ht="15.75" customHeight="1" x14ac:dyDescent="0.3">
      <c r="A8" s="367" t="s">
        <v>89</v>
      </c>
      <c r="B8" s="367"/>
      <c r="C8" s="367">
        <v>14</v>
      </c>
      <c r="D8" s="368">
        <v>7.8</v>
      </c>
      <c r="E8" s="369"/>
      <c r="F8" s="367">
        <v>4</v>
      </c>
      <c r="G8" s="367">
        <v>2.2000000000000002</v>
      </c>
      <c r="H8" s="369"/>
      <c r="I8" s="370">
        <v>5</v>
      </c>
      <c r="J8" s="367">
        <v>2.8</v>
      </c>
      <c r="K8" s="367"/>
      <c r="L8" s="367">
        <v>5</v>
      </c>
      <c r="M8" s="371">
        <v>2.7</v>
      </c>
      <c r="N8" s="367"/>
      <c r="O8" s="367">
        <v>0</v>
      </c>
      <c r="P8" s="368">
        <v>0</v>
      </c>
      <c r="Q8" s="367"/>
      <c r="R8" s="370">
        <v>7</v>
      </c>
      <c r="S8" s="372">
        <v>3.8043478260869565</v>
      </c>
      <c r="T8" s="367"/>
      <c r="U8" s="370">
        <v>6</v>
      </c>
      <c r="V8" s="372">
        <v>3.243243243243243</v>
      </c>
      <c r="W8" s="367"/>
      <c r="X8" s="370">
        <v>8</v>
      </c>
      <c r="Y8" s="372">
        <v>4.301075268817204</v>
      </c>
      <c r="Z8" s="367"/>
      <c r="AA8" s="370">
        <v>7</v>
      </c>
      <c r="AB8" s="372">
        <v>3.7433155080213902</v>
      </c>
    </row>
    <row r="9" spans="1:28" s="64" customFormat="1" ht="15" x14ac:dyDescent="0.3">
      <c r="A9" s="412" t="s">
        <v>126</v>
      </c>
      <c r="B9" s="268"/>
      <c r="C9" s="268"/>
      <c r="D9" s="269"/>
      <c r="E9" s="270"/>
      <c r="F9" s="268"/>
      <c r="G9" s="268"/>
      <c r="H9" s="270"/>
      <c r="I9" s="271"/>
      <c r="J9" s="268"/>
      <c r="K9" s="268"/>
      <c r="L9" s="268"/>
      <c r="M9" s="365"/>
      <c r="N9" s="268"/>
      <c r="O9" s="268">
        <v>1</v>
      </c>
      <c r="P9" s="269"/>
      <c r="Q9" s="268"/>
      <c r="R9" s="271"/>
      <c r="S9" s="366"/>
      <c r="T9" s="268"/>
      <c r="U9" s="271">
        <v>2</v>
      </c>
      <c r="V9" s="366"/>
      <c r="W9" s="268"/>
      <c r="X9" s="271">
        <v>1</v>
      </c>
      <c r="Y9" s="366"/>
      <c r="Z9" s="268"/>
      <c r="AA9" s="271"/>
      <c r="AB9" s="366"/>
    </row>
    <row r="10" spans="1:28" s="64" customFormat="1" ht="15" x14ac:dyDescent="0.3">
      <c r="A10" s="71" t="s">
        <v>38</v>
      </c>
      <c r="B10" s="72"/>
      <c r="C10" s="72">
        <v>126</v>
      </c>
      <c r="D10" s="73">
        <v>2</v>
      </c>
      <c r="E10" s="74"/>
      <c r="F10" s="72">
        <v>138</v>
      </c>
      <c r="G10" s="72">
        <v>2.2000000000000002</v>
      </c>
      <c r="H10" s="74"/>
      <c r="I10" s="75">
        <v>142</v>
      </c>
      <c r="J10" s="72">
        <v>2.2000000000000002</v>
      </c>
      <c r="K10" s="72"/>
      <c r="L10" s="72">
        <v>193</v>
      </c>
      <c r="M10" s="76">
        <v>3</v>
      </c>
      <c r="N10" s="72"/>
      <c r="O10" s="72">
        <v>181</v>
      </c>
      <c r="P10" s="73">
        <v>2.8127428127428131</v>
      </c>
      <c r="Q10" s="72"/>
      <c r="R10" s="75">
        <v>194</v>
      </c>
      <c r="S10" s="77">
        <v>2.9919802590993214</v>
      </c>
      <c r="T10" s="72"/>
      <c r="U10" s="75">
        <v>199</v>
      </c>
      <c r="V10" s="77">
        <v>3.0451415455241011</v>
      </c>
      <c r="W10" s="72"/>
      <c r="X10" s="75">
        <v>198</v>
      </c>
      <c r="Y10" s="77">
        <v>3.0054644808743172</v>
      </c>
      <c r="Z10" s="72"/>
      <c r="AA10" s="75">
        <v>183</v>
      </c>
      <c r="AB10" s="77">
        <v>2.7710478497880069</v>
      </c>
    </row>
    <row r="11" spans="1:28" x14ac:dyDescent="0.3">
      <c r="A11" s="78"/>
      <c r="B11" s="64"/>
      <c r="C11" s="354"/>
      <c r="D11" s="354"/>
      <c r="E11" s="355"/>
      <c r="F11" s="354"/>
      <c r="G11" s="354"/>
      <c r="H11" s="355"/>
      <c r="I11" s="354"/>
      <c r="J11" s="354"/>
      <c r="K11" s="354"/>
      <c r="L11" s="354"/>
      <c r="M11" s="354"/>
      <c r="N11" s="354"/>
      <c r="O11" s="354"/>
      <c r="P11" s="354"/>
      <c r="Q11" s="354"/>
      <c r="R11" s="354"/>
      <c r="S11" s="354"/>
      <c r="T11" s="354"/>
      <c r="U11" s="354"/>
      <c r="V11" s="354"/>
      <c r="W11" s="354"/>
      <c r="X11" s="354"/>
      <c r="Y11" s="354"/>
      <c r="Z11" s="354"/>
      <c r="AA11" s="354"/>
      <c r="AB11" s="354"/>
    </row>
    <row r="12" spans="1:28" s="48" customFormat="1" ht="26.25" customHeight="1" x14ac:dyDescent="0.2">
      <c r="A12" s="47" t="s">
        <v>124</v>
      </c>
      <c r="C12" s="462" t="s">
        <v>31</v>
      </c>
      <c r="D12" s="462"/>
      <c r="E12" s="49"/>
      <c r="F12" s="462" t="s">
        <v>32</v>
      </c>
      <c r="G12" s="462"/>
      <c r="H12" s="49"/>
      <c r="I12" s="462" t="s">
        <v>33</v>
      </c>
      <c r="J12" s="462"/>
      <c r="L12" s="462" t="s">
        <v>34</v>
      </c>
      <c r="M12" s="462"/>
      <c r="O12" s="462" t="s">
        <v>68</v>
      </c>
      <c r="P12" s="462"/>
      <c r="R12" s="462" t="s">
        <v>78</v>
      </c>
      <c r="S12" s="462"/>
      <c r="T12" s="364"/>
      <c r="U12" s="462" t="s">
        <v>91</v>
      </c>
      <c r="V12" s="462"/>
      <c r="W12" s="364"/>
      <c r="X12" s="462" t="s">
        <v>96</v>
      </c>
      <c r="Y12" s="462"/>
      <c r="Z12" s="432"/>
      <c r="AA12" s="462" t="s">
        <v>184</v>
      </c>
      <c r="AB12" s="462"/>
    </row>
    <row r="13" spans="1:28" s="56" customFormat="1" ht="15" x14ac:dyDescent="0.3">
      <c r="A13" s="47" t="s">
        <v>57</v>
      </c>
      <c r="B13" s="52"/>
      <c r="C13" s="53" t="s">
        <v>58</v>
      </c>
      <c r="D13" s="53" t="s">
        <v>59</v>
      </c>
      <c r="E13" s="52"/>
      <c r="F13" s="53" t="s">
        <v>58</v>
      </c>
      <c r="G13" s="53" t="s">
        <v>59</v>
      </c>
      <c r="H13" s="53"/>
      <c r="I13" s="53" t="s">
        <v>58</v>
      </c>
      <c r="J13" s="53" t="s">
        <v>59</v>
      </c>
      <c r="K13" s="52"/>
      <c r="L13" s="53" t="s">
        <v>58</v>
      </c>
      <c r="M13" s="53" t="s">
        <v>59</v>
      </c>
      <c r="N13" s="52"/>
      <c r="O13" s="53" t="s">
        <v>58</v>
      </c>
      <c r="P13" s="53" t="s">
        <v>59</v>
      </c>
      <c r="Q13" s="52"/>
      <c r="R13" s="54" t="s">
        <v>58</v>
      </c>
      <c r="S13" s="54" t="s">
        <v>59</v>
      </c>
      <c r="T13" s="55"/>
      <c r="U13" s="54" t="s">
        <v>58</v>
      </c>
      <c r="V13" s="54" t="s">
        <v>59</v>
      </c>
      <c r="W13" s="55"/>
      <c r="X13" s="54" t="s">
        <v>58</v>
      </c>
      <c r="Y13" s="54" t="s">
        <v>59</v>
      </c>
      <c r="Z13" s="55"/>
      <c r="AA13" s="54" t="s">
        <v>58</v>
      </c>
      <c r="AB13" s="54" t="s">
        <v>59</v>
      </c>
    </row>
    <row r="14" spans="1:28" s="64" customFormat="1" ht="15" x14ac:dyDescent="0.3">
      <c r="A14" s="57" t="s">
        <v>60</v>
      </c>
      <c r="B14" s="57"/>
      <c r="C14" s="57"/>
      <c r="D14" s="58"/>
      <c r="E14" s="59"/>
      <c r="F14" s="57"/>
      <c r="G14" s="57"/>
      <c r="H14" s="59"/>
      <c r="I14" s="60"/>
      <c r="J14" s="57"/>
      <c r="K14" s="57"/>
      <c r="L14" s="57"/>
      <c r="M14" s="61"/>
      <c r="N14" s="57"/>
      <c r="O14" s="57">
        <v>1</v>
      </c>
      <c r="P14" s="58">
        <v>1.8563207722294413E-2</v>
      </c>
      <c r="Q14" s="57"/>
      <c r="R14" s="60">
        <v>6</v>
      </c>
      <c r="S14" s="62">
        <v>0.11045655375552282</v>
      </c>
      <c r="T14" s="57"/>
      <c r="U14" s="60">
        <v>2</v>
      </c>
      <c r="V14" s="62">
        <v>3.6503011498448625E-2</v>
      </c>
      <c r="W14" s="57"/>
      <c r="X14" s="60">
        <v>9</v>
      </c>
      <c r="Y14" s="62">
        <v>0.16283698208793196</v>
      </c>
      <c r="Z14" s="57"/>
      <c r="AA14" s="60">
        <v>2</v>
      </c>
      <c r="AB14" s="62">
        <v>3.5958288385472853E-2</v>
      </c>
    </row>
    <row r="15" spans="1:28" s="64" customFormat="1" ht="15" x14ac:dyDescent="0.3">
      <c r="A15" s="65" t="s">
        <v>61</v>
      </c>
      <c r="B15" s="65"/>
      <c r="C15" s="65"/>
      <c r="D15" s="66"/>
      <c r="E15" s="67"/>
      <c r="F15" s="65"/>
      <c r="G15" s="65"/>
      <c r="H15" s="67"/>
      <c r="I15" s="68"/>
      <c r="J15" s="65"/>
      <c r="K15" s="65"/>
      <c r="L15" s="65"/>
      <c r="M15" s="69"/>
      <c r="N15" s="65"/>
      <c r="O15" s="65">
        <v>0</v>
      </c>
      <c r="P15" s="66">
        <v>0</v>
      </c>
      <c r="Q15" s="65"/>
      <c r="R15" s="68">
        <v>0</v>
      </c>
      <c r="S15" s="70">
        <v>0</v>
      </c>
      <c r="T15" s="65"/>
      <c r="U15" s="68">
        <v>0</v>
      </c>
      <c r="V15" s="70">
        <v>0</v>
      </c>
      <c r="W15" s="65"/>
      <c r="X15" s="68">
        <v>1</v>
      </c>
      <c r="Y15" s="70">
        <v>0.32154340836012862</v>
      </c>
      <c r="Z15" s="65"/>
      <c r="AA15" s="68">
        <v>2</v>
      </c>
      <c r="AB15" s="70">
        <v>0.63897763578274758</v>
      </c>
    </row>
    <row r="16" spans="1:28" s="64" customFormat="1" ht="15" x14ac:dyDescent="0.3">
      <c r="A16" s="65" t="s">
        <v>62</v>
      </c>
      <c r="B16" s="65"/>
      <c r="C16" s="65"/>
      <c r="D16" s="66"/>
      <c r="E16" s="67"/>
      <c r="F16" s="65"/>
      <c r="G16" s="65"/>
      <c r="H16" s="67"/>
      <c r="I16" s="68"/>
      <c r="J16" s="65"/>
      <c r="K16" s="65"/>
      <c r="L16" s="65"/>
      <c r="M16" s="69"/>
      <c r="N16" s="65"/>
      <c r="O16" s="65">
        <v>0</v>
      </c>
      <c r="P16" s="66">
        <v>0</v>
      </c>
      <c r="Q16" s="65"/>
      <c r="R16" s="68">
        <v>0</v>
      </c>
      <c r="S16" s="70">
        <v>0</v>
      </c>
      <c r="T16" s="65"/>
      <c r="U16" s="68">
        <v>0</v>
      </c>
      <c r="V16" s="70">
        <v>0</v>
      </c>
      <c r="W16" s="65"/>
      <c r="X16" s="68">
        <v>1</v>
      </c>
      <c r="Y16" s="70">
        <v>0.18518518518518517</v>
      </c>
      <c r="Z16" s="65"/>
      <c r="AA16" s="68">
        <v>0</v>
      </c>
      <c r="AB16" s="70">
        <v>0</v>
      </c>
    </row>
    <row r="17" spans="1:28" s="64" customFormat="1" ht="15" x14ac:dyDescent="0.3">
      <c r="A17" s="367" t="s">
        <v>89</v>
      </c>
      <c r="B17" s="367"/>
      <c r="C17" s="367"/>
      <c r="D17" s="368"/>
      <c r="E17" s="369"/>
      <c r="F17" s="367"/>
      <c r="G17" s="367"/>
      <c r="H17" s="369"/>
      <c r="I17" s="370"/>
      <c r="J17" s="367"/>
      <c r="K17" s="367"/>
      <c r="L17" s="367"/>
      <c r="M17" s="371"/>
      <c r="N17" s="367"/>
      <c r="O17" s="367">
        <v>0</v>
      </c>
      <c r="P17" s="368">
        <v>0</v>
      </c>
      <c r="Q17" s="367"/>
      <c r="R17" s="370">
        <v>0</v>
      </c>
      <c r="S17" s="372">
        <v>0</v>
      </c>
      <c r="T17" s="367"/>
      <c r="U17" s="370">
        <v>0</v>
      </c>
      <c r="V17" s="372">
        <v>0</v>
      </c>
      <c r="W17" s="367"/>
      <c r="X17" s="370">
        <v>1</v>
      </c>
      <c r="Y17" s="372">
        <v>0.5376344086021505</v>
      </c>
      <c r="Z17" s="367"/>
      <c r="AA17" s="370">
        <v>0</v>
      </c>
      <c r="AB17" s="372">
        <v>0</v>
      </c>
    </row>
    <row r="18" spans="1:28" s="64" customFormat="1" ht="15" x14ac:dyDescent="0.3">
      <c r="A18" s="412" t="s">
        <v>126</v>
      </c>
      <c r="B18" s="268"/>
      <c r="C18" s="268"/>
      <c r="D18" s="269"/>
      <c r="E18" s="270"/>
      <c r="F18" s="268"/>
      <c r="G18" s="268"/>
      <c r="H18" s="270"/>
      <c r="I18" s="271"/>
      <c r="J18" s="268"/>
      <c r="K18" s="268"/>
      <c r="L18" s="268"/>
      <c r="M18" s="365"/>
      <c r="N18" s="268"/>
      <c r="O18" s="268"/>
      <c r="P18" s="269"/>
      <c r="Q18" s="268"/>
      <c r="R18" s="271"/>
      <c r="S18" s="366"/>
      <c r="T18" s="268"/>
      <c r="U18" s="271"/>
      <c r="V18" s="366"/>
      <c r="W18" s="268"/>
      <c r="X18" s="271"/>
      <c r="Y18" s="366"/>
      <c r="Z18" s="268"/>
      <c r="AA18" s="271"/>
      <c r="AB18" s="366"/>
    </row>
    <row r="19" spans="1:28" s="64" customFormat="1" ht="15" x14ac:dyDescent="0.3">
      <c r="A19" s="71" t="s">
        <v>38</v>
      </c>
      <c r="B19" s="72"/>
      <c r="C19" s="72"/>
      <c r="D19" s="73"/>
      <c r="E19" s="74"/>
      <c r="F19" s="72"/>
      <c r="G19" s="72"/>
      <c r="H19" s="74"/>
      <c r="I19" s="75"/>
      <c r="J19" s="72"/>
      <c r="K19" s="72"/>
      <c r="L19" s="72"/>
      <c r="M19" s="76"/>
      <c r="N19" s="72"/>
      <c r="O19" s="72">
        <v>1</v>
      </c>
      <c r="P19" s="73">
        <v>1.5540015540015542E-2</v>
      </c>
      <c r="Q19" s="72"/>
      <c r="R19" s="75">
        <v>6</v>
      </c>
      <c r="S19" s="77">
        <v>9.2535471930906846E-2</v>
      </c>
      <c r="T19" s="72"/>
      <c r="U19" s="75">
        <v>2</v>
      </c>
      <c r="V19" s="77">
        <v>3.0604437643458306E-2</v>
      </c>
      <c r="W19" s="72"/>
      <c r="X19" s="75">
        <v>12</v>
      </c>
      <c r="Y19" s="77">
        <v>0.18214936247723135</v>
      </c>
      <c r="Z19" s="72"/>
      <c r="AA19" s="75">
        <v>4</v>
      </c>
      <c r="AB19" s="77">
        <v>6.0569351907934582E-2</v>
      </c>
    </row>
    <row r="20" spans="1:28" x14ac:dyDescent="0.3">
      <c r="A20" s="78"/>
      <c r="B20" s="64"/>
      <c r="C20" s="354"/>
      <c r="D20" s="354"/>
      <c r="E20" s="355"/>
      <c r="F20" s="354"/>
      <c r="G20" s="354"/>
      <c r="H20" s="355"/>
      <c r="I20" s="354"/>
      <c r="J20" s="354"/>
      <c r="K20" s="354"/>
      <c r="L20" s="354"/>
      <c r="M20" s="354"/>
      <c r="N20" s="354"/>
      <c r="O20" s="354"/>
      <c r="P20" s="354"/>
      <c r="Q20" s="354"/>
      <c r="R20" s="354"/>
      <c r="S20" s="356"/>
      <c r="T20" s="354"/>
      <c r="U20" s="354"/>
      <c r="V20" s="357"/>
      <c r="W20" s="354"/>
      <c r="X20" s="354"/>
      <c r="Y20" s="357"/>
      <c r="Z20" s="354"/>
      <c r="AA20" s="354"/>
      <c r="AB20" s="357"/>
    </row>
    <row r="21" spans="1:28" x14ac:dyDescent="0.3">
      <c r="A21" s="78" t="s">
        <v>125</v>
      </c>
      <c r="B21" s="64"/>
      <c r="C21" s="354"/>
      <c r="D21" s="354"/>
      <c r="E21" s="355"/>
      <c r="F21" s="354"/>
      <c r="G21" s="354"/>
      <c r="H21" s="355"/>
      <c r="I21" s="354"/>
      <c r="J21" s="354"/>
      <c r="K21" s="354"/>
      <c r="L21" s="354"/>
      <c r="M21" s="354"/>
      <c r="N21" s="354"/>
      <c r="O21" s="354"/>
      <c r="P21" s="354"/>
      <c r="Q21" s="354"/>
      <c r="R21" s="354"/>
      <c r="S21" s="356"/>
      <c r="T21" s="354"/>
      <c r="U21" s="354"/>
      <c r="V21" s="357"/>
      <c r="W21" s="354"/>
      <c r="X21" s="354"/>
      <c r="Y21" s="357"/>
      <c r="Z21" s="354"/>
      <c r="AA21" s="354"/>
      <c r="AB21" s="357"/>
    </row>
    <row r="22" spans="1:28" x14ac:dyDescent="0.3">
      <c r="A22" s="373" t="s">
        <v>38</v>
      </c>
      <c r="B22" s="374"/>
      <c r="C22" s="374"/>
      <c r="D22" s="375"/>
      <c r="E22" s="376"/>
      <c r="F22" s="374"/>
      <c r="G22" s="374"/>
      <c r="H22" s="376"/>
      <c r="I22" s="377"/>
      <c r="J22" s="374"/>
      <c r="K22" s="374"/>
      <c r="L22" s="374"/>
      <c r="M22" s="378"/>
      <c r="N22" s="374"/>
      <c r="O22" s="374">
        <v>182</v>
      </c>
      <c r="P22" s="375">
        <v>2.8282828282828287</v>
      </c>
      <c r="Q22" s="374"/>
      <c r="R22" s="377">
        <v>200</v>
      </c>
      <c r="S22" s="379">
        <v>3.084515731030228</v>
      </c>
      <c r="T22" s="374"/>
      <c r="U22" s="377">
        <v>201</v>
      </c>
      <c r="V22" s="379">
        <v>3.0757459831675598</v>
      </c>
      <c r="W22" s="374"/>
      <c r="X22" s="377">
        <v>210</v>
      </c>
      <c r="Y22" s="379">
        <v>3.1876138433515484</v>
      </c>
      <c r="Z22" s="374"/>
      <c r="AA22" s="377">
        <f>AA10+AA19</f>
        <v>187</v>
      </c>
      <c r="AB22" s="379">
        <v>2.8316172016959418</v>
      </c>
    </row>
    <row r="23" spans="1:28" x14ac:dyDescent="0.3">
      <c r="A23" s="78"/>
      <c r="B23" s="64"/>
      <c r="C23" s="354"/>
      <c r="D23" s="354"/>
      <c r="E23" s="355"/>
      <c r="F23" s="354"/>
      <c r="G23" s="354"/>
      <c r="H23" s="355"/>
      <c r="I23" s="354"/>
      <c r="J23" s="354"/>
      <c r="K23" s="354"/>
      <c r="L23" s="354"/>
      <c r="M23" s="354"/>
      <c r="N23" s="354"/>
      <c r="O23" s="354"/>
      <c r="P23" s="354"/>
      <c r="Q23" s="354"/>
      <c r="R23" s="354"/>
      <c r="S23" s="354"/>
      <c r="T23" s="354"/>
      <c r="U23" s="354"/>
      <c r="V23" s="354"/>
      <c r="W23" s="354"/>
      <c r="X23" s="354"/>
      <c r="Y23" s="354"/>
      <c r="Z23" s="354"/>
      <c r="AA23" s="354"/>
      <c r="AB23" s="357"/>
    </row>
    <row r="24" spans="1:28" s="79" customFormat="1" ht="15" x14ac:dyDescent="0.35">
      <c r="A24" s="308" t="s">
        <v>7</v>
      </c>
      <c r="B24" s="79" t="s">
        <v>127</v>
      </c>
      <c r="E24" s="80"/>
      <c r="H24" s="80"/>
    </row>
    <row r="25" spans="1:28" s="79" customFormat="1" ht="15" x14ac:dyDescent="0.35">
      <c r="A25" s="308" t="s">
        <v>8</v>
      </c>
      <c r="B25" s="79" t="s">
        <v>129</v>
      </c>
      <c r="E25" s="80"/>
      <c r="H25" s="80"/>
    </row>
    <row r="26" spans="1:28" s="79" customFormat="1" ht="15" x14ac:dyDescent="0.35">
      <c r="B26" s="280" t="s">
        <v>128</v>
      </c>
      <c r="E26" s="80"/>
      <c r="H26" s="80"/>
    </row>
    <row r="27" spans="1:28" s="79" customFormat="1" ht="15" x14ac:dyDescent="0.35">
      <c r="B27" s="280"/>
      <c r="E27" s="80"/>
      <c r="H27" s="80"/>
    </row>
    <row r="28" spans="1:28" s="79" customFormat="1" ht="15" x14ac:dyDescent="0.35">
      <c r="B28" s="44"/>
      <c r="E28" s="80"/>
      <c r="H28" s="80"/>
    </row>
    <row r="29" spans="1:28" ht="17.25" x14ac:dyDescent="0.35">
      <c r="B29" s="79"/>
    </row>
    <row r="46" spans="4:4" x14ac:dyDescent="0.3">
      <c r="D46" s="3"/>
    </row>
  </sheetData>
  <mergeCells count="18">
    <mergeCell ref="C3:D3"/>
    <mergeCell ref="F3:G3"/>
    <mergeCell ref="I3:J3"/>
    <mergeCell ref="X3:Y3"/>
    <mergeCell ref="U3:V3"/>
    <mergeCell ref="R3:S3"/>
    <mergeCell ref="L3:M3"/>
    <mergeCell ref="O3:P3"/>
    <mergeCell ref="C12:D12"/>
    <mergeCell ref="F12:G12"/>
    <mergeCell ref="I12:J12"/>
    <mergeCell ref="L12:M12"/>
    <mergeCell ref="O12:P12"/>
    <mergeCell ref="AA3:AB3"/>
    <mergeCell ref="AA12:AB12"/>
    <mergeCell ref="R12:S12"/>
    <mergeCell ref="U12:V12"/>
    <mergeCell ref="X12:Y12"/>
  </mergeCells>
  <hyperlinks>
    <hyperlink ref="A2" location="'CHAPTER 3'!A1" display="Back to Table of Contents" xr:uid="{00000000-0004-0000-1500-000000000000}"/>
    <hyperlink ref="B26" r:id="rId1" xr:uid="{00000000-0004-0000-1500-000001000000}"/>
  </hyperlinks>
  <pageMargins left="0.7" right="0.7" top="0.75" bottom="0.75" header="0.3" footer="0.3"/>
  <pageSetup paperSize="9" scale="65"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D38"/>
  <sheetViews>
    <sheetView showGridLines="0" zoomScaleNormal="100" workbookViewId="0">
      <pane xSplit="2" ySplit="4" topLeftCell="C8" activePane="bottomRight" state="frozen"/>
      <selection activeCell="Q14" sqref="Q14"/>
      <selection pane="topRight" activeCell="Q14" sqref="Q14"/>
      <selection pane="bottomLeft" activeCell="Q14" sqref="Q14"/>
      <selection pane="bottomRight" activeCell="A2" sqref="A2"/>
    </sheetView>
  </sheetViews>
  <sheetFormatPr defaultRowHeight="16.5" x14ac:dyDescent="0.3"/>
  <cols>
    <col min="1" max="1" width="9.140625" style="46"/>
    <col min="2" max="2" width="13" style="46" customWidth="1"/>
    <col min="3" max="3" width="9.140625" style="46"/>
    <col min="4" max="4" width="8" style="46" bestFit="1" customWidth="1"/>
    <col min="5" max="5" width="4.7109375" style="81" customWidth="1"/>
    <col min="6" max="6" width="8.7109375" style="46" customWidth="1"/>
    <col min="7" max="7" width="8.28515625" style="46" customWidth="1"/>
    <col min="8" max="8" width="4.7109375" style="81" customWidth="1"/>
    <col min="9" max="9" width="9.28515625" style="46" customWidth="1"/>
    <col min="10" max="10" width="9.140625" style="46"/>
    <col min="11" max="11" width="4.7109375" style="46" customWidth="1"/>
    <col min="12" max="13" width="9.140625" style="46"/>
    <col min="14" max="14" width="4.7109375" style="46" customWidth="1"/>
    <col min="15" max="16" width="9.140625" style="46"/>
    <col min="17" max="17" width="4.7109375" style="46" customWidth="1"/>
    <col min="18" max="18" width="8.7109375" style="46" bestFit="1" customWidth="1"/>
    <col min="19" max="19" width="7.5703125" style="46" customWidth="1"/>
    <col min="20" max="20" width="4.7109375" style="46" customWidth="1"/>
    <col min="21" max="16384" width="9.140625" style="46"/>
  </cols>
  <sheetData>
    <row r="1" spans="1:24" ht="18" x14ac:dyDescent="0.35">
      <c r="A1" s="12" t="s">
        <v>217</v>
      </c>
      <c r="B1" s="12"/>
      <c r="C1" s="12"/>
      <c r="D1" s="12"/>
      <c r="E1" s="12"/>
      <c r="F1" s="12"/>
      <c r="G1" s="12"/>
      <c r="H1" s="12"/>
      <c r="I1" s="12"/>
      <c r="J1" s="12"/>
      <c r="K1" s="12"/>
      <c r="L1" s="12"/>
      <c r="M1" s="12"/>
      <c r="N1" s="12"/>
      <c r="O1" s="12"/>
      <c r="P1" s="12"/>
      <c r="Q1" s="12"/>
      <c r="R1" s="12"/>
      <c r="S1" s="12"/>
      <c r="T1" s="12"/>
      <c r="U1" s="12"/>
      <c r="V1" s="12"/>
    </row>
    <row r="2" spans="1:24" x14ac:dyDescent="0.3">
      <c r="A2" s="314" t="s">
        <v>112</v>
      </c>
    </row>
    <row r="3" spans="1:24" s="48" customFormat="1" ht="26.25" customHeight="1" x14ac:dyDescent="0.2">
      <c r="A3" s="47" t="s">
        <v>57</v>
      </c>
      <c r="C3" s="462" t="s">
        <v>31</v>
      </c>
      <c r="D3" s="462"/>
      <c r="E3" s="49"/>
      <c r="F3" s="462" t="s">
        <v>32</v>
      </c>
      <c r="G3" s="462"/>
      <c r="H3" s="49"/>
      <c r="I3" s="462" t="s">
        <v>33</v>
      </c>
      <c r="J3" s="462"/>
      <c r="L3" s="462" t="s">
        <v>34</v>
      </c>
      <c r="M3" s="462"/>
      <c r="O3" s="462" t="s">
        <v>68</v>
      </c>
      <c r="P3" s="462"/>
      <c r="Q3" s="435"/>
      <c r="R3" s="462" t="s">
        <v>78</v>
      </c>
      <c r="S3" s="462"/>
      <c r="U3" s="464" t="s">
        <v>91</v>
      </c>
      <c r="V3" s="464"/>
      <c r="W3" s="51"/>
      <c r="X3" s="51"/>
    </row>
    <row r="4" spans="1:24" s="56" customFormat="1" ht="15" x14ac:dyDescent="0.3">
      <c r="A4" s="52"/>
      <c r="B4" s="52"/>
      <c r="C4" s="54" t="s">
        <v>58</v>
      </c>
      <c r="D4" s="54" t="s">
        <v>59</v>
      </c>
      <c r="E4" s="54"/>
      <c r="F4" s="54" t="s">
        <v>58</v>
      </c>
      <c r="G4" s="54" t="s">
        <v>59</v>
      </c>
      <c r="H4" s="54"/>
      <c r="I4" s="54" t="s">
        <v>58</v>
      </c>
      <c r="J4" s="54" t="s">
        <v>59</v>
      </c>
      <c r="K4" s="54"/>
      <c r="L4" s="54" t="s">
        <v>58</v>
      </c>
      <c r="M4" s="54" t="s">
        <v>59</v>
      </c>
      <c r="N4" s="54"/>
      <c r="O4" s="54" t="s">
        <v>58</v>
      </c>
      <c r="P4" s="54" t="s">
        <v>59</v>
      </c>
      <c r="Q4" s="436"/>
      <c r="R4" s="54" t="s">
        <v>58</v>
      </c>
      <c r="S4" s="54" t="s">
        <v>59</v>
      </c>
      <c r="T4" s="54"/>
      <c r="U4" s="54" t="s">
        <v>58</v>
      </c>
      <c r="V4" s="54" t="s">
        <v>59</v>
      </c>
    </row>
    <row r="5" spans="1:24" s="64" customFormat="1" ht="15" x14ac:dyDescent="0.3">
      <c r="A5" s="65" t="s">
        <v>60</v>
      </c>
      <c r="B5" s="65"/>
      <c r="C5" s="333" t="s">
        <v>94</v>
      </c>
      <c r="D5" s="333">
        <v>528</v>
      </c>
      <c r="E5" s="332"/>
      <c r="F5" s="333" t="s">
        <v>94</v>
      </c>
      <c r="G5" s="333">
        <v>524</v>
      </c>
      <c r="H5" s="332"/>
      <c r="I5" s="333" t="s">
        <v>94</v>
      </c>
      <c r="J5" s="333">
        <v>559</v>
      </c>
      <c r="K5" s="331"/>
      <c r="L5" s="333" t="s">
        <v>94</v>
      </c>
      <c r="M5" s="333">
        <v>594</v>
      </c>
      <c r="N5" s="331"/>
      <c r="O5" s="333" t="s">
        <v>94</v>
      </c>
      <c r="P5" s="333">
        <v>592</v>
      </c>
      <c r="Q5" s="437"/>
      <c r="R5" s="333" t="s">
        <v>94</v>
      </c>
      <c r="S5" s="333">
        <v>555</v>
      </c>
      <c r="T5" s="331"/>
      <c r="U5" s="333" t="s">
        <v>94</v>
      </c>
      <c r="V5" s="333">
        <v>555</v>
      </c>
      <c r="W5" s="63"/>
    </row>
    <row r="6" spans="1:24" s="64" customFormat="1" ht="15" x14ac:dyDescent="0.3">
      <c r="A6" s="65" t="s">
        <v>61</v>
      </c>
      <c r="B6" s="65"/>
      <c r="C6" s="333" t="s">
        <v>94</v>
      </c>
      <c r="D6" s="333" t="s">
        <v>94</v>
      </c>
      <c r="E6" s="332"/>
      <c r="F6" s="333" t="s">
        <v>94</v>
      </c>
      <c r="G6" s="333" t="s">
        <v>94</v>
      </c>
      <c r="H6" s="332"/>
      <c r="I6" s="333" t="s">
        <v>94</v>
      </c>
      <c r="J6" s="333">
        <v>565</v>
      </c>
      <c r="K6" s="331"/>
      <c r="L6" s="333" t="s">
        <v>94</v>
      </c>
      <c r="M6" s="333">
        <v>560</v>
      </c>
      <c r="N6" s="331"/>
      <c r="O6" s="333" t="s">
        <v>94</v>
      </c>
      <c r="P6" s="333">
        <v>596</v>
      </c>
      <c r="Q6" s="437"/>
      <c r="R6" s="333" t="s">
        <v>94</v>
      </c>
      <c r="S6" s="333">
        <v>523</v>
      </c>
      <c r="T6" s="331"/>
      <c r="U6" s="333" t="s">
        <v>94</v>
      </c>
      <c r="V6" s="333">
        <v>456</v>
      </c>
      <c r="W6" s="63"/>
    </row>
    <row r="7" spans="1:24" s="64" customFormat="1" ht="15" x14ac:dyDescent="0.3">
      <c r="A7" s="65" t="s">
        <v>62</v>
      </c>
      <c r="B7" s="65"/>
      <c r="C7" s="333" t="s">
        <v>94</v>
      </c>
      <c r="D7" s="333" t="s">
        <v>94</v>
      </c>
      <c r="E7" s="332"/>
      <c r="F7" s="333" t="s">
        <v>94</v>
      </c>
      <c r="G7" s="333" t="s">
        <v>94</v>
      </c>
      <c r="H7" s="332"/>
      <c r="I7" s="333" t="s">
        <v>94</v>
      </c>
      <c r="J7" s="333" t="s">
        <v>94</v>
      </c>
      <c r="K7" s="331"/>
      <c r="L7" s="333" t="s">
        <v>94</v>
      </c>
      <c r="M7" s="333" t="s">
        <v>94</v>
      </c>
      <c r="N7" s="331"/>
      <c r="O7" s="333" t="s">
        <v>94</v>
      </c>
      <c r="P7" s="333" t="s">
        <v>94</v>
      </c>
      <c r="Q7" s="437"/>
      <c r="R7" s="333" t="s">
        <v>94</v>
      </c>
      <c r="S7" s="333" t="s">
        <v>94</v>
      </c>
      <c r="T7" s="331"/>
      <c r="U7" s="333" t="s">
        <v>94</v>
      </c>
      <c r="V7" s="333" t="s">
        <v>94</v>
      </c>
      <c r="W7" s="63"/>
    </row>
    <row r="8" spans="1:24" s="64" customFormat="1" ht="15" x14ac:dyDescent="0.3">
      <c r="A8" s="65" t="s">
        <v>89</v>
      </c>
      <c r="B8" s="65"/>
      <c r="C8" s="333" t="s">
        <v>94</v>
      </c>
      <c r="D8" s="333" t="s">
        <v>94</v>
      </c>
      <c r="E8" s="332"/>
      <c r="F8" s="333" t="s">
        <v>94</v>
      </c>
      <c r="G8" s="333" t="s">
        <v>94</v>
      </c>
      <c r="H8" s="332"/>
      <c r="I8" s="333" t="s">
        <v>94</v>
      </c>
      <c r="J8" s="333">
        <v>402</v>
      </c>
      <c r="K8" s="331"/>
      <c r="L8" s="333" t="s">
        <v>94</v>
      </c>
      <c r="M8" s="333">
        <v>413</v>
      </c>
      <c r="N8" s="331"/>
      <c r="O8" s="333" t="s">
        <v>94</v>
      </c>
      <c r="P8" s="333">
        <v>438</v>
      </c>
      <c r="Q8" s="437"/>
      <c r="R8" s="333" t="s">
        <v>94</v>
      </c>
      <c r="S8" s="333">
        <v>430</v>
      </c>
      <c r="T8" s="331"/>
      <c r="U8" s="333" t="s">
        <v>94</v>
      </c>
      <c r="V8" s="333">
        <v>372</v>
      </c>
      <c r="W8" s="63"/>
    </row>
    <row r="9" spans="1:24" s="64" customFormat="1" ht="15" x14ac:dyDescent="0.3">
      <c r="A9" s="268"/>
      <c r="B9" s="268"/>
      <c r="C9" s="268"/>
      <c r="D9" s="269"/>
      <c r="E9" s="270"/>
      <c r="F9" s="268"/>
      <c r="G9" s="268"/>
      <c r="H9" s="270"/>
      <c r="I9" s="271"/>
      <c r="J9" s="268"/>
      <c r="K9" s="268"/>
      <c r="L9" s="268"/>
      <c r="M9" s="272"/>
      <c r="N9" s="268"/>
      <c r="O9" s="268"/>
      <c r="P9" s="273"/>
      <c r="Q9" s="438"/>
      <c r="R9" s="271"/>
      <c r="S9" s="274"/>
      <c r="T9" s="274"/>
      <c r="U9" s="63"/>
      <c r="W9" s="63"/>
    </row>
    <row r="10" spans="1:24" s="64" customFormat="1" ht="15" x14ac:dyDescent="0.3">
      <c r="A10" s="268"/>
      <c r="B10" s="268"/>
      <c r="C10" s="462">
        <v>2010</v>
      </c>
      <c r="D10" s="462"/>
      <c r="E10" s="49"/>
      <c r="F10" s="462">
        <v>2011</v>
      </c>
      <c r="G10" s="462"/>
      <c r="H10" s="49"/>
      <c r="I10" s="462">
        <v>2012</v>
      </c>
      <c r="J10" s="462"/>
      <c r="K10" s="48"/>
      <c r="L10" s="462">
        <v>2013</v>
      </c>
      <c r="M10" s="462"/>
      <c r="N10" s="48"/>
      <c r="O10" s="462">
        <v>2014</v>
      </c>
      <c r="P10" s="462"/>
      <c r="Q10" s="48"/>
      <c r="R10" s="462">
        <v>2015</v>
      </c>
      <c r="S10" s="462"/>
      <c r="T10" s="277"/>
      <c r="U10" s="462">
        <v>2016</v>
      </c>
      <c r="V10" s="462"/>
      <c r="W10" s="63"/>
    </row>
    <row r="11" spans="1:24" s="56" customFormat="1" ht="15" x14ac:dyDescent="0.3">
      <c r="A11" s="52"/>
      <c r="B11" s="52"/>
      <c r="C11" s="54" t="s">
        <v>58</v>
      </c>
      <c r="D11" s="54" t="s">
        <v>59</v>
      </c>
      <c r="E11" s="54"/>
      <c r="F11" s="54" t="s">
        <v>58</v>
      </c>
      <c r="G11" s="54" t="s">
        <v>59</v>
      </c>
      <c r="H11" s="54"/>
      <c r="I11" s="54" t="s">
        <v>58</v>
      </c>
      <c r="J11" s="54" t="s">
        <v>59</v>
      </c>
      <c r="K11" s="54"/>
      <c r="L11" s="54" t="s">
        <v>58</v>
      </c>
      <c r="M11" s="54" t="s">
        <v>59</v>
      </c>
      <c r="N11" s="54"/>
      <c r="O11" s="54" t="s">
        <v>58</v>
      </c>
      <c r="P11" s="54" t="s">
        <v>59</v>
      </c>
      <c r="Q11" s="54"/>
      <c r="R11" s="54" t="s">
        <v>58</v>
      </c>
      <c r="S11" s="54" t="s">
        <v>59</v>
      </c>
      <c r="T11" s="54"/>
      <c r="U11" s="54" t="s">
        <v>58</v>
      </c>
      <c r="V11" s="54" t="s">
        <v>59</v>
      </c>
    </row>
    <row r="12" spans="1:24" s="64" customFormat="1" ht="15" x14ac:dyDescent="0.3">
      <c r="A12" s="71" t="s">
        <v>38</v>
      </c>
      <c r="B12" s="72" t="s">
        <v>116</v>
      </c>
      <c r="C12" s="334">
        <v>37200</v>
      </c>
      <c r="D12" s="267">
        <v>597</v>
      </c>
      <c r="E12" s="75"/>
      <c r="F12" s="334">
        <v>38239</v>
      </c>
      <c r="G12" s="75">
        <v>610</v>
      </c>
      <c r="H12" s="75"/>
      <c r="I12" s="334">
        <v>38770</v>
      </c>
      <c r="J12" s="75">
        <v>615</v>
      </c>
      <c r="K12" s="75"/>
      <c r="L12" s="334">
        <v>44503</v>
      </c>
      <c r="M12" s="267">
        <v>702</v>
      </c>
      <c r="N12" s="75"/>
      <c r="O12" s="334">
        <v>45131</v>
      </c>
      <c r="P12" s="267">
        <v>708</v>
      </c>
      <c r="Q12" s="75"/>
      <c r="R12" s="334">
        <v>46110</v>
      </c>
      <c r="S12" s="267">
        <v>719.00000151253528</v>
      </c>
      <c r="T12" s="267"/>
      <c r="U12" s="334">
        <v>46227</v>
      </c>
      <c r="V12" s="267">
        <v>717.47156483269055</v>
      </c>
      <c r="W12" s="63"/>
    </row>
    <row r="13" spans="1:24" x14ac:dyDescent="0.3">
      <c r="A13" s="71"/>
      <c r="B13" s="72" t="s">
        <v>117</v>
      </c>
      <c r="C13" s="334">
        <v>28091</v>
      </c>
      <c r="D13" s="267">
        <f>(C13/62348447)*1000000</f>
        <v>450.54851165739541</v>
      </c>
      <c r="E13" s="75"/>
      <c r="F13" s="334">
        <v>29482</v>
      </c>
      <c r="G13" s="267">
        <f>(F13/62698362)*1000000</f>
        <v>470.21962072948571</v>
      </c>
      <c r="H13" s="75"/>
      <c r="I13" s="334">
        <v>32120</v>
      </c>
      <c r="J13" s="267">
        <f>(I13/64430428)*1000000</f>
        <v>498.52221996724899</v>
      </c>
      <c r="K13" s="75"/>
      <c r="L13" s="334">
        <v>32567</v>
      </c>
      <c r="M13" s="267">
        <f>(L13/63395574)*1000000</f>
        <v>513.71094139789625</v>
      </c>
      <c r="N13" s="75"/>
      <c r="O13" s="334">
        <v>33893</v>
      </c>
      <c r="P13" s="267">
        <f>(O13/63742977)*1000000</f>
        <v>531.7134780197041</v>
      </c>
      <c r="Q13" s="75"/>
      <c r="R13" s="334">
        <v>36454</v>
      </c>
      <c r="S13" s="267">
        <f>(R13/64130737)*1000000</f>
        <v>568.43257547469</v>
      </c>
      <c r="T13" s="267"/>
      <c r="U13" s="334">
        <v>36446</v>
      </c>
      <c r="V13" s="267">
        <f>(U13/64430428)*1000000</f>
        <v>565.66440936881565</v>
      </c>
    </row>
    <row r="14" spans="1:24" s="79" customFormat="1" ht="15" x14ac:dyDescent="0.35">
      <c r="E14" s="80"/>
      <c r="H14" s="80"/>
    </row>
    <row r="15" spans="1:24" s="79" customFormat="1" ht="15" x14ac:dyDescent="0.35">
      <c r="A15" s="308" t="s">
        <v>7</v>
      </c>
      <c r="B15" s="79" t="s">
        <v>219</v>
      </c>
      <c r="E15" s="80"/>
      <c r="H15" s="80"/>
    </row>
    <row r="16" spans="1:24" s="79" customFormat="1" ht="15" x14ac:dyDescent="0.35">
      <c r="A16" s="308"/>
      <c r="B16" s="79" t="s">
        <v>118</v>
      </c>
      <c r="E16" s="80"/>
      <c r="H16" s="80"/>
    </row>
    <row r="17" spans="1:18" s="79" customFormat="1" ht="15" x14ac:dyDescent="0.35">
      <c r="E17" s="80"/>
      <c r="H17" s="80"/>
    </row>
    <row r="18" spans="1:18" s="79" customFormat="1" ht="15" x14ac:dyDescent="0.35">
      <c r="A18" s="308" t="s">
        <v>8</v>
      </c>
      <c r="B18" s="79" t="s">
        <v>218</v>
      </c>
      <c r="E18" s="80"/>
      <c r="H18" s="80"/>
    </row>
    <row r="19" spans="1:18" s="79" customFormat="1" ht="15" x14ac:dyDescent="0.35">
      <c r="B19" s="280" t="s">
        <v>113</v>
      </c>
      <c r="E19" s="80"/>
      <c r="H19" s="80"/>
    </row>
    <row r="20" spans="1:18" s="79" customFormat="1" ht="15" x14ac:dyDescent="0.35">
      <c r="B20" s="351" t="s">
        <v>115</v>
      </c>
      <c r="E20" s="80"/>
      <c r="H20" s="80"/>
    </row>
    <row r="21" spans="1:18" s="79" customFormat="1" ht="15" x14ac:dyDescent="0.35">
      <c r="B21" s="352" t="s">
        <v>114</v>
      </c>
      <c r="E21" s="80"/>
      <c r="H21" s="80"/>
      <c r="R21" s="309"/>
    </row>
    <row r="25" spans="1:18" x14ac:dyDescent="0.3">
      <c r="B25"/>
      <c r="C25"/>
      <c r="D25"/>
      <c r="E25"/>
      <c r="F25"/>
      <c r="G25" s="335"/>
    </row>
    <row r="38" spans="1:30" s="81" customFormat="1" x14ac:dyDescent="0.3">
      <c r="A38" s="46"/>
      <c r="B38" s="46"/>
      <c r="C38" s="46"/>
      <c r="D38" s="3"/>
      <c r="F38" s="46"/>
      <c r="G38" s="46"/>
      <c r="I38" s="46"/>
      <c r="J38" s="46"/>
      <c r="K38" s="46"/>
      <c r="L38" s="46"/>
      <c r="M38" s="46"/>
      <c r="N38" s="46"/>
      <c r="O38" s="46"/>
      <c r="P38" s="46"/>
      <c r="Q38" s="46"/>
      <c r="R38" s="46"/>
      <c r="S38" s="46"/>
      <c r="T38" s="46"/>
      <c r="U38" s="46"/>
      <c r="V38" s="46"/>
      <c r="W38" s="46"/>
      <c r="X38" s="46"/>
      <c r="Y38" s="46"/>
      <c r="Z38" s="46"/>
      <c r="AA38" s="46"/>
      <c r="AB38" s="46"/>
      <c r="AC38" s="46"/>
      <c r="AD38" s="46"/>
    </row>
  </sheetData>
  <mergeCells count="14">
    <mergeCell ref="R10:S10"/>
    <mergeCell ref="U10:V10"/>
    <mergeCell ref="C3:D3"/>
    <mergeCell ref="F3:G3"/>
    <mergeCell ref="I3:J3"/>
    <mergeCell ref="L3:M3"/>
    <mergeCell ref="O3:P3"/>
    <mergeCell ref="R3:S3"/>
    <mergeCell ref="C10:D10"/>
    <mergeCell ref="F10:G10"/>
    <mergeCell ref="I10:J10"/>
    <mergeCell ref="L10:M10"/>
    <mergeCell ref="O10:P10"/>
    <mergeCell ref="U3:V3"/>
  </mergeCells>
  <hyperlinks>
    <hyperlink ref="B19" r:id="rId1" xr:uid="{00000000-0004-0000-1600-000000000000}"/>
    <hyperlink ref="B21" r:id="rId2" xr:uid="{00000000-0004-0000-1600-000001000000}"/>
    <hyperlink ref="A2" location="'CHAPTER 3'!A1" display="Back to Table of Contents" xr:uid="{00000000-0004-0000-1600-000002000000}"/>
  </hyperlinks>
  <pageMargins left="0.7" right="0.7" top="0.75" bottom="0.75" header="0.3" footer="0.3"/>
  <pageSetup paperSize="9" scale="76"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S55"/>
  <sheetViews>
    <sheetView showGridLines="0" zoomScale="90" zoomScaleNormal="9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6.5" x14ac:dyDescent="0.3"/>
  <cols>
    <col min="1" max="1" width="8.42578125" style="35" customWidth="1"/>
    <col min="2" max="2" width="45.42578125" style="35" customWidth="1"/>
    <col min="3" max="3" width="9" style="45" customWidth="1"/>
    <col min="4" max="4" width="10.28515625" style="35" customWidth="1"/>
    <col min="5" max="5" width="9.7109375" style="35" customWidth="1"/>
    <col min="6" max="6" width="9.28515625" style="35" customWidth="1"/>
    <col min="7" max="7" width="9.28515625" style="35" bestFit="1" customWidth="1"/>
    <col min="8" max="10" width="9.140625" style="35"/>
    <col min="11" max="11" width="2.5703125" style="35" customWidth="1"/>
    <col min="12" max="19" width="8.85546875" style="35" customWidth="1"/>
    <col min="20" max="16384" width="9.140625" style="35"/>
  </cols>
  <sheetData>
    <row r="1" spans="1:19" s="37" customFormat="1" ht="18" x14ac:dyDescent="0.35">
      <c r="A1" s="12" t="s">
        <v>214</v>
      </c>
      <c r="B1" s="12"/>
      <c r="C1" s="12"/>
      <c r="D1" s="12"/>
      <c r="E1" s="12"/>
      <c r="F1" s="12"/>
      <c r="G1" s="12"/>
      <c r="H1" s="12"/>
      <c r="I1" s="12"/>
      <c r="J1" s="12"/>
      <c r="K1" s="12"/>
      <c r="L1" s="12"/>
      <c r="M1" s="12"/>
      <c r="N1" s="12"/>
      <c r="O1" s="12"/>
      <c r="P1" s="12"/>
      <c r="Q1" s="12"/>
      <c r="R1" s="12"/>
      <c r="S1" s="12"/>
    </row>
    <row r="2" spans="1:19" s="37" customFormat="1" x14ac:dyDescent="0.3">
      <c r="A2" s="314" t="s">
        <v>112</v>
      </c>
      <c r="B2" s="314"/>
      <c r="C2" s="38"/>
    </row>
    <row r="3" spans="1:19" s="37" customFormat="1" ht="17.25" thickBot="1" x14ac:dyDescent="0.35">
      <c r="A3" s="314"/>
      <c r="B3" s="314"/>
      <c r="C3" s="38"/>
    </row>
    <row r="4" spans="1:19" s="37" customFormat="1" ht="16.5" customHeight="1" x14ac:dyDescent="0.3">
      <c r="A4" s="325"/>
      <c r="B4" s="340"/>
      <c r="C4" s="465" t="s">
        <v>141</v>
      </c>
      <c r="D4" s="465"/>
      <c r="E4" s="465"/>
      <c r="F4" s="465"/>
      <c r="G4" s="465"/>
      <c r="H4" s="465"/>
      <c r="I4" s="465"/>
      <c r="J4" s="466"/>
      <c r="K4" s="385"/>
      <c r="L4" s="465" t="s">
        <v>142</v>
      </c>
      <c r="M4" s="465"/>
      <c r="N4" s="465"/>
      <c r="O4" s="465"/>
      <c r="P4" s="465"/>
      <c r="Q4" s="465"/>
      <c r="R4" s="465"/>
      <c r="S4" s="467"/>
    </row>
    <row r="5" spans="1:19" s="7" customFormat="1" ht="45.75" thickBot="1" x14ac:dyDescent="0.35">
      <c r="A5" s="409" t="s">
        <v>147</v>
      </c>
      <c r="B5" s="341"/>
      <c r="C5" s="383" t="s">
        <v>80</v>
      </c>
      <c r="D5" s="383" t="s">
        <v>81</v>
      </c>
      <c r="E5" s="383" t="s">
        <v>82</v>
      </c>
      <c r="F5" s="383" t="s">
        <v>83</v>
      </c>
      <c r="G5" s="383" t="s">
        <v>84</v>
      </c>
      <c r="H5" s="383" t="s">
        <v>93</v>
      </c>
      <c r="I5" s="383" t="s">
        <v>108</v>
      </c>
      <c r="J5" s="408" t="s">
        <v>201</v>
      </c>
      <c r="K5" s="386"/>
      <c r="L5" s="439" t="s">
        <v>143</v>
      </c>
      <c r="M5" s="383">
        <v>2012</v>
      </c>
      <c r="N5" s="383">
        <v>2013</v>
      </c>
      <c r="O5" s="383">
        <v>2014</v>
      </c>
      <c r="P5" s="383">
        <v>2015</v>
      </c>
      <c r="Q5" s="383">
        <v>2016</v>
      </c>
      <c r="R5" s="383">
        <v>2017</v>
      </c>
      <c r="S5" s="384">
        <v>2018</v>
      </c>
    </row>
    <row r="6" spans="1:19" ht="17.25" thickTop="1" x14ac:dyDescent="0.3">
      <c r="A6" s="345" t="s">
        <v>97</v>
      </c>
      <c r="B6" s="319"/>
      <c r="C6" s="320">
        <v>1487</v>
      </c>
      <c r="D6" s="320">
        <v>2935</v>
      </c>
      <c r="E6" s="320">
        <v>2595</v>
      </c>
      <c r="F6" s="320">
        <v>2608</v>
      </c>
      <c r="G6" s="320">
        <v>2338</v>
      </c>
      <c r="H6" s="320">
        <v>2459</v>
      </c>
      <c r="I6" s="320">
        <v>2227</v>
      </c>
      <c r="J6" s="400">
        <v>2484</v>
      </c>
      <c r="K6" s="387"/>
      <c r="L6" s="387">
        <v>689</v>
      </c>
      <c r="M6" s="320">
        <v>2989</v>
      </c>
      <c r="N6" s="320">
        <v>2674</v>
      </c>
      <c r="O6" s="320">
        <v>2515</v>
      </c>
      <c r="P6" s="320">
        <v>2397</v>
      </c>
      <c r="Q6" s="320">
        <v>2466</v>
      </c>
      <c r="R6" s="320">
        <v>2307</v>
      </c>
      <c r="S6" s="358">
        <v>2324</v>
      </c>
    </row>
    <row r="7" spans="1:19" x14ac:dyDescent="0.3">
      <c r="A7" s="346" t="s">
        <v>98</v>
      </c>
      <c r="B7" s="317"/>
      <c r="C7" s="40">
        <v>3161</v>
      </c>
      <c r="D7" s="40">
        <v>3059</v>
      </c>
      <c r="E7" s="40">
        <v>3073</v>
      </c>
      <c r="F7" s="40">
        <v>3346</v>
      </c>
      <c r="G7" s="40">
        <v>3127</v>
      </c>
      <c r="H7" s="40">
        <v>3468</v>
      </c>
      <c r="I7" s="40">
        <v>3587</v>
      </c>
      <c r="J7" s="401">
        <v>3389</v>
      </c>
      <c r="K7" s="388"/>
      <c r="L7" s="388">
        <v>2324</v>
      </c>
      <c r="M7" s="40">
        <v>3132</v>
      </c>
      <c r="N7" s="40">
        <v>2970</v>
      </c>
      <c r="O7" s="40">
        <v>3234</v>
      </c>
      <c r="P7" s="40">
        <v>3274</v>
      </c>
      <c r="Q7" s="40">
        <v>3280</v>
      </c>
      <c r="R7" s="40">
        <v>3579</v>
      </c>
      <c r="S7" s="359">
        <v>3487</v>
      </c>
    </row>
    <row r="8" spans="1:19" x14ac:dyDescent="0.3">
      <c r="A8" s="346" t="s">
        <v>99</v>
      </c>
      <c r="B8" s="317"/>
      <c r="C8" s="40">
        <v>115</v>
      </c>
      <c r="D8" s="40">
        <v>100</v>
      </c>
      <c r="E8" s="40">
        <v>132</v>
      </c>
      <c r="F8" s="40">
        <v>127</v>
      </c>
      <c r="G8" s="40">
        <v>139</v>
      </c>
      <c r="H8" s="40">
        <v>111</v>
      </c>
      <c r="I8" s="40">
        <v>127</v>
      </c>
      <c r="J8" s="401">
        <v>124</v>
      </c>
      <c r="K8" s="388"/>
      <c r="L8" s="388">
        <v>77</v>
      </c>
      <c r="M8" s="40">
        <v>110</v>
      </c>
      <c r="N8" s="40">
        <v>121</v>
      </c>
      <c r="O8" s="40">
        <v>126</v>
      </c>
      <c r="P8" s="40">
        <v>142</v>
      </c>
      <c r="Q8" s="40">
        <v>110</v>
      </c>
      <c r="R8" s="40">
        <v>133</v>
      </c>
      <c r="S8" s="359">
        <v>126</v>
      </c>
    </row>
    <row r="9" spans="1:19" x14ac:dyDescent="0.3">
      <c r="A9" s="346" t="s">
        <v>100</v>
      </c>
      <c r="B9" s="317"/>
      <c r="C9" s="40">
        <v>4119</v>
      </c>
      <c r="D9" s="40">
        <v>4408</v>
      </c>
      <c r="E9" s="40">
        <v>4239</v>
      </c>
      <c r="F9" s="40">
        <v>4597</v>
      </c>
      <c r="G9" s="40">
        <v>4317</v>
      </c>
      <c r="H9" s="40">
        <v>4357</v>
      </c>
      <c r="I9" s="40">
        <v>4294</v>
      </c>
      <c r="J9" s="401">
        <v>3806</v>
      </c>
      <c r="K9" s="388"/>
      <c r="L9" s="388">
        <v>3053</v>
      </c>
      <c r="M9" s="40">
        <v>4268</v>
      </c>
      <c r="N9" s="40">
        <v>4341</v>
      </c>
      <c r="O9" s="40">
        <v>4429</v>
      </c>
      <c r="P9" s="40">
        <v>4373</v>
      </c>
      <c r="Q9" s="40">
        <v>4348</v>
      </c>
      <c r="R9" s="40">
        <v>4312</v>
      </c>
      <c r="S9" s="359">
        <v>3992</v>
      </c>
    </row>
    <row r="10" spans="1:19" x14ac:dyDescent="0.3">
      <c r="A10" s="346" t="s">
        <v>101</v>
      </c>
      <c r="B10" s="317"/>
      <c r="C10" s="40">
        <v>1340</v>
      </c>
      <c r="D10" s="40">
        <v>1645</v>
      </c>
      <c r="E10" s="40">
        <v>1611</v>
      </c>
      <c r="F10" s="40">
        <v>1550</v>
      </c>
      <c r="G10" s="40">
        <v>1720</v>
      </c>
      <c r="H10" s="40">
        <v>1882</v>
      </c>
      <c r="I10" s="40">
        <v>2071</v>
      </c>
      <c r="J10" s="401">
        <v>1833</v>
      </c>
      <c r="K10" s="388"/>
      <c r="L10" s="388">
        <v>974</v>
      </c>
      <c r="M10" s="40">
        <v>1603</v>
      </c>
      <c r="N10" s="40">
        <v>1625</v>
      </c>
      <c r="O10" s="40">
        <v>1488</v>
      </c>
      <c r="P10" s="40">
        <v>1717</v>
      </c>
      <c r="Q10" s="40">
        <v>1794</v>
      </c>
      <c r="R10" s="40">
        <v>2007</v>
      </c>
      <c r="S10" s="359">
        <v>1904</v>
      </c>
    </row>
    <row r="11" spans="1:19" x14ac:dyDescent="0.3">
      <c r="A11" s="346" t="s">
        <v>102</v>
      </c>
      <c r="B11" s="317"/>
      <c r="C11" s="40">
        <v>2137</v>
      </c>
      <c r="D11" s="40">
        <v>3414</v>
      </c>
      <c r="E11" s="40">
        <v>3502</v>
      </c>
      <c r="F11" s="40">
        <v>3453</v>
      </c>
      <c r="G11" s="40">
        <v>3371</v>
      </c>
      <c r="H11" s="40">
        <v>3734</v>
      </c>
      <c r="I11" s="40">
        <v>3924</v>
      </c>
      <c r="J11" s="401">
        <v>3481</v>
      </c>
      <c r="K11" s="388"/>
      <c r="L11" s="388">
        <v>1556</v>
      </c>
      <c r="M11" s="40">
        <v>3024</v>
      </c>
      <c r="N11" s="40">
        <v>3660</v>
      </c>
      <c r="O11" s="40">
        <v>3523</v>
      </c>
      <c r="P11" s="40">
        <v>3151</v>
      </c>
      <c r="Q11" s="40">
        <v>3612</v>
      </c>
      <c r="R11" s="40">
        <v>3921</v>
      </c>
      <c r="S11" s="359">
        <v>3652</v>
      </c>
    </row>
    <row r="12" spans="1:19" x14ac:dyDescent="0.3">
      <c r="A12" s="346" t="s">
        <v>103</v>
      </c>
      <c r="B12" s="317"/>
      <c r="C12" s="40">
        <v>1353</v>
      </c>
      <c r="D12" s="40">
        <v>1031</v>
      </c>
      <c r="E12" s="40">
        <v>1236</v>
      </c>
      <c r="F12" s="40">
        <v>1433</v>
      </c>
      <c r="G12" s="40">
        <v>1392</v>
      </c>
      <c r="H12" s="40">
        <v>1244</v>
      </c>
      <c r="I12" s="40">
        <v>1436</v>
      </c>
      <c r="J12" s="401">
        <v>1962</v>
      </c>
      <c r="K12" s="388"/>
      <c r="L12" s="388">
        <v>1044</v>
      </c>
      <c r="M12" s="40">
        <v>1103</v>
      </c>
      <c r="N12" s="40">
        <v>1065</v>
      </c>
      <c r="O12" s="40">
        <v>1471</v>
      </c>
      <c r="P12" s="40">
        <v>1450</v>
      </c>
      <c r="Q12" s="40">
        <v>1224</v>
      </c>
      <c r="R12" s="40">
        <v>1354</v>
      </c>
      <c r="S12" s="359">
        <v>1816</v>
      </c>
    </row>
    <row r="13" spans="1:19" x14ac:dyDescent="0.3">
      <c r="A13" s="346" t="s">
        <v>104</v>
      </c>
      <c r="B13" s="317"/>
      <c r="C13" s="40">
        <v>2270</v>
      </c>
      <c r="D13" s="40">
        <v>2551</v>
      </c>
      <c r="E13" s="40">
        <v>2691</v>
      </c>
      <c r="F13" s="40">
        <v>2728</v>
      </c>
      <c r="G13" s="40">
        <v>2802</v>
      </c>
      <c r="H13" s="40">
        <v>3021</v>
      </c>
      <c r="I13" s="40">
        <v>3023</v>
      </c>
      <c r="J13" s="401">
        <v>2663</v>
      </c>
      <c r="K13" s="388"/>
      <c r="L13" s="388">
        <v>1513</v>
      </c>
      <c r="M13" s="40">
        <v>2566</v>
      </c>
      <c r="N13" s="40">
        <v>2721</v>
      </c>
      <c r="O13" s="40">
        <v>2690</v>
      </c>
      <c r="P13" s="40">
        <v>2752</v>
      </c>
      <c r="Q13" s="40">
        <v>2995</v>
      </c>
      <c r="R13" s="40">
        <v>2980</v>
      </c>
      <c r="S13" s="359">
        <v>2870</v>
      </c>
    </row>
    <row r="14" spans="1:19" x14ac:dyDescent="0.3">
      <c r="A14" s="346" t="s">
        <v>105</v>
      </c>
      <c r="B14" s="317"/>
      <c r="C14" s="40">
        <v>3142</v>
      </c>
      <c r="D14" s="40">
        <v>3715</v>
      </c>
      <c r="E14" s="40">
        <v>3750</v>
      </c>
      <c r="F14" s="40">
        <v>3722</v>
      </c>
      <c r="G14" s="40">
        <v>3444</v>
      </c>
      <c r="H14" s="40">
        <v>3680</v>
      </c>
      <c r="I14" s="40">
        <v>3910</v>
      </c>
      <c r="J14" s="401">
        <v>3633</v>
      </c>
      <c r="K14" s="388"/>
      <c r="L14" s="388">
        <v>2242</v>
      </c>
      <c r="M14" s="40">
        <v>3572</v>
      </c>
      <c r="N14" s="40">
        <v>3821</v>
      </c>
      <c r="O14" s="40">
        <v>3660</v>
      </c>
      <c r="P14" s="40">
        <v>3474</v>
      </c>
      <c r="Q14" s="40">
        <v>3757</v>
      </c>
      <c r="R14" s="40">
        <v>3750</v>
      </c>
      <c r="S14" s="359">
        <v>3717</v>
      </c>
    </row>
    <row r="15" spans="1:19" x14ac:dyDescent="0.3">
      <c r="A15" s="346" t="s">
        <v>106</v>
      </c>
      <c r="B15" s="317"/>
      <c r="C15" s="40">
        <v>2282</v>
      </c>
      <c r="D15" s="40">
        <v>2909</v>
      </c>
      <c r="E15" s="40">
        <v>3861</v>
      </c>
      <c r="F15" s="40">
        <v>4100</v>
      </c>
      <c r="G15" s="40">
        <v>4046</v>
      </c>
      <c r="H15" s="40">
        <v>3794</v>
      </c>
      <c r="I15" s="40">
        <v>3777</v>
      </c>
      <c r="J15" s="401">
        <v>3401</v>
      </c>
      <c r="K15" s="388"/>
      <c r="L15" s="388">
        <v>1680</v>
      </c>
      <c r="M15" s="40">
        <v>2862</v>
      </c>
      <c r="N15" s="40">
        <v>3470</v>
      </c>
      <c r="O15" s="40">
        <v>4064</v>
      </c>
      <c r="P15" s="40">
        <v>4047</v>
      </c>
      <c r="Q15" s="40">
        <v>3850</v>
      </c>
      <c r="R15" s="40">
        <v>3663</v>
      </c>
      <c r="S15" s="359">
        <v>3661</v>
      </c>
    </row>
    <row r="16" spans="1:19" ht="17.25" thickBot="1" x14ac:dyDescent="0.35">
      <c r="A16" s="347" t="s">
        <v>107</v>
      </c>
      <c r="B16" s="318"/>
      <c r="C16" s="315">
        <v>2730</v>
      </c>
      <c r="D16" s="315">
        <v>3017</v>
      </c>
      <c r="E16" s="315">
        <v>2838</v>
      </c>
      <c r="F16" s="315">
        <v>2742</v>
      </c>
      <c r="G16" s="315">
        <v>2676</v>
      </c>
      <c r="H16" s="315">
        <v>3079</v>
      </c>
      <c r="I16" s="315">
        <v>2940</v>
      </c>
      <c r="J16" s="402">
        <v>3210</v>
      </c>
      <c r="K16" s="389"/>
      <c r="L16" s="389">
        <v>1970</v>
      </c>
      <c r="M16" s="315">
        <v>2973</v>
      </c>
      <c r="N16" s="315">
        <v>2908</v>
      </c>
      <c r="O16" s="315">
        <v>2719</v>
      </c>
      <c r="P16" s="315">
        <v>2685</v>
      </c>
      <c r="Q16" s="315">
        <v>2965</v>
      </c>
      <c r="R16" s="315">
        <v>2968</v>
      </c>
      <c r="S16" s="360">
        <v>3201</v>
      </c>
    </row>
    <row r="17" spans="1:19" ht="18" thickTop="1" thickBot="1" x14ac:dyDescent="0.35">
      <c r="A17" s="322" t="s">
        <v>60</v>
      </c>
      <c r="B17" s="342"/>
      <c r="C17" s="324">
        <v>24136</v>
      </c>
      <c r="D17" s="324">
        <v>28784</v>
      </c>
      <c r="E17" s="324">
        <v>29528</v>
      </c>
      <c r="F17" s="324">
        <v>30406</v>
      </c>
      <c r="G17" s="324">
        <v>29372</v>
      </c>
      <c r="H17" s="324">
        <v>30829</v>
      </c>
      <c r="I17" s="324">
        <v>31316</v>
      </c>
      <c r="J17" s="403">
        <v>29986</v>
      </c>
      <c r="K17" s="390"/>
      <c r="L17" s="390">
        <v>17122</v>
      </c>
      <c r="M17" s="324">
        <v>28202</v>
      </c>
      <c r="N17" s="324">
        <v>29376</v>
      </c>
      <c r="O17" s="324">
        <v>29919</v>
      </c>
      <c r="P17" s="324">
        <v>29462</v>
      </c>
      <c r="Q17" s="324">
        <v>30401</v>
      </c>
      <c r="R17" s="324">
        <v>30974</v>
      </c>
      <c r="S17" s="361">
        <v>30750</v>
      </c>
    </row>
    <row r="18" spans="1:19" ht="17.25" thickBot="1" x14ac:dyDescent="0.35">
      <c r="A18" s="39"/>
      <c r="B18" s="39"/>
      <c r="C18" s="43"/>
      <c r="D18" s="42"/>
      <c r="E18" s="42"/>
      <c r="F18" s="42"/>
      <c r="G18" s="42"/>
    </row>
    <row r="19" spans="1:19" x14ac:dyDescent="0.3">
      <c r="A19" s="328"/>
      <c r="B19" s="343"/>
      <c r="C19" s="465" t="s">
        <v>145</v>
      </c>
      <c r="D19" s="465"/>
      <c r="E19" s="465"/>
      <c r="F19" s="465"/>
      <c r="G19" s="465"/>
      <c r="H19" s="465"/>
      <c r="I19" s="465"/>
      <c r="J19" s="466"/>
      <c r="K19" s="385"/>
      <c r="L19" s="465" t="s">
        <v>239</v>
      </c>
      <c r="M19" s="465"/>
      <c r="N19" s="465"/>
      <c r="O19" s="465"/>
      <c r="P19" s="465"/>
      <c r="Q19" s="465"/>
      <c r="R19" s="465"/>
      <c r="S19" s="467"/>
    </row>
    <row r="20" spans="1:19" ht="47.25" customHeight="1" thickBot="1" x14ac:dyDescent="0.35">
      <c r="A20" s="409" t="s">
        <v>147</v>
      </c>
      <c r="B20" s="344"/>
      <c r="C20" s="326" t="s">
        <v>80</v>
      </c>
      <c r="D20" s="327" t="s">
        <v>81</v>
      </c>
      <c r="E20" s="327" t="s">
        <v>82</v>
      </c>
      <c r="F20" s="327" t="s">
        <v>83</v>
      </c>
      <c r="G20" s="327" t="s">
        <v>84</v>
      </c>
      <c r="H20" s="327" t="s">
        <v>93</v>
      </c>
      <c r="I20" s="327" t="s">
        <v>108</v>
      </c>
      <c r="J20" s="399" t="s">
        <v>201</v>
      </c>
      <c r="K20" s="386"/>
      <c r="L20" s="439" t="s">
        <v>143</v>
      </c>
      <c r="M20" s="383">
        <v>2012</v>
      </c>
      <c r="N20" s="383">
        <v>2013</v>
      </c>
      <c r="O20" s="383">
        <v>2014</v>
      </c>
      <c r="P20" s="383">
        <v>2015</v>
      </c>
      <c r="Q20" s="383">
        <v>2016</v>
      </c>
      <c r="R20" s="383">
        <v>2017</v>
      </c>
      <c r="S20" s="384">
        <v>2018</v>
      </c>
    </row>
    <row r="21" spans="1:19" ht="17.25" thickTop="1" x14ac:dyDescent="0.3">
      <c r="A21" s="345" t="s">
        <v>97</v>
      </c>
      <c r="B21" s="319"/>
      <c r="C21" s="320">
        <v>95</v>
      </c>
      <c r="D21" s="320">
        <v>203</v>
      </c>
      <c r="E21" s="320">
        <v>128</v>
      </c>
      <c r="F21" s="320">
        <v>129</v>
      </c>
      <c r="G21" s="320">
        <v>130</v>
      </c>
      <c r="H21" s="320">
        <v>149</v>
      </c>
      <c r="I21" s="320">
        <v>156</v>
      </c>
      <c r="J21" s="400">
        <v>196</v>
      </c>
      <c r="K21" s="387"/>
      <c r="L21" s="387">
        <v>35</v>
      </c>
      <c r="M21" s="320">
        <v>212</v>
      </c>
      <c r="N21" s="320">
        <v>148</v>
      </c>
      <c r="O21" s="320">
        <v>128</v>
      </c>
      <c r="P21" s="320">
        <v>138</v>
      </c>
      <c r="Q21" s="320">
        <v>127</v>
      </c>
      <c r="R21" s="320">
        <v>170</v>
      </c>
      <c r="S21" s="358">
        <v>181</v>
      </c>
    </row>
    <row r="22" spans="1:19" x14ac:dyDescent="0.3">
      <c r="A22" s="346" t="s">
        <v>98</v>
      </c>
      <c r="B22" s="317"/>
      <c r="C22" s="40">
        <v>155</v>
      </c>
      <c r="D22" s="40">
        <v>192</v>
      </c>
      <c r="E22" s="40">
        <v>200</v>
      </c>
      <c r="F22" s="40">
        <v>218</v>
      </c>
      <c r="G22" s="40">
        <v>196</v>
      </c>
      <c r="H22" s="40">
        <v>293</v>
      </c>
      <c r="I22" s="40">
        <v>311</v>
      </c>
      <c r="J22" s="401">
        <v>370</v>
      </c>
      <c r="K22" s="388"/>
      <c r="L22" s="388">
        <v>116</v>
      </c>
      <c r="M22" s="40">
        <v>176</v>
      </c>
      <c r="N22" s="40">
        <v>196</v>
      </c>
      <c r="O22" s="40">
        <v>226</v>
      </c>
      <c r="P22" s="40">
        <v>203</v>
      </c>
      <c r="Q22" s="40">
        <v>248</v>
      </c>
      <c r="R22" s="40">
        <v>316</v>
      </c>
      <c r="S22" s="359">
        <v>356</v>
      </c>
    </row>
    <row r="23" spans="1:19" x14ac:dyDescent="0.3">
      <c r="A23" s="346" t="s">
        <v>99</v>
      </c>
      <c r="B23" s="317"/>
      <c r="C23" s="40">
        <v>5</v>
      </c>
      <c r="D23" s="40">
        <v>8</v>
      </c>
      <c r="E23" s="40">
        <v>9</v>
      </c>
      <c r="F23" s="40">
        <v>7</v>
      </c>
      <c r="G23" s="40">
        <v>15</v>
      </c>
      <c r="H23" s="40">
        <v>12</v>
      </c>
      <c r="I23" s="40">
        <v>14</v>
      </c>
      <c r="J23" s="401">
        <v>13</v>
      </c>
      <c r="K23" s="388"/>
      <c r="L23" s="388">
        <v>4</v>
      </c>
      <c r="M23" s="40">
        <v>4</v>
      </c>
      <c r="N23" s="40">
        <v>12</v>
      </c>
      <c r="O23" s="40">
        <v>9</v>
      </c>
      <c r="P23" s="40">
        <v>10</v>
      </c>
      <c r="Q23" s="40">
        <v>13</v>
      </c>
      <c r="R23" s="40">
        <v>13</v>
      </c>
      <c r="S23" s="359">
        <v>14</v>
      </c>
    </row>
    <row r="24" spans="1:19" x14ac:dyDescent="0.3">
      <c r="A24" s="346" t="s">
        <v>100</v>
      </c>
      <c r="B24" s="317"/>
      <c r="C24" s="40">
        <v>381</v>
      </c>
      <c r="D24" s="40">
        <v>390</v>
      </c>
      <c r="E24" s="40">
        <v>436</v>
      </c>
      <c r="F24" s="40">
        <v>416</v>
      </c>
      <c r="G24" s="40">
        <v>388</v>
      </c>
      <c r="H24" s="40">
        <v>415</v>
      </c>
      <c r="I24" s="40">
        <v>402</v>
      </c>
      <c r="J24" s="401">
        <v>358</v>
      </c>
      <c r="K24" s="388"/>
      <c r="L24" s="388">
        <v>294</v>
      </c>
      <c r="M24" s="40">
        <v>369</v>
      </c>
      <c r="N24" s="40">
        <v>420</v>
      </c>
      <c r="O24" s="40">
        <v>426</v>
      </c>
      <c r="P24" s="40">
        <v>413</v>
      </c>
      <c r="Q24" s="40">
        <v>400</v>
      </c>
      <c r="R24" s="40">
        <v>401</v>
      </c>
      <c r="S24" s="359">
        <v>377</v>
      </c>
    </row>
    <row r="25" spans="1:19" x14ac:dyDescent="0.3">
      <c r="A25" s="346" t="s">
        <v>101</v>
      </c>
      <c r="B25" s="317"/>
      <c r="C25" s="40">
        <v>108</v>
      </c>
      <c r="D25" s="40">
        <v>101</v>
      </c>
      <c r="E25" s="40">
        <v>110</v>
      </c>
      <c r="F25" s="40">
        <v>74</v>
      </c>
      <c r="G25" s="40">
        <v>102</v>
      </c>
      <c r="H25" s="40">
        <v>134</v>
      </c>
      <c r="I25" s="40">
        <v>182</v>
      </c>
      <c r="J25" s="401">
        <v>189</v>
      </c>
      <c r="K25" s="388"/>
      <c r="L25" s="388">
        <v>80</v>
      </c>
      <c r="M25" s="40">
        <v>113</v>
      </c>
      <c r="N25" s="40">
        <v>106</v>
      </c>
      <c r="O25" s="40">
        <v>64</v>
      </c>
      <c r="P25" s="40">
        <v>112</v>
      </c>
      <c r="Q25" s="40">
        <v>119</v>
      </c>
      <c r="R25" s="40">
        <v>166</v>
      </c>
      <c r="S25" s="359">
        <v>194</v>
      </c>
    </row>
    <row r="26" spans="1:19" x14ac:dyDescent="0.3">
      <c r="A26" s="346" t="s">
        <v>102</v>
      </c>
      <c r="B26" s="317"/>
      <c r="C26" s="40">
        <v>174</v>
      </c>
      <c r="D26" s="40">
        <v>256</v>
      </c>
      <c r="E26" s="40">
        <v>309</v>
      </c>
      <c r="F26" s="40">
        <v>321</v>
      </c>
      <c r="G26" s="40">
        <v>311</v>
      </c>
      <c r="H26" s="40">
        <v>349</v>
      </c>
      <c r="I26" s="40">
        <v>382</v>
      </c>
      <c r="J26" s="401">
        <v>296</v>
      </c>
      <c r="K26" s="388"/>
      <c r="L26" s="388">
        <v>138</v>
      </c>
      <c r="M26" s="40">
        <v>220</v>
      </c>
      <c r="N26" s="40">
        <v>310</v>
      </c>
      <c r="O26" s="40">
        <v>324</v>
      </c>
      <c r="P26" s="40">
        <v>302</v>
      </c>
      <c r="Q26" s="40">
        <v>337</v>
      </c>
      <c r="R26" s="40">
        <v>388</v>
      </c>
      <c r="S26" s="359">
        <v>320</v>
      </c>
    </row>
    <row r="27" spans="1:19" x14ac:dyDescent="0.3">
      <c r="A27" s="346" t="s">
        <v>103</v>
      </c>
      <c r="B27" s="317"/>
      <c r="C27" s="40">
        <v>76</v>
      </c>
      <c r="D27" s="40">
        <v>162</v>
      </c>
      <c r="E27" s="40">
        <v>240</v>
      </c>
      <c r="F27" s="40">
        <v>240</v>
      </c>
      <c r="G27" s="40">
        <v>189</v>
      </c>
      <c r="H27" s="40">
        <v>148</v>
      </c>
      <c r="I27" s="40">
        <v>212</v>
      </c>
      <c r="J27" s="401">
        <v>262</v>
      </c>
      <c r="K27" s="388"/>
      <c r="L27" s="388">
        <v>41</v>
      </c>
      <c r="M27" s="40">
        <v>154</v>
      </c>
      <c r="N27" s="40">
        <v>220</v>
      </c>
      <c r="O27" s="40">
        <v>242</v>
      </c>
      <c r="P27" s="40">
        <v>211</v>
      </c>
      <c r="Q27" s="40">
        <v>152</v>
      </c>
      <c r="R27" s="40">
        <v>191</v>
      </c>
      <c r="S27" s="359">
        <v>263</v>
      </c>
    </row>
    <row r="28" spans="1:19" x14ac:dyDescent="0.3">
      <c r="A28" s="346" t="s">
        <v>104</v>
      </c>
      <c r="B28" s="317"/>
      <c r="C28" s="40">
        <v>129</v>
      </c>
      <c r="D28" s="40">
        <v>153</v>
      </c>
      <c r="E28" s="40">
        <v>198</v>
      </c>
      <c r="F28" s="40">
        <v>233</v>
      </c>
      <c r="G28" s="40">
        <v>213</v>
      </c>
      <c r="H28" s="40">
        <v>248</v>
      </c>
      <c r="I28" s="40">
        <v>209</v>
      </c>
      <c r="J28" s="401">
        <v>223</v>
      </c>
      <c r="K28" s="388"/>
      <c r="L28" s="388">
        <v>86</v>
      </c>
      <c r="M28" s="40">
        <v>153</v>
      </c>
      <c r="N28" s="40">
        <v>198</v>
      </c>
      <c r="O28" s="40">
        <v>220</v>
      </c>
      <c r="P28" s="40">
        <v>230</v>
      </c>
      <c r="Q28" s="40">
        <v>237</v>
      </c>
      <c r="R28" s="40">
        <v>210</v>
      </c>
      <c r="S28" s="359">
        <v>214</v>
      </c>
    </row>
    <row r="29" spans="1:19" x14ac:dyDescent="0.3">
      <c r="A29" s="346" t="s">
        <v>105</v>
      </c>
      <c r="B29" s="317"/>
      <c r="C29" s="40">
        <v>216</v>
      </c>
      <c r="D29" s="40">
        <v>334</v>
      </c>
      <c r="E29" s="40">
        <v>386</v>
      </c>
      <c r="F29" s="40">
        <v>360</v>
      </c>
      <c r="G29" s="40">
        <v>307</v>
      </c>
      <c r="H29" s="40">
        <v>305</v>
      </c>
      <c r="I29" s="40">
        <v>340</v>
      </c>
      <c r="J29" s="401">
        <v>370</v>
      </c>
      <c r="K29" s="388"/>
      <c r="L29" s="388">
        <v>150</v>
      </c>
      <c r="M29" s="40">
        <v>321</v>
      </c>
      <c r="N29" s="40">
        <v>354</v>
      </c>
      <c r="O29" s="40">
        <v>384</v>
      </c>
      <c r="P29" s="40">
        <v>310</v>
      </c>
      <c r="Q29" s="40">
        <v>317</v>
      </c>
      <c r="R29" s="40">
        <v>332</v>
      </c>
      <c r="S29" s="359">
        <v>357</v>
      </c>
    </row>
    <row r="30" spans="1:19" x14ac:dyDescent="0.3">
      <c r="A30" s="346" t="s">
        <v>106</v>
      </c>
      <c r="B30" s="317"/>
      <c r="C30" s="40">
        <v>195</v>
      </c>
      <c r="D30" s="40">
        <v>217</v>
      </c>
      <c r="E30" s="40">
        <v>253</v>
      </c>
      <c r="F30" s="40">
        <v>340</v>
      </c>
      <c r="G30" s="40">
        <v>348</v>
      </c>
      <c r="H30" s="40">
        <v>339</v>
      </c>
      <c r="I30" s="40">
        <v>343</v>
      </c>
      <c r="J30" s="401">
        <v>406</v>
      </c>
      <c r="K30" s="388"/>
      <c r="L30" s="388">
        <v>152</v>
      </c>
      <c r="M30" s="40">
        <v>209</v>
      </c>
      <c r="N30" s="40">
        <v>243</v>
      </c>
      <c r="O30" s="40">
        <v>316</v>
      </c>
      <c r="P30" s="40">
        <v>370</v>
      </c>
      <c r="Q30" s="40">
        <v>316</v>
      </c>
      <c r="R30" s="40">
        <v>343</v>
      </c>
      <c r="S30" s="359">
        <v>397</v>
      </c>
    </row>
    <row r="31" spans="1:19" ht="17.25" thickBot="1" x14ac:dyDescent="0.35">
      <c r="A31" s="347" t="s">
        <v>107</v>
      </c>
      <c r="B31" s="318"/>
      <c r="C31" s="315">
        <v>167</v>
      </c>
      <c r="D31" s="315">
        <v>238</v>
      </c>
      <c r="E31" s="315">
        <v>291</v>
      </c>
      <c r="F31" s="315">
        <v>292</v>
      </c>
      <c r="G31" s="315">
        <v>248</v>
      </c>
      <c r="H31" s="315">
        <v>310</v>
      </c>
      <c r="I31" s="315">
        <v>301</v>
      </c>
      <c r="J31" s="402">
        <v>328</v>
      </c>
      <c r="K31" s="389"/>
      <c r="L31" s="389">
        <v>134</v>
      </c>
      <c r="M31" s="315">
        <v>221</v>
      </c>
      <c r="N31" s="315">
        <v>270</v>
      </c>
      <c r="O31" s="315">
        <v>286</v>
      </c>
      <c r="P31" s="315">
        <v>259</v>
      </c>
      <c r="Q31" s="315">
        <v>290</v>
      </c>
      <c r="R31" s="315">
        <v>313</v>
      </c>
      <c r="S31" s="360">
        <v>327</v>
      </c>
    </row>
    <row r="32" spans="1:19" ht="18" thickTop="1" thickBot="1" x14ac:dyDescent="0.35">
      <c r="A32" s="322" t="s">
        <v>60</v>
      </c>
      <c r="B32" s="342"/>
      <c r="C32" s="324">
        <v>1701</v>
      </c>
      <c r="D32" s="324">
        <v>2254</v>
      </c>
      <c r="E32" s="324">
        <v>2560</v>
      </c>
      <c r="F32" s="324">
        <v>2630</v>
      </c>
      <c r="G32" s="324">
        <v>2447</v>
      </c>
      <c r="H32" s="324">
        <v>2702</v>
      </c>
      <c r="I32" s="324">
        <v>2852</v>
      </c>
      <c r="J32" s="403">
        <v>3011</v>
      </c>
      <c r="K32" s="390"/>
      <c r="L32" s="390">
        <v>1230</v>
      </c>
      <c r="M32" s="324">
        <v>2152</v>
      </c>
      <c r="N32" s="324">
        <v>2477</v>
      </c>
      <c r="O32" s="324">
        <v>2625</v>
      </c>
      <c r="P32" s="324">
        <v>2558</v>
      </c>
      <c r="Q32" s="324">
        <v>2556</v>
      </c>
      <c r="R32" s="324">
        <v>2843</v>
      </c>
      <c r="S32" s="361">
        <v>3000</v>
      </c>
    </row>
    <row r="33" spans="1:19" ht="17.25" thickBot="1" x14ac:dyDescent="0.35">
      <c r="A33" s="39"/>
      <c r="B33" s="39"/>
      <c r="C33" s="43"/>
      <c r="D33" s="42"/>
      <c r="E33" s="42"/>
      <c r="F33" s="42"/>
      <c r="G33" s="42"/>
    </row>
    <row r="34" spans="1:19" x14ac:dyDescent="0.3">
      <c r="A34" s="325"/>
      <c r="B34" s="340"/>
      <c r="C34" s="465" t="s">
        <v>146</v>
      </c>
      <c r="D34" s="465"/>
      <c r="E34" s="465"/>
      <c r="F34" s="465"/>
      <c r="G34" s="465"/>
      <c r="H34" s="465"/>
      <c r="I34" s="465"/>
      <c r="J34" s="466"/>
      <c r="K34" s="385"/>
      <c r="L34" s="465" t="s">
        <v>144</v>
      </c>
      <c r="M34" s="465"/>
      <c r="N34" s="465"/>
      <c r="O34" s="465"/>
      <c r="P34" s="465"/>
      <c r="Q34" s="465"/>
      <c r="R34" s="465"/>
      <c r="S34" s="467"/>
    </row>
    <row r="35" spans="1:19" ht="50.25" customHeight="1" thickBot="1" x14ac:dyDescent="0.35">
      <c r="A35" s="409" t="s">
        <v>147</v>
      </c>
      <c r="B35" s="341"/>
      <c r="C35" s="326" t="s">
        <v>80</v>
      </c>
      <c r="D35" s="327" t="s">
        <v>81</v>
      </c>
      <c r="E35" s="327" t="s">
        <v>82</v>
      </c>
      <c r="F35" s="327" t="s">
        <v>83</v>
      </c>
      <c r="G35" s="327" t="s">
        <v>84</v>
      </c>
      <c r="H35" s="327" t="s">
        <v>93</v>
      </c>
      <c r="I35" s="327" t="s">
        <v>108</v>
      </c>
      <c r="J35" s="399" t="s">
        <v>201</v>
      </c>
      <c r="K35" s="386"/>
      <c r="L35" s="439" t="s">
        <v>143</v>
      </c>
      <c r="M35" s="383">
        <v>2012</v>
      </c>
      <c r="N35" s="383">
        <v>2013</v>
      </c>
      <c r="O35" s="383">
        <v>2014</v>
      </c>
      <c r="P35" s="383">
        <v>2015</v>
      </c>
      <c r="Q35" s="383">
        <v>2016</v>
      </c>
      <c r="R35" s="383">
        <v>2017</v>
      </c>
      <c r="S35" s="384">
        <v>2018</v>
      </c>
    </row>
    <row r="36" spans="1:19" ht="17.25" thickTop="1" x14ac:dyDescent="0.3">
      <c r="A36" s="345" t="s">
        <v>97</v>
      </c>
      <c r="B36" s="319"/>
      <c r="C36" s="321">
        <v>6.3887020847343639</v>
      </c>
      <c r="D36" s="321">
        <v>6.9165247018739358</v>
      </c>
      <c r="E36" s="321">
        <v>4.9325626204238926</v>
      </c>
      <c r="F36" s="321">
        <v>4.9463190184049077</v>
      </c>
      <c r="G36" s="321">
        <v>5.5603079555175361</v>
      </c>
      <c r="H36" s="321">
        <v>6.0593737291581942</v>
      </c>
      <c r="I36" s="321">
        <v>7.004939380332285</v>
      </c>
      <c r="J36" s="404">
        <v>7.8904991948470213</v>
      </c>
      <c r="K36" s="387"/>
      <c r="L36" s="440">
        <v>5.0798258345428158</v>
      </c>
      <c r="M36" s="391">
        <v>7.0926731348277015</v>
      </c>
      <c r="N36" s="391">
        <v>5.534779356768885</v>
      </c>
      <c r="O36" s="391">
        <v>5.0894632206759445</v>
      </c>
      <c r="P36" s="391">
        <v>5.7571964956195245</v>
      </c>
      <c r="Q36" s="391">
        <v>5.1500405515004051</v>
      </c>
      <c r="R36" s="391">
        <v>7.3688773298656267</v>
      </c>
      <c r="S36" s="392">
        <v>7.7882960413080893</v>
      </c>
    </row>
    <row r="37" spans="1:19" x14ac:dyDescent="0.3">
      <c r="A37" s="346" t="s">
        <v>98</v>
      </c>
      <c r="B37" s="317"/>
      <c r="C37" s="41">
        <v>4.9035115469788035</v>
      </c>
      <c r="D37" s="41">
        <v>6.2765609676364829</v>
      </c>
      <c r="E37" s="41">
        <v>6.5082980800520662</v>
      </c>
      <c r="F37" s="41">
        <v>6.5152420800956357</v>
      </c>
      <c r="G37" s="41">
        <v>6.2679884873680844</v>
      </c>
      <c r="H37" s="41">
        <v>8.4486735870818919</v>
      </c>
      <c r="I37" s="41">
        <v>8.6701979369947022</v>
      </c>
      <c r="J37" s="405">
        <v>10.917674830333432</v>
      </c>
      <c r="K37" s="388"/>
      <c r="L37" s="441">
        <v>4.9913941480206541</v>
      </c>
      <c r="M37" s="393">
        <v>5.6194125159642399</v>
      </c>
      <c r="N37" s="393">
        <v>6.5993265993265995</v>
      </c>
      <c r="O37" s="393">
        <v>6.9882498453927022</v>
      </c>
      <c r="P37" s="393">
        <v>6.200366524129505</v>
      </c>
      <c r="Q37" s="393">
        <v>7.5609756097560972</v>
      </c>
      <c r="R37" s="393">
        <v>8.8292819223246717</v>
      </c>
      <c r="S37" s="394">
        <v>10.209349010610842</v>
      </c>
    </row>
    <row r="38" spans="1:19" x14ac:dyDescent="0.3">
      <c r="A38" s="346" t="s">
        <v>99</v>
      </c>
      <c r="B38" s="317"/>
      <c r="C38" s="41">
        <v>4.3478260869565215</v>
      </c>
      <c r="D38" s="41">
        <v>8</v>
      </c>
      <c r="E38" s="41">
        <v>6.8181818181818175</v>
      </c>
      <c r="F38" s="41">
        <v>5.5118110236220472</v>
      </c>
      <c r="G38" s="41">
        <v>10.791366906474821</v>
      </c>
      <c r="H38" s="41">
        <v>10.810810810810811</v>
      </c>
      <c r="I38" s="41">
        <v>11.023622047244094</v>
      </c>
      <c r="J38" s="405">
        <v>10.483870967741936</v>
      </c>
      <c r="K38" s="388"/>
      <c r="L38" s="441">
        <v>5.1948051948051948</v>
      </c>
      <c r="M38" s="393">
        <v>3.6363636363636362</v>
      </c>
      <c r="N38" s="393">
        <v>9.9173553719008272</v>
      </c>
      <c r="O38" s="393">
        <v>7.1428571428571423</v>
      </c>
      <c r="P38" s="393">
        <v>7.042253521126761</v>
      </c>
      <c r="Q38" s="393">
        <v>11.818181818181818</v>
      </c>
      <c r="R38" s="393">
        <v>9.7744360902255636</v>
      </c>
      <c r="S38" s="394">
        <v>11.111111111111111</v>
      </c>
    </row>
    <row r="39" spans="1:19" x14ac:dyDescent="0.3">
      <c r="A39" s="346" t="s">
        <v>100</v>
      </c>
      <c r="B39" s="317"/>
      <c r="C39" s="41">
        <v>9.2498179169701373</v>
      </c>
      <c r="D39" s="41">
        <v>8.847549909255898</v>
      </c>
      <c r="E39" s="41">
        <v>10.285444680349139</v>
      </c>
      <c r="F39" s="41">
        <v>9.0493800304546443</v>
      </c>
      <c r="G39" s="41">
        <v>8.987722955756313</v>
      </c>
      <c r="H39" s="41">
        <v>9.5249024558182231</v>
      </c>
      <c r="I39" s="41">
        <v>9.3619003260363289</v>
      </c>
      <c r="J39" s="405">
        <v>9.4062007356805051</v>
      </c>
      <c r="K39" s="388"/>
      <c r="L39" s="441">
        <v>9.6298722567965935</v>
      </c>
      <c r="M39" s="393">
        <v>8.6457357075913777</v>
      </c>
      <c r="N39" s="393">
        <v>9.675190048375951</v>
      </c>
      <c r="O39" s="393">
        <v>9.6184240234815999</v>
      </c>
      <c r="P39" s="393">
        <v>9.4443174022410243</v>
      </c>
      <c r="Q39" s="393">
        <v>9.1996320147194108</v>
      </c>
      <c r="R39" s="393">
        <v>9.2996289424860858</v>
      </c>
      <c r="S39" s="394">
        <v>9.4438877755511026</v>
      </c>
    </row>
    <row r="40" spans="1:19" x14ac:dyDescent="0.3">
      <c r="A40" s="346" t="s">
        <v>101</v>
      </c>
      <c r="B40" s="317"/>
      <c r="C40" s="41">
        <v>8.0597014925373127</v>
      </c>
      <c r="D40" s="41">
        <v>6.1398176291793307</v>
      </c>
      <c r="E40" s="41">
        <v>6.8280571073867158</v>
      </c>
      <c r="F40" s="41">
        <v>4.774193548387097</v>
      </c>
      <c r="G40" s="41">
        <v>5.9302325581395348</v>
      </c>
      <c r="H40" s="41">
        <v>7.1200850159404885</v>
      </c>
      <c r="I40" s="41">
        <v>8.7880251086431667</v>
      </c>
      <c r="J40" s="405">
        <v>10.310965630114566</v>
      </c>
      <c r="K40" s="388"/>
      <c r="L40" s="441">
        <v>8.2135523613963031</v>
      </c>
      <c r="M40" s="393">
        <v>7.049282595134124</v>
      </c>
      <c r="N40" s="393">
        <v>6.523076923076923</v>
      </c>
      <c r="O40" s="393">
        <v>4.3010752688172049</v>
      </c>
      <c r="P40" s="393">
        <v>6.5230052417006412</v>
      </c>
      <c r="Q40" s="393">
        <v>6.6332218506131548</v>
      </c>
      <c r="R40" s="393">
        <v>8.2710513203786746</v>
      </c>
      <c r="S40" s="394">
        <v>10.1890756302521</v>
      </c>
    </row>
    <row r="41" spans="1:19" x14ac:dyDescent="0.3">
      <c r="A41" s="346" t="s">
        <v>102</v>
      </c>
      <c r="B41" s="317"/>
      <c r="C41" s="41">
        <v>8.1422554983621893</v>
      </c>
      <c r="D41" s="41">
        <v>7.4985354422964265</v>
      </c>
      <c r="E41" s="41">
        <v>8.8235294117647065</v>
      </c>
      <c r="F41" s="41">
        <v>9.296264118158124</v>
      </c>
      <c r="G41" s="41">
        <v>9.2257490358943919</v>
      </c>
      <c r="H41" s="41">
        <v>9.3465452597750396</v>
      </c>
      <c r="I41" s="41">
        <v>9.734964322120284</v>
      </c>
      <c r="J41" s="405">
        <v>8.5033036483769031</v>
      </c>
      <c r="K41" s="388"/>
      <c r="L41" s="441">
        <v>8.8688946015424168</v>
      </c>
      <c r="M41" s="393">
        <v>7.2751322751322745</v>
      </c>
      <c r="N41" s="393">
        <v>8.4699453551912569</v>
      </c>
      <c r="O41" s="393">
        <v>9.196707351688902</v>
      </c>
      <c r="P41" s="393">
        <v>9.5842589654078072</v>
      </c>
      <c r="Q41" s="393">
        <v>9.3300110741971221</v>
      </c>
      <c r="R41" s="393">
        <v>9.8954348380515178</v>
      </c>
      <c r="S41" s="394">
        <v>8.762322015334064</v>
      </c>
    </row>
    <row r="42" spans="1:19" x14ac:dyDescent="0.3">
      <c r="A42" s="346" t="s">
        <v>103</v>
      </c>
      <c r="B42" s="317"/>
      <c r="C42" s="41">
        <v>5.6171470805617147</v>
      </c>
      <c r="D42" s="41">
        <v>15.712900096993209</v>
      </c>
      <c r="E42" s="41">
        <v>19.417475728155338</v>
      </c>
      <c r="F42" s="41">
        <v>16.748080949057918</v>
      </c>
      <c r="G42" s="41">
        <v>13.577586206896552</v>
      </c>
      <c r="H42" s="41">
        <v>11.89710610932476</v>
      </c>
      <c r="I42" s="41">
        <v>14.763231197771587</v>
      </c>
      <c r="J42" s="405">
        <v>13.353720693170235</v>
      </c>
      <c r="K42" s="388"/>
      <c r="L42" s="441">
        <v>3.9272030651340994</v>
      </c>
      <c r="M42" s="393">
        <v>13.961922030825022</v>
      </c>
      <c r="N42" s="393">
        <v>20.657276995305164</v>
      </c>
      <c r="O42" s="393">
        <v>16.451393609789257</v>
      </c>
      <c r="P42" s="393">
        <v>14.551724137931036</v>
      </c>
      <c r="Q42" s="393">
        <v>12.418300653594772</v>
      </c>
      <c r="R42" s="393">
        <v>14.10635155096012</v>
      </c>
      <c r="S42" s="394">
        <v>14.48237885462555</v>
      </c>
    </row>
    <row r="43" spans="1:19" x14ac:dyDescent="0.3">
      <c r="A43" s="346" t="s">
        <v>104</v>
      </c>
      <c r="B43" s="317"/>
      <c r="C43" s="41">
        <v>5.6828193832599121</v>
      </c>
      <c r="D43" s="41">
        <v>5.9976479811838495</v>
      </c>
      <c r="E43" s="41">
        <v>7.3578595317725757</v>
      </c>
      <c r="F43" s="41">
        <v>8.5410557184750733</v>
      </c>
      <c r="G43" s="41">
        <v>7.6017130620985016</v>
      </c>
      <c r="H43" s="41">
        <v>8.2092022509102947</v>
      </c>
      <c r="I43" s="41">
        <v>6.9136619252398281</v>
      </c>
      <c r="J43" s="405">
        <v>8.3740142696207283</v>
      </c>
      <c r="K43" s="388"/>
      <c r="L43" s="441">
        <v>5.6840713813615338</v>
      </c>
      <c r="M43" s="393">
        <v>5.9625876851130162</v>
      </c>
      <c r="N43" s="393">
        <v>7.2767364939360535</v>
      </c>
      <c r="O43" s="393">
        <v>8.1784386617100377</v>
      </c>
      <c r="P43" s="393">
        <v>8.3575581395348841</v>
      </c>
      <c r="Q43" s="393">
        <v>7.9131886477462441</v>
      </c>
      <c r="R43" s="393">
        <v>7.0469798657718119</v>
      </c>
      <c r="S43" s="394">
        <v>7.4564459930313589</v>
      </c>
    </row>
    <row r="44" spans="1:19" x14ac:dyDescent="0.3">
      <c r="A44" s="346" t="s">
        <v>105</v>
      </c>
      <c r="B44" s="317"/>
      <c r="C44" s="41">
        <v>6.8746021642266077</v>
      </c>
      <c r="D44" s="41">
        <v>8.9905787348586816</v>
      </c>
      <c r="E44" s="41">
        <v>10.293333333333333</v>
      </c>
      <c r="F44" s="41">
        <v>9.6722192369693722</v>
      </c>
      <c r="G44" s="41">
        <v>8.9140534262485485</v>
      </c>
      <c r="H44" s="41">
        <v>8.2880434782608692</v>
      </c>
      <c r="I44" s="41">
        <v>8.695652173913043</v>
      </c>
      <c r="J44" s="405">
        <v>10.184420589044867</v>
      </c>
      <c r="K44" s="388"/>
      <c r="L44" s="441">
        <v>6.6904549509366635</v>
      </c>
      <c r="M44" s="393">
        <v>8.98656215005599</v>
      </c>
      <c r="N44" s="393">
        <v>9.2645904213556651</v>
      </c>
      <c r="O44" s="393">
        <v>10.491803278688524</v>
      </c>
      <c r="P44" s="393">
        <v>8.9234312032239504</v>
      </c>
      <c r="Q44" s="393">
        <v>8.4375831780676069</v>
      </c>
      <c r="R44" s="393">
        <v>8.8533333333333335</v>
      </c>
      <c r="S44" s="394">
        <v>9.6045197740112993</v>
      </c>
    </row>
    <row r="45" spans="1:19" x14ac:dyDescent="0.3">
      <c r="A45" s="346" t="s">
        <v>106</v>
      </c>
      <c r="B45" s="317"/>
      <c r="C45" s="41">
        <v>8.5451358457493427</v>
      </c>
      <c r="D45" s="41">
        <v>7.4596081127535241</v>
      </c>
      <c r="E45" s="41">
        <v>6.5527065527065522</v>
      </c>
      <c r="F45" s="41">
        <v>8.2926829268292686</v>
      </c>
      <c r="G45" s="41">
        <v>8.6010874938210584</v>
      </c>
      <c r="H45" s="41">
        <v>8.9351607801792294</v>
      </c>
      <c r="I45" s="41">
        <v>9.0812814402965323</v>
      </c>
      <c r="J45" s="405">
        <v>11.937665392531608</v>
      </c>
      <c r="K45" s="388"/>
      <c r="L45" s="441">
        <v>9.0476190476190474</v>
      </c>
      <c r="M45" s="393">
        <v>7.3025856044723971</v>
      </c>
      <c r="N45" s="393">
        <v>7.0028818443804024</v>
      </c>
      <c r="O45" s="393">
        <v>7.7755905511811028</v>
      </c>
      <c r="P45" s="393">
        <v>9.1425747467259697</v>
      </c>
      <c r="Q45" s="393">
        <v>8.2077922077922079</v>
      </c>
      <c r="R45" s="393">
        <v>9.3639093639093645</v>
      </c>
      <c r="S45" s="394">
        <v>10.844031685331878</v>
      </c>
    </row>
    <row r="46" spans="1:19" ht="17.25" thickBot="1" x14ac:dyDescent="0.35">
      <c r="A46" s="347" t="s">
        <v>107</v>
      </c>
      <c r="B46" s="318"/>
      <c r="C46" s="316">
        <v>6.1172161172161168</v>
      </c>
      <c r="D46" s="316">
        <v>7.8886310904872383</v>
      </c>
      <c r="E46" s="316">
        <v>10.253699788583509</v>
      </c>
      <c r="F46" s="316">
        <v>10.649161196207148</v>
      </c>
      <c r="G46" s="316">
        <v>9.2675635276532145</v>
      </c>
      <c r="H46" s="316">
        <v>10.06820396232543</v>
      </c>
      <c r="I46" s="316">
        <v>10.238095238095237</v>
      </c>
      <c r="J46" s="406">
        <v>10.218068535825545</v>
      </c>
      <c r="K46" s="389"/>
      <c r="L46" s="442">
        <v>6.8020304568527923</v>
      </c>
      <c r="M46" s="395">
        <v>7.4335687857383119</v>
      </c>
      <c r="N46" s="395">
        <v>9.2847317744154054</v>
      </c>
      <c r="O46" s="395">
        <v>10.518573004781169</v>
      </c>
      <c r="P46" s="395">
        <v>9.6461824953445063</v>
      </c>
      <c r="Q46" s="395">
        <v>9.7807757166947731</v>
      </c>
      <c r="R46" s="395">
        <v>10.545822102425877</v>
      </c>
      <c r="S46" s="396">
        <v>10.21555763823805</v>
      </c>
    </row>
    <row r="47" spans="1:19" ht="19.5" customHeight="1" thickTop="1" thickBot="1" x14ac:dyDescent="0.35">
      <c r="A47" s="322" t="s">
        <v>60</v>
      </c>
      <c r="B47" s="342"/>
      <c r="C47" s="323">
        <v>7.7</v>
      </c>
      <c r="D47" s="323">
        <v>7.8</v>
      </c>
      <c r="E47" s="323">
        <v>8.6999999999999993</v>
      </c>
      <c r="F47" s="323">
        <v>8.6</v>
      </c>
      <c r="G47" s="323">
        <v>8.3000000000000007</v>
      </c>
      <c r="H47" s="323">
        <v>8.7644750072983229</v>
      </c>
      <c r="I47" s="323">
        <v>9.1071656661131684</v>
      </c>
      <c r="J47" s="407">
        <v>10.041352631227907</v>
      </c>
      <c r="K47" s="390"/>
      <c r="L47" s="443">
        <v>7.1837402172643383</v>
      </c>
      <c r="M47" s="397">
        <v>7.6306644918800082</v>
      </c>
      <c r="N47" s="397">
        <v>8.4320533769063175</v>
      </c>
      <c r="O47" s="397">
        <v>8.773688960192521</v>
      </c>
      <c r="P47" s="397">
        <v>8.682370511166928</v>
      </c>
      <c r="Q47" s="397">
        <v>8.4076181704549189</v>
      </c>
      <c r="R47" s="397">
        <v>9.1786659779169621</v>
      </c>
      <c r="S47" s="398">
        <v>9.7560975609756095</v>
      </c>
    </row>
    <row r="48" spans="1:19" x14ac:dyDescent="0.3">
      <c r="A48" s="39"/>
      <c r="B48" s="39"/>
      <c r="C48" s="43"/>
      <c r="D48" s="42"/>
      <c r="E48" s="42"/>
      <c r="F48" s="42"/>
      <c r="G48" s="313"/>
      <c r="H48" s="313"/>
      <c r="I48" s="313"/>
      <c r="J48" s="313"/>
    </row>
    <row r="49" spans="1:3" s="278" customFormat="1" ht="15" x14ac:dyDescent="0.35">
      <c r="A49" s="311" t="s">
        <v>56</v>
      </c>
      <c r="B49" s="297" t="s">
        <v>148</v>
      </c>
      <c r="C49" s="310"/>
    </row>
    <row r="50" spans="1:3" s="278" customFormat="1" ht="15" x14ac:dyDescent="0.35">
      <c r="A50" s="311"/>
      <c r="B50" s="433" t="s">
        <v>240</v>
      </c>
      <c r="C50" s="310"/>
    </row>
    <row r="51" spans="1:3" s="278" customFormat="1" ht="15.75" x14ac:dyDescent="0.35">
      <c r="A51" s="311"/>
      <c r="B51" s="348" t="s">
        <v>156</v>
      </c>
      <c r="C51" s="329" t="s">
        <v>155</v>
      </c>
    </row>
    <row r="52" spans="1:3" s="278" customFormat="1" ht="15.75" x14ac:dyDescent="0.35">
      <c r="A52" s="312" t="s">
        <v>8</v>
      </c>
      <c r="B52" s="348" t="s">
        <v>154</v>
      </c>
      <c r="C52" s="410" t="s">
        <v>153</v>
      </c>
    </row>
    <row r="53" spans="1:3" s="278" customFormat="1" ht="15" x14ac:dyDescent="0.35">
      <c r="C53" s="310"/>
    </row>
    <row r="54" spans="1:3" s="278" customFormat="1" ht="15" x14ac:dyDescent="0.35">
      <c r="C54" s="310"/>
    </row>
    <row r="55" spans="1:3" s="278" customFormat="1" ht="15" x14ac:dyDescent="0.35">
      <c r="C55" s="310"/>
    </row>
  </sheetData>
  <mergeCells count="6">
    <mergeCell ref="C4:J4"/>
    <mergeCell ref="C19:J19"/>
    <mergeCell ref="C34:J34"/>
    <mergeCell ref="L4:S4"/>
    <mergeCell ref="L19:S19"/>
    <mergeCell ref="L34:S34"/>
  </mergeCells>
  <hyperlinks>
    <hyperlink ref="A2" location="'CHAPTER 3'!A1" display="Back to Table of Contents" xr:uid="{00000000-0004-0000-1700-000000000000}"/>
    <hyperlink ref="C52" r:id="rId1" xr:uid="{00000000-0004-0000-1700-000001000000}"/>
    <hyperlink ref="C51" r:id="rId2" xr:uid="{00000000-0004-0000-1700-000002000000}"/>
  </hyperlinks>
  <pageMargins left="0.3" right="0.3" top="1" bottom="0.98425196850393704" header="0" footer="0"/>
  <pageSetup paperSize="9" scale="48" orientation="landscape" r:id="rId3"/>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J21"/>
  <sheetViews>
    <sheetView showGridLines="0" zoomScale="90" zoomScaleNormal="90"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6.5" x14ac:dyDescent="0.3"/>
  <cols>
    <col min="1" max="1" width="8.42578125" style="35" customWidth="1"/>
    <col min="2" max="2" width="45.42578125" style="35" customWidth="1"/>
    <col min="3" max="3" width="11" style="45" customWidth="1"/>
    <col min="4" max="9" width="11" style="35" customWidth="1"/>
    <col min="10" max="16384" width="9.140625" style="35"/>
  </cols>
  <sheetData>
    <row r="1" spans="1:10" s="37" customFormat="1" ht="18" x14ac:dyDescent="0.35">
      <c r="A1" s="12" t="s">
        <v>202</v>
      </c>
      <c r="B1" s="12"/>
      <c r="C1" s="12"/>
      <c r="D1" s="12"/>
      <c r="E1" s="12"/>
      <c r="F1" s="12"/>
      <c r="G1" s="12"/>
      <c r="H1" s="12"/>
      <c r="I1" s="12"/>
      <c r="J1" s="12"/>
    </row>
    <row r="2" spans="1:10" s="37" customFormat="1" x14ac:dyDescent="0.3">
      <c r="A2" s="314" t="s">
        <v>112</v>
      </c>
      <c r="B2" s="314"/>
      <c r="C2" s="38"/>
    </row>
    <row r="3" spans="1:10" s="37" customFormat="1" x14ac:dyDescent="0.3">
      <c r="A3" s="314"/>
      <c r="B3" s="314"/>
      <c r="C3" s="38"/>
    </row>
    <row r="4" spans="1:10" s="37" customFormat="1" ht="16.5" customHeight="1" x14ac:dyDescent="0.3">
      <c r="A4" s="421"/>
      <c r="B4" s="422"/>
      <c r="C4" s="468" t="s">
        <v>141</v>
      </c>
      <c r="D4" s="468"/>
      <c r="E4" s="468"/>
      <c r="F4" s="468"/>
      <c r="G4" s="468"/>
      <c r="H4" s="468"/>
      <c r="I4" s="468"/>
      <c r="J4" s="469"/>
    </row>
    <row r="5" spans="1:10" s="7" customFormat="1" ht="15" x14ac:dyDescent="0.3">
      <c r="A5" s="413" t="s">
        <v>147</v>
      </c>
      <c r="B5" s="423"/>
      <c r="C5" s="424" t="s">
        <v>80</v>
      </c>
      <c r="D5" s="424" t="s">
        <v>81</v>
      </c>
      <c r="E5" s="424" t="s">
        <v>82</v>
      </c>
      <c r="F5" s="424" t="s">
        <v>83</v>
      </c>
      <c r="G5" s="424" t="s">
        <v>84</v>
      </c>
      <c r="H5" s="424" t="s">
        <v>93</v>
      </c>
      <c r="I5" s="424" t="s">
        <v>108</v>
      </c>
      <c r="J5" s="425" t="s">
        <v>201</v>
      </c>
    </row>
    <row r="6" spans="1:10" x14ac:dyDescent="0.3">
      <c r="A6" s="431" t="s">
        <v>180</v>
      </c>
      <c r="B6" s="414"/>
      <c r="C6" s="415">
        <v>2692</v>
      </c>
      <c r="D6" s="415">
        <v>3047</v>
      </c>
      <c r="E6" s="415" t="s">
        <v>157</v>
      </c>
      <c r="F6" s="415">
        <v>3277</v>
      </c>
      <c r="G6" s="415">
        <v>3142</v>
      </c>
      <c r="H6" s="415">
        <v>3455</v>
      </c>
      <c r="I6" s="415">
        <v>3484</v>
      </c>
      <c r="J6" s="416">
        <v>3115</v>
      </c>
    </row>
    <row r="7" spans="1:10" x14ac:dyDescent="0.3">
      <c r="A7" s="39"/>
      <c r="B7" s="39"/>
      <c r="C7" s="43"/>
      <c r="D7" s="42"/>
      <c r="E7" s="42"/>
      <c r="F7" s="42"/>
      <c r="G7" s="42"/>
    </row>
    <row r="8" spans="1:10" ht="16.5" customHeight="1" x14ac:dyDescent="0.3">
      <c r="A8" s="426"/>
      <c r="B8" s="427"/>
      <c r="C8" s="468" t="s">
        <v>150</v>
      </c>
      <c r="D8" s="468"/>
      <c r="E8" s="468"/>
      <c r="F8" s="468"/>
      <c r="G8" s="468"/>
      <c r="H8" s="468"/>
      <c r="I8" s="468"/>
      <c r="J8" s="469"/>
    </row>
    <row r="9" spans="1:10" x14ac:dyDescent="0.3">
      <c r="A9" s="413" t="s">
        <v>147</v>
      </c>
      <c r="B9" s="428"/>
      <c r="C9" s="429" t="s">
        <v>80</v>
      </c>
      <c r="D9" s="430" t="s">
        <v>81</v>
      </c>
      <c r="E9" s="430" t="s">
        <v>82</v>
      </c>
      <c r="F9" s="430" t="s">
        <v>83</v>
      </c>
      <c r="G9" s="430" t="s">
        <v>84</v>
      </c>
      <c r="H9" s="430" t="s">
        <v>93</v>
      </c>
      <c r="I9" s="430" t="s">
        <v>108</v>
      </c>
      <c r="J9" s="425" t="s">
        <v>201</v>
      </c>
    </row>
    <row r="10" spans="1:10" x14ac:dyDescent="0.3">
      <c r="A10" s="431" t="s">
        <v>180</v>
      </c>
      <c r="B10" s="414"/>
      <c r="C10" s="417">
        <v>30.2</v>
      </c>
      <c r="D10" s="417">
        <v>37.299999999999997</v>
      </c>
      <c r="E10" s="417" t="s">
        <v>157</v>
      </c>
      <c r="F10" s="417">
        <v>44.5</v>
      </c>
      <c r="G10" s="417">
        <v>41.7</v>
      </c>
      <c r="H10" s="417">
        <v>52.9</v>
      </c>
      <c r="I10" s="417">
        <v>53.3</v>
      </c>
      <c r="J10" s="418">
        <v>58.5</v>
      </c>
    </row>
    <row r="11" spans="1:10" x14ac:dyDescent="0.3">
      <c r="A11" s="39"/>
      <c r="B11" s="39"/>
      <c r="C11" s="43"/>
      <c r="D11" s="42"/>
      <c r="E11" s="42"/>
      <c r="F11" s="42"/>
      <c r="G11" s="42"/>
    </row>
    <row r="12" spans="1:10" ht="16.5" customHeight="1" x14ac:dyDescent="0.3">
      <c r="A12" s="421"/>
      <c r="B12" s="422"/>
      <c r="C12" s="468" t="s">
        <v>149</v>
      </c>
      <c r="D12" s="468"/>
      <c r="E12" s="468"/>
      <c r="F12" s="468"/>
      <c r="G12" s="468"/>
      <c r="H12" s="468"/>
      <c r="I12" s="468"/>
      <c r="J12" s="469"/>
    </row>
    <row r="13" spans="1:10" x14ac:dyDescent="0.3">
      <c r="A13" s="413" t="s">
        <v>147</v>
      </c>
      <c r="B13" s="423"/>
      <c r="C13" s="429" t="s">
        <v>80</v>
      </c>
      <c r="D13" s="430" t="s">
        <v>81</v>
      </c>
      <c r="E13" s="430" t="s">
        <v>82</v>
      </c>
      <c r="F13" s="430" t="s">
        <v>83</v>
      </c>
      <c r="G13" s="430" t="s">
        <v>84</v>
      </c>
      <c r="H13" s="430" t="s">
        <v>93</v>
      </c>
      <c r="I13" s="430" t="s">
        <v>108</v>
      </c>
      <c r="J13" s="425" t="s">
        <v>201</v>
      </c>
    </row>
    <row r="14" spans="1:10" ht="19.5" customHeight="1" x14ac:dyDescent="0.3">
      <c r="A14" s="431" t="s">
        <v>180</v>
      </c>
      <c r="B14" s="414"/>
      <c r="C14" s="419">
        <v>5.9</v>
      </c>
      <c r="D14" s="419">
        <v>6.5</v>
      </c>
      <c r="E14" s="419" t="s">
        <v>157</v>
      </c>
      <c r="F14" s="419">
        <v>7.3</v>
      </c>
      <c r="G14" s="419">
        <v>7.1</v>
      </c>
      <c r="H14" s="419">
        <v>8.3000000000000007</v>
      </c>
      <c r="I14" s="419">
        <v>8.3000000000000007</v>
      </c>
      <c r="J14" s="420">
        <v>10.199999999999999</v>
      </c>
    </row>
    <row r="15" spans="1:10" x14ac:dyDescent="0.3">
      <c r="A15" s="39"/>
      <c r="B15" s="39"/>
      <c r="C15" s="43"/>
      <c r="D15" s="42"/>
      <c r="E15" s="42"/>
      <c r="F15" s="42"/>
      <c r="G15" s="313"/>
      <c r="H15" s="313"/>
      <c r="I15" s="313"/>
    </row>
    <row r="16" spans="1:10" s="278" customFormat="1" ht="15" x14ac:dyDescent="0.35">
      <c r="A16" s="311" t="s">
        <v>56</v>
      </c>
      <c r="B16" s="297" t="s">
        <v>158</v>
      </c>
      <c r="C16" s="310"/>
    </row>
    <row r="17" spans="1:3" s="278" customFormat="1" ht="15" x14ac:dyDescent="0.35">
      <c r="A17" s="311"/>
      <c r="B17" s="433" t="s">
        <v>224</v>
      </c>
      <c r="C17" s="310"/>
    </row>
    <row r="18" spans="1:3" s="278" customFormat="1" ht="15" x14ac:dyDescent="0.35">
      <c r="A18" s="312" t="s">
        <v>8</v>
      </c>
      <c r="B18" s="297" t="s">
        <v>203</v>
      </c>
      <c r="C18" s="310"/>
    </row>
    <row r="19" spans="1:3" s="278" customFormat="1" ht="15" x14ac:dyDescent="0.35">
      <c r="B19" s="280" t="s">
        <v>204</v>
      </c>
      <c r="C19" s="310"/>
    </row>
    <row r="20" spans="1:3" s="278" customFormat="1" ht="15" x14ac:dyDescent="0.35">
      <c r="C20" s="310"/>
    </row>
    <row r="21" spans="1:3" s="278" customFormat="1" ht="15" x14ac:dyDescent="0.35">
      <c r="C21" s="310"/>
    </row>
  </sheetData>
  <mergeCells count="3">
    <mergeCell ref="C4:J4"/>
    <mergeCell ref="C8:J8"/>
    <mergeCell ref="C12:J12"/>
  </mergeCells>
  <hyperlinks>
    <hyperlink ref="A2" location="'CHAPTER 3'!A1" display="Back to Table of Contents" xr:uid="{00000000-0004-0000-1800-000000000000}"/>
    <hyperlink ref="B19" r:id="rId1" xr:uid="{00000000-0004-0000-1800-000001000000}"/>
  </hyperlinks>
  <pageMargins left="0.3" right="0.3" top="1" bottom="0.98425196850393704" header="0" footer="0"/>
  <pageSetup paperSize="9" orientation="landscape" r:id="rId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FF00"/>
  </sheetPr>
  <dimension ref="B1:CT47"/>
  <sheetViews>
    <sheetView zoomScale="90" zoomScaleNormal="90" workbookViewId="0">
      <pane xSplit="2" ySplit="1" topLeftCell="BV2" activePane="bottomRight" state="frozen"/>
      <selection activeCell="Q14" sqref="Q14"/>
      <selection pane="topRight" activeCell="Q14" sqref="Q14"/>
      <selection pane="bottomLeft" activeCell="Q14" sqref="Q14"/>
      <selection pane="bottomRight" activeCell="CK1" sqref="CK1:CS47"/>
    </sheetView>
  </sheetViews>
  <sheetFormatPr defaultRowHeight="15" x14ac:dyDescent="0.3"/>
  <cols>
    <col min="1" max="1" width="9.140625" style="2"/>
    <col min="2" max="2" width="47.85546875" style="2" bestFit="1" customWidth="1"/>
    <col min="3" max="26" width="8.7109375" style="2" customWidth="1"/>
    <col min="27" max="27" width="8.28515625" style="2" bestFit="1" customWidth="1"/>
    <col min="28" max="28" width="8.7109375" style="2" bestFit="1" customWidth="1"/>
    <col min="29" max="29" width="8.42578125" style="2" bestFit="1" customWidth="1"/>
    <col min="30" max="30" width="7.7109375" style="2" bestFit="1" customWidth="1"/>
    <col min="31" max="31" width="8.5703125" style="2" bestFit="1" customWidth="1"/>
    <col min="32" max="32" width="8.42578125" style="2" bestFit="1" customWidth="1"/>
    <col min="33" max="33" width="8.28515625" style="2" bestFit="1" customWidth="1"/>
    <col min="34" max="35" width="8.5703125" style="2" bestFit="1" customWidth="1"/>
    <col min="36" max="36" width="8.28515625" style="2" bestFit="1" customWidth="1"/>
    <col min="37" max="37" width="8.5703125" style="2" bestFit="1" customWidth="1"/>
    <col min="38" max="38" width="8.42578125" style="2" bestFit="1" customWidth="1"/>
    <col min="39" max="39" width="8.28515625" style="2" bestFit="1" customWidth="1"/>
    <col min="40" max="40" width="8.7109375" style="2" bestFit="1" customWidth="1"/>
    <col min="41" max="41" width="8.42578125" style="2" bestFit="1" customWidth="1"/>
    <col min="42" max="42" width="7.7109375" style="2" bestFit="1" customWidth="1"/>
    <col min="43" max="43" width="8.5703125" style="2" bestFit="1" customWidth="1"/>
    <col min="44" max="44" width="8.42578125" style="2" bestFit="1" customWidth="1"/>
    <col min="45" max="45" width="8.28515625" style="2" bestFit="1" customWidth="1"/>
    <col min="46" max="47" width="8.5703125" style="2" bestFit="1" customWidth="1"/>
    <col min="48" max="48" width="8.28515625" style="2" bestFit="1" customWidth="1"/>
    <col min="49" max="49" width="8.5703125" style="2" bestFit="1" customWidth="1"/>
    <col min="50" max="50" width="8.42578125" style="2" bestFit="1" customWidth="1"/>
    <col min="51" max="51" width="8.28515625" style="2" bestFit="1" customWidth="1"/>
    <col min="52" max="52" width="8.7109375" style="2" bestFit="1" customWidth="1"/>
    <col min="53" max="53" width="8.42578125" style="2" bestFit="1" customWidth="1"/>
    <col min="54" max="54" width="7.7109375" style="2" bestFit="1" customWidth="1"/>
    <col min="55" max="55" width="8.5703125" style="2" bestFit="1" customWidth="1"/>
    <col min="56" max="56" width="8.42578125" style="2" bestFit="1" customWidth="1"/>
    <col min="57" max="57" width="8.28515625" style="2" bestFit="1" customWidth="1"/>
    <col min="58" max="59" width="8.5703125" style="2" bestFit="1" customWidth="1"/>
    <col min="60" max="60" width="8.28515625" style="2" bestFit="1" customWidth="1"/>
    <col min="61" max="61" width="8.5703125" style="2" bestFit="1" customWidth="1"/>
    <col min="62" max="62" width="8.42578125" style="2" bestFit="1" customWidth="1"/>
    <col min="63" max="86" width="9.28515625" style="2" bestFit="1" customWidth="1"/>
    <col min="87" max="16384" width="9.140625" style="2"/>
  </cols>
  <sheetData>
    <row r="1" spans="2:98" ht="16.5" x14ac:dyDescent="0.3">
      <c r="B1" s="30" t="s">
        <v>72</v>
      </c>
      <c r="C1" s="31">
        <v>40634</v>
      </c>
      <c r="D1" s="31">
        <v>40664</v>
      </c>
      <c r="E1" s="31">
        <v>40695</v>
      </c>
      <c r="F1" s="31">
        <v>40725</v>
      </c>
      <c r="G1" s="31">
        <v>40756</v>
      </c>
      <c r="H1" s="31">
        <v>40787</v>
      </c>
      <c r="I1" s="31">
        <v>40817</v>
      </c>
      <c r="J1" s="31">
        <v>40848</v>
      </c>
      <c r="K1" s="31">
        <v>40878</v>
      </c>
      <c r="L1" s="31">
        <v>40909</v>
      </c>
      <c r="M1" s="31">
        <v>40940</v>
      </c>
      <c r="N1" s="31">
        <v>40969</v>
      </c>
      <c r="O1" s="31">
        <v>41000</v>
      </c>
      <c r="P1" s="31">
        <v>41030</v>
      </c>
      <c r="Q1" s="31">
        <v>41061</v>
      </c>
      <c r="R1" s="31">
        <v>41091</v>
      </c>
      <c r="S1" s="31">
        <v>41122</v>
      </c>
      <c r="T1" s="31">
        <v>41153</v>
      </c>
      <c r="U1" s="31">
        <v>41183</v>
      </c>
      <c r="V1" s="31">
        <v>41214</v>
      </c>
      <c r="W1" s="31">
        <v>41244</v>
      </c>
      <c r="X1" s="31">
        <v>41275</v>
      </c>
      <c r="Y1" s="31">
        <v>41306</v>
      </c>
      <c r="Z1" s="31">
        <v>41334</v>
      </c>
      <c r="AA1" s="31">
        <v>41365</v>
      </c>
      <c r="AB1" s="31">
        <v>41395</v>
      </c>
      <c r="AC1" s="31">
        <v>41426</v>
      </c>
      <c r="AD1" s="31">
        <v>41456</v>
      </c>
      <c r="AE1" s="31">
        <v>41487</v>
      </c>
      <c r="AF1" s="31">
        <v>41518</v>
      </c>
      <c r="AG1" s="31">
        <v>41548</v>
      </c>
      <c r="AH1" s="31">
        <v>41579</v>
      </c>
      <c r="AI1" s="31">
        <v>41609</v>
      </c>
      <c r="AJ1" s="31">
        <v>41640</v>
      </c>
      <c r="AK1" s="31">
        <v>41671</v>
      </c>
      <c r="AL1" s="31">
        <v>41699</v>
      </c>
      <c r="AM1" s="31">
        <v>41730</v>
      </c>
      <c r="AN1" s="31">
        <v>41760</v>
      </c>
      <c r="AO1" s="31">
        <v>41791</v>
      </c>
      <c r="AP1" s="31">
        <v>41821</v>
      </c>
      <c r="AQ1" s="31">
        <v>41852</v>
      </c>
      <c r="AR1" s="31">
        <v>41883</v>
      </c>
      <c r="AS1" s="31">
        <v>41913</v>
      </c>
      <c r="AT1" s="31">
        <v>41944</v>
      </c>
      <c r="AU1" s="31">
        <v>41974</v>
      </c>
      <c r="AV1" s="31">
        <v>42005</v>
      </c>
      <c r="AW1" s="31">
        <v>42036</v>
      </c>
      <c r="AX1" s="31">
        <v>42064</v>
      </c>
      <c r="AY1" s="31">
        <v>42095</v>
      </c>
      <c r="AZ1" s="31">
        <v>42125</v>
      </c>
      <c r="BA1" s="31">
        <v>42156</v>
      </c>
      <c r="BB1" s="31">
        <v>42186</v>
      </c>
      <c r="BC1" s="31">
        <v>42217</v>
      </c>
      <c r="BD1" s="31">
        <v>42248</v>
      </c>
      <c r="BE1" s="31">
        <v>42278</v>
      </c>
      <c r="BF1" s="31">
        <v>42309</v>
      </c>
      <c r="BG1" s="31">
        <v>42339</v>
      </c>
      <c r="BH1" s="31">
        <v>42370</v>
      </c>
      <c r="BI1" s="31">
        <v>42401</v>
      </c>
      <c r="BJ1" s="31">
        <v>42430</v>
      </c>
      <c r="BK1" s="31">
        <v>42461</v>
      </c>
      <c r="BL1" s="31">
        <v>42491</v>
      </c>
      <c r="BM1" s="31">
        <v>42522</v>
      </c>
      <c r="BN1" s="31">
        <v>42552</v>
      </c>
      <c r="BO1" s="31">
        <v>42583</v>
      </c>
      <c r="BP1" s="31">
        <v>42614</v>
      </c>
      <c r="BQ1" s="31">
        <v>42644</v>
      </c>
      <c r="BR1" s="31">
        <v>42675</v>
      </c>
      <c r="BS1" s="31">
        <v>42705</v>
      </c>
      <c r="BT1" s="31">
        <v>42736</v>
      </c>
      <c r="BU1" s="32">
        <v>42767</v>
      </c>
      <c r="BV1" s="32">
        <v>42795</v>
      </c>
      <c r="BW1" s="32">
        <v>42826</v>
      </c>
      <c r="BX1" s="32">
        <v>42856</v>
      </c>
      <c r="BY1" s="32">
        <v>42887</v>
      </c>
      <c r="BZ1" s="32">
        <v>42917</v>
      </c>
      <c r="CA1" s="32">
        <v>42948</v>
      </c>
      <c r="CB1" s="32">
        <v>42979</v>
      </c>
      <c r="CC1" s="32">
        <v>43009</v>
      </c>
      <c r="CD1" s="32">
        <v>43040</v>
      </c>
      <c r="CE1" s="32">
        <v>43070</v>
      </c>
      <c r="CF1" s="32">
        <v>43101</v>
      </c>
      <c r="CG1" s="32">
        <v>43132</v>
      </c>
      <c r="CH1" s="32">
        <v>43160</v>
      </c>
      <c r="CI1" s="32">
        <v>43191</v>
      </c>
      <c r="CJ1" s="32">
        <v>43221</v>
      </c>
      <c r="CK1" s="32">
        <v>43282</v>
      </c>
      <c r="CL1" s="32">
        <v>43313</v>
      </c>
      <c r="CM1" s="32">
        <v>43344</v>
      </c>
      <c r="CN1" s="32">
        <v>43374</v>
      </c>
      <c r="CO1" s="32">
        <v>43405</v>
      </c>
      <c r="CP1" s="32">
        <v>43435</v>
      </c>
      <c r="CQ1" s="32">
        <v>43466</v>
      </c>
      <c r="CR1" s="32">
        <v>43497</v>
      </c>
      <c r="CS1" s="32">
        <v>43525</v>
      </c>
      <c r="CT1" s="32">
        <v>43525</v>
      </c>
    </row>
    <row r="2" spans="2:98" x14ac:dyDescent="0.3">
      <c r="B2" s="33" t="s">
        <v>60</v>
      </c>
      <c r="C2" s="337">
        <v>1906</v>
      </c>
      <c r="D2" s="337">
        <v>1892</v>
      </c>
      <c r="E2" s="337">
        <v>1980</v>
      </c>
      <c r="F2" s="337">
        <v>1975</v>
      </c>
      <c r="G2" s="337">
        <v>1749</v>
      </c>
      <c r="H2" s="337">
        <v>1589</v>
      </c>
      <c r="I2" s="337">
        <v>1789</v>
      </c>
      <c r="J2" s="337">
        <v>1975</v>
      </c>
      <c r="K2" s="337">
        <v>2267</v>
      </c>
      <c r="L2" s="337">
        <v>2395</v>
      </c>
      <c r="M2" s="337">
        <v>2402</v>
      </c>
      <c r="N2" s="337">
        <v>2217</v>
      </c>
      <c r="O2" s="337">
        <v>2488</v>
      </c>
      <c r="P2" s="337">
        <v>2378</v>
      </c>
      <c r="Q2" s="337">
        <v>2148</v>
      </c>
      <c r="R2" s="337">
        <v>2060</v>
      </c>
      <c r="S2" s="337">
        <v>2260</v>
      </c>
      <c r="T2" s="337">
        <v>2229</v>
      </c>
      <c r="U2" s="337">
        <v>2314</v>
      </c>
      <c r="V2" s="337">
        <v>2484</v>
      </c>
      <c r="W2" s="337">
        <v>2827</v>
      </c>
      <c r="X2" s="337">
        <v>2637</v>
      </c>
      <c r="Y2" s="337">
        <v>2424</v>
      </c>
      <c r="Z2" s="337">
        <v>2535</v>
      </c>
      <c r="AA2" s="115">
        <v>2595</v>
      </c>
      <c r="AB2" s="115">
        <v>2446</v>
      </c>
      <c r="AC2" s="115">
        <v>2191</v>
      </c>
      <c r="AD2" s="115">
        <v>2152</v>
      </c>
      <c r="AE2" s="115">
        <v>2220</v>
      </c>
      <c r="AF2" s="115">
        <v>2193</v>
      </c>
      <c r="AG2" s="115">
        <v>2514</v>
      </c>
      <c r="AH2" s="115">
        <v>2530</v>
      </c>
      <c r="AI2" s="115">
        <v>2939</v>
      </c>
      <c r="AJ2" s="115">
        <v>2794</v>
      </c>
      <c r="AK2" s="115">
        <v>2403</v>
      </c>
      <c r="AL2" s="115">
        <v>2551</v>
      </c>
      <c r="AM2" s="115">
        <v>2525</v>
      </c>
      <c r="AN2" s="115">
        <v>2429</v>
      </c>
      <c r="AO2" s="115">
        <v>2285</v>
      </c>
      <c r="AP2" s="115">
        <v>2281</v>
      </c>
      <c r="AQ2" s="115">
        <v>2237</v>
      </c>
      <c r="AR2" s="115">
        <v>2125</v>
      </c>
      <c r="AS2" s="115">
        <v>2536</v>
      </c>
      <c r="AT2" s="115">
        <v>2498</v>
      </c>
      <c r="AU2" s="115">
        <v>3255</v>
      </c>
      <c r="AV2" s="115">
        <v>3208</v>
      </c>
      <c r="AW2" s="115">
        <v>2484</v>
      </c>
      <c r="AX2" s="115">
        <v>2543</v>
      </c>
      <c r="AY2" s="115">
        <v>2294</v>
      </c>
      <c r="AZ2" s="115">
        <v>2264</v>
      </c>
      <c r="BA2" s="115">
        <v>2415</v>
      </c>
      <c r="BB2" s="115">
        <v>2241</v>
      </c>
      <c r="BC2" s="115">
        <v>2277</v>
      </c>
      <c r="BD2" s="115">
        <v>2330</v>
      </c>
      <c r="BE2" s="115">
        <v>2495</v>
      </c>
      <c r="BF2" s="115">
        <v>2340</v>
      </c>
      <c r="BG2" s="115">
        <v>2571</v>
      </c>
      <c r="BH2" s="115">
        <v>2826</v>
      </c>
      <c r="BI2" s="115">
        <v>2593</v>
      </c>
      <c r="BJ2" s="115">
        <v>2726</v>
      </c>
      <c r="BK2" s="34">
        <v>2494</v>
      </c>
      <c r="BL2" s="34">
        <v>2282</v>
      </c>
      <c r="BM2" s="34">
        <v>2250</v>
      </c>
      <c r="BN2" s="34">
        <v>2331</v>
      </c>
      <c r="BO2" s="34">
        <v>2335</v>
      </c>
      <c r="BP2" s="34">
        <v>2205</v>
      </c>
      <c r="BQ2" s="34">
        <v>2628</v>
      </c>
      <c r="BR2" s="34">
        <v>2724</v>
      </c>
      <c r="BS2" s="34">
        <v>3007</v>
      </c>
      <c r="BT2" s="34">
        <v>3236</v>
      </c>
      <c r="BU2" s="34">
        <v>2734</v>
      </c>
      <c r="BV2" s="34">
        <v>2603</v>
      </c>
      <c r="BW2" s="115">
        <v>2503</v>
      </c>
      <c r="BX2" s="115">
        <v>2402</v>
      </c>
      <c r="BY2" s="115">
        <v>2341</v>
      </c>
      <c r="BZ2" s="115">
        <v>2257</v>
      </c>
      <c r="CA2" s="115">
        <v>2459</v>
      </c>
      <c r="CB2" s="115">
        <v>2279</v>
      </c>
      <c r="CC2" s="115">
        <v>2421</v>
      </c>
      <c r="CD2" s="115">
        <v>2590</v>
      </c>
      <c r="CE2" s="115">
        <v>3149</v>
      </c>
      <c r="CF2" s="115">
        <v>3238</v>
      </c>
      <c r="CG2" s="115">
        <v>2731</v>
      </c>
      <c r="CH2" s="115">
        <v>2946</v>
      </c>
      <c r="CI2" s="2">
        <v>2391</v>
      </c>
      <c r="CJ2" s="2">
        <v>2390</v>
      </c>
      <c r="CK2" s="2">
        <v>2306</v>
      </c>
      <c r="CL2" s="2">
        <v>2283</v>
      </c>
      <c r="CM2" s="2">
        <v>2289</v>
      </c>
      <c r="CN2" s="2">
        <v>2573</v>
      </c>
      <c r="CO2" s="2">
        <v>2606</v>
      </c>
      <c r="CP2" s="2">
        <v>2737</v>
      </c>
      <c r="CQ2" s="2">
        <v>2983</v>
      </c>
      <c r="CR2" s="2">
        <v>2640</v>
      </c>
      <c r="CS2" s="2">
        <v>2528</v>
      </c>
      <c r="CT2" s="2">
        <v>2528</v>
      </c>
    </row>
    <row r="3" spans="2:98" x14ac:dyDescent="0.3">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row>
    <row r="4" spans="2:98" x14ac:dyDescent="0.3">
      <c r="B4" s="2" t="s">
        <v>97</v>
      </c>
      <c r="C4" s="115">
        <v>94</v>
      </c>
      <c r="D4" s="115">
        <v>91</v>
      </c>
      <c r="E4" s="115">
        <v>96</v>
      </c>
      <c r="F4" s="115">
        <v>81</v>
      </c>
      <c r="G4" s="115">
        <v>67</v>
      </c>
      <c r="H4" s="115">
        <v>78</v>
      </c>
      <c r="I4" s="115">
        <v>57</v>
      </c>
      <c r="J4" s="115">
        <v>68</v>
      </c>
      <c r="K4" s="115">
        <v>57</v>
      </c>
      <c r="L4" s="115">
        <v>236</v>
      </c>
      <c r="M4" s="115">
        <v>314</v>
      </c>
      <c r="N4" s="115">
        <v>248</v>
      </c>
      <c r="O4" s="115">
        <v>275</v>
      </c>
      <c r="P4" s="115">
        <v>256</v>
      </c>
      <c r="Q4" s="115">
        <v>234</v>
      </c>
      <c r="R4" s="115">
        <v>208</v>
      </c>
      <c r="S4" s="115">
        <v>212</v>
      </c>
      <c r="T4" s="115">
        <v>251</v>
      </c>
      <c r="U4" s="115">
        <v>232</v>
      </c>
      <c r="V4" s="115">
        <v>238</v>
      </c>
      <c r="W4" s="115">
        <v>285</v>
      </c>
      <c r="X4" s="115">
        <v>279</v>
      </c>
      <c r="Y4" s="115">
        <v>221</v>
      </c>
      <c r="Z4" s="115">
        <v>244</v>
      </c>
      <c r="AA4" s="115">
        <v>197</v>
      </c>
      <c r="AB4" s="115">
        <v>210</v>
      </c>
      <c r="AC4" s="115">
        <v>194</v>
      </c>
      <c r="AD4" s="115">
        <v>180</v>
      </c>
      <c r="AE4" s="115">
        <v>212</v>
      </c>
      <c r="AF4" s="115">
        <v>195</v>
      </c>
      <c r="AG4" s="115">
        <v>211</v>
      </c>
      <c r="AH4" s="115">
        <v>251</v>
      </c>
      <c r="AI4" s="115">
        <v>280</v>
      </c>
      <c r="AJ4" s="115">
        <v>230</v>
      </c>
      <c r="AK4" s="115">
        <v>204</v>
      </c>
      <c r="AL4" s="115">
        <v>231</v>
      </c>
      <c r="AM4" s="115">
        <v>245</v>
      </c>
      <c r="AN4" s="115">
        <v>204</v>
      </c>
      <c r="AO4" s="115">
        <v>191</v>
      </c>
      <c r="AP4" s="115">
        <v>196</v>
      </c>
      <c r="AQ4" s="115">
        <v>206</v>
      </c>
      <c r="AR4" s="115">
        <v>156</v>
      </c>
      <c r="AS4" s="115">
        <v>190</v>
      </c>
      <c r="AT4" s="115">
        <v>201</v>
      </c>
      <c r="AU4" s="115">
        <v>261</v>
      </c>
      <c r="AV4" s="115">
        <v>296</v>
      </c>
      <c r="AW4" s="115">
        <v>232</v>
      </c>
      <c r="AX4" s="115">
        <v>230</v>
      </c>
      <c r="AY4" s="115">
        <v>205</v>
      </c>
      <c r="AZ4" s="115">
        <v>177</v>
      </c>
      <c r="BA4" s="115">
        <v>173</v>
      </c>
      <c r="BB4" s="115">
        <v>123</v>
      </c>
      <c r="BC4" s="115">
        <v>195</v>
      </c>
      <c r="BD4" s="115">
        <v>197</v>
      </c>
      <c r="BE4" s="115">
        <v>196</v>
      </c>
      <c r="BF4" s="115">
        <v>218</v>
      </c>
      <c r="BG4" s="115">
        <v>155</v>
      </c>
      <c r="BH4" s="115">
        <v>236</v>
      </c>
      <c r="BI4" s="115">
        <v>231</v>
      </c>
      <c r="BJ4" s="115">
        <v>232</v>
      </c>
      <c r="BK4" s="115">
        <v>185</v>
      </c>
      <c r="BL4" s="115">
        <v>196</v>
      </c>
      <c r="BM4" s="115">
        <v>178</v>
      </c>
      <c r="BN4" s="115">
        <v>188</v>
      </c>
      <c r="BO4" s="115">
        <v>181</v>
      </c>
      <c r="BP4" s="115">
        <v>169</v>
      </c>
      <c r="BQ4" s="115">
        <v>188</v>
      </c>
      <c r="BR4" s="115">
        <v>242</v>
      </c>
      <c r="BS4" s="115">
        <v>240</v>
      </c>
      <c r="BT4" s="115">
        <v>236</v>
      </c>
      <c r="BU4" s="115">
        <v>243</v>
      </c>
      <c r="BV4" s="115">
        <v>213</v>
      </c>
      <c r="BW4" s="115">
        <v>202</v>
      </c>
      <c r="BX4" s="115">
        <v>185</v>
      </c>
      <c r="BY4" s="115">
        <v>180</v>
      </c>
      <c r="BZ4" s="115">
        <v>164</v>
      </c>
      <c r="CA4" s="115">
        <v>199</v>
      </c>
      <c r="CB4" s="115">
        <v>179</v>
      </c>
      <c r="CC4" s="115">
        <v>167</v>
      </c>
      <c r="CD4" s="115">
        <v>152</v>
      </c>
      <c r="CE4" s="115">
        <v>187</v>
      </c>
      <c r="CF4" s="115">
        <v>208</v>
      </c>
      <c r="CG4" s="115">
        <v>196</v>
      </c>
      <c r="CH4" s="115">
        <v>208</v>
      </c>
      <c r="CI4" s="2">
        <v>148</v>
      </c>
      <c r="CJ4" s="2">
        <v>166</v>
      </c>
      <c r="CK4" s="2">
        <v>185</v>
      </c>
      <c r="CL4" s="2">
        <v>198</v>
      </c>
      <c r="CM4" s="2">
        <v>192</v>
      </c>
      <c r="CN4" s="2">
        <v>204</v>
      </c>
      <c r="CO4" s="2">
        <v>225</v>
      </c>
      <c r="CP4" s="2">
        <v>238</v>
      </c>
      <c r="CQ4" s="2">
        <v>272</v>
      </c>
      <c r="CR4" s="2">
        <v>251</v>
      </c>
      <c r="CS4" s="2">
        <v>249</v>
      </c>
      <c r="CT4" s="2">
        <v>249</v>
      </c>
    </row>
    <row r="5" spans="2:98" x14ac:dyDescent="0.3">
      <c r="B5" s="2" t="s">
        <v>98</v>
      </c>
      <c r="C5" s="115">
        <v>226</v>
      </c>
      <c r="D5" s="115">
        <v>259</v>
      </c>
      <c r="E5" s="115">
        <v>292</v>
      </c>
      <c r="F5" s="115">
        <v>245</v>
      </c>
      <c r="G5" s="115">
        <v>194</v>
      </c>
      <c r="H5" s="115">
        <v>204</v>
      </c>
      <c r="I5" s="115">
        <v>274</v>
      </c>
      <c r="J5" s="115">
        <v>302</v>
      </c>
      <c r="K5" s="115">
        <v>328</v>
      </c>
      <c r="L5" s="115">
        <v>306</v>
      </c>
      <c r="M5" s="115">
        <v>304</v>
      </c>
      <c r="N5" s="115">
        <v>227</v>
      </c>
      <c r="O5" s="115">
        <v>247</v>
      </c>
      <c r="P5" s="115">
        <v>234</v>
      </c>
      <c r="Q5" s="115">
        <v>221</v>
      </c>
      <c r="R5" s="115">
        <v>264</v>
      </c>
      <c r="S5" s="115">
        <v>274</v>
      </c>
      <c r="T5" s="115">
        <v>257</v>
      </c>
      <c r="U5" s="115">
        <v>252</v>
      </c>
      <c r="V5" s="115">
        <v>249</v>
      </c>
      <c r="W5" s="115">
        <v>297</v>
      </c>
      <c r="X5" s="115">
        <v>246</v>
      </c>
      <c r="Y5" s="115">
        <v>274</v>
      </c>
      <c r="Z5" s="115">
        <v>244</v>
      </c>
      <c r="AA5" s="115">
        <v>227</v>
      </c>
      <c r="AB5" s="115">
        <v>271</v>
      </c>
      <c r="AC5" s="115">
        <v>245</v>
      </c>
      <c r="AD5" s="115">
        <v>220</v>
      </c>
      <c r="AE5" s="115">
        <v>224</v>
      </c>
      <c r="AF5" s="115">
        <v>224</v>
      </c>
      <c r="AG5" s="115">
        <v>248</v>
      </c>
      <c r="AH5" s="115">
        <v>256</v>
      </c>
      <c r="AI5" s="115">
        <v>291</v>
      </c>
      <c r="AJ5" s="115">
        <v>332</v>
      </c>
      <c r="AK5" s="115">
        <v>271</v>
      </c>
      <c r="AL5" s="115">
        <v>264</v>
      </c>
      <c r="AM5" s="115">
        <v>254</v>
      </c>
      <c r="AN5" s="115">
        <v>275</v>
      </c>
      <c r="AO5" s="115">
        <v>251</v>
      </c>
      <c r="AP5" s="115">
        <v>247</v>
      </c>
      <c r="AQ5" s="115">
        <v>203</v>
      </c>
      <c r="AR5" s="115">
        <v>231</v>
      </c>
      <c r="AS5" s="115">
        <v>254</v>
      </c>
      <c r="AT5" s="115">
        <v>279</v>
      </c>
      <c r="AU5" s="115">
        <v>373</v>
      </c>
      <c r="AV5" s="115">
        <v>369</v>
      </c>
      <c r="AW5" s="115">
        <v>293</v>
      </c>
      <c r="AX5" s="115">
        <v>317</v>
      </c>
      <c r="AY5" s="115">
        <v>266</v>
      </c>
      <c r="AZ5" s="115">
        <v>249</v>
      </c>
      <c r="BA5" s="115">
        <v>251</v>
      </c>
      <c r="BB5" s="115">
        <v>295</v>
      </c>
      <c r="BC5" s="115">
        <v>262</v>
      </c>
      <c r="BD5" s="115">
        <v>257</v>
      </c>
      <c r="BE5" s="115">
        <v>256</v>
      </c>
      <c r="BF5" s="115">
        <v>212</v>
      </c>
      <c r="BG5" s="115">
        <v>247</v>
      </c>
      <c r="BH5" s="115">
        <v>276</v>
      </c>
      <c r="BI5" s="115">
        <v>261</v>
      </c>
      <c r="BJ5" s="115">
        <v>295</v>
      </c>
      <c r="BK5" s="34">
        <v>278</v>
      </c>
      <c r="BL5" s="34">
        <v>237</v>
      </c>
      <c r="BM5" s="34">
        <v>257</v>
      </c>
      <c r="BN5" s="34">
        <v>265</v>
      </c>
      <c r="BO5" s="34">
        <v>238</v>
      </c>
      <c r="BP5" s="34">
        <v>231</v>
      </c>
      <c r="BQ5" s="34">
        <v>333</v>
      </c>
      <c r="BR5" s="34">
        <v>300</v>
      </c>
      <c r="BS5" s="34">
        <v>309</v>
      </c>
      <c r="BT5" s="34">
        <v>416</v>
      </c>
      <c r="BU5" s="34">
        <v>342</v>
      </c>
      <c r="BV5" s="34">
        <v>262</v>
      </c>
      <c r="BW5" s="115">
        <v>259</v>
      </c>
      <c r="BX5" s="115">
        <v>261</v>
      </c>
      <c r="BY5" s="115">
        <v>253</v>
      </c>
      <c r="BZ5" s="115">
        <v>264</v>
      </c>
      <c r="CA5" s="115">
        <v>291</v>
      </c>
      <c r="CB5" s="115">
        <v>299</v>
      </c>
      <c r="CC5" s="115">
        <v>268</v>
      </c>
      <c r="CD5" s="115">
        <v>293</v>
      </c>
      <c r="CE5" s="115">
        <v>371</v>
      </c>
      <c r="CF5" s="115">
        <v>381</v>
      </c>
      <c r="CG5" s="115">
        <v>308</v>
      </c>
      <c r="CH5" s="115">
        <v>339</v>
      </c>
      <c r="CI5" s="2">
        <v>292</v>
      </c>
      <c r="CJ5" s="2">
        <v>276</v>
      </c>
      <c r="CK5" s="2">
        <v>229</v>
      </c>
      <c r="CL5" s="2">
        <v>256</v>
      </c>
      <c r="CM5" s="2">
        <v>268</v>
      </c>
      <c r="CN5" s="2">
        <v>289</v>
      </c>
      <c r="CO5" s="2">
        <v>298</v>
      </c>
      <c r="CP5" s="2">
        <v>301</v>
      </c>
    </row>
    <row r="6" spans="2:98" x14ac:dyDescent="0.3">
      <c r="B6" s="2" t="s">
        <v>122</v>
      </c>
      <c r="C6" s="115">
        <v>89</v>
      </c>
      <c r="D6" s="115">
        <v>86</v>
      </c>
      <c r="E6" s="115">
        <v>70</v>
      </c>
      <c r="F6" s="115">
        <v>68</v>
      </c>
      <c r="G6" s="115">
        <v>74</v>
      </c>
      <c r="H6" s="115">
        <v>76</v>
      </c>
      <c r="I6" s="115">
        <v>92</v>
      </c>
      <c r="J6" s="115">
        <v>88</v>
      </c>
      <c r="K6" s="115">
        <v>87</v>
      </c>
      <c r="L6" s="115">
        <v>94</v>
      </c>
      <c r="M6" s="115">
        <v>85</v>
      </c>
      <c r="N6" s="115">
        <v>120</v>
      </c>
      <c r="O6" s="115">
        <v>101</v>
      </c>
      <c r="P6" s="115">
        <v>104</v>
      </c>
      <c r="Q6" s="115">
        <v>108</v>
      </c>
      <c r="R6" s="115">
        <v>108</v>
      </c>
      <c r="S6" s="115">
        <v>107</v>
      </c>
      <c r="T6" s="115">
        <v>96</v>
      </c>
      <c r="U6" s="115">
        <v>114</v>
      </c>
      <c r="V6" s="115">
        <v>124</v>
      </c>
      <c r="W6" s="115">
        <v>111</v>
      </c>
      <c r="X6" s="115">
        <v>124</v>
      </c>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34"/>
      <c r="BL6" s="34"/>
      <c r="BM6" s="34"/>
      <c r="BN6" s="34"/>
      <c r="BO6" s="34"/>
      <c r="BP6" s="34"/>
      <c r="BQ6" s="34"/>
      <c r="BR6" s="34"/>
      <c r="BS6" s="34"/>
      <c r="BT6" s="34"/>
      <c r="BU6" s="34"/>
      <c r="BV6" s="34"/>
      <c r="BW6" s="115"/>
      <c r="BX6" s="115"/>
      <c r="BY6" s="115"/>
      <c r="BZ6" s="115"/>
      <c r="CA6" s="115"/>
      <c r="CB6" s="115"/>
      <c r="CC6" s="115"/>
      <c r="CD6" s="115"/>
      <c r="CE6" s="115"/>
      <c r="CF6" s="115"/>
      <c r="CG6" s="115"/>
      <c r="CH6" s="115"/>
    </row>
    <row r="7" spans="2:98" x14ac:dyDescent="0.3">
      <c r="B7" s="2" t="s">
        <v>99</v>
      </c>
      <c r="C7" s="115">
        <v>16</v>
      </c>
      <c r="D7" s="115">
        <v>6</v>
      </c>
      <c r="E7" s="115">
        <v>7</v>
      </c>
      <c r="F7" s="115">
        <v>0</v>
      </c>
      <c r="G7" s="115">
        <v>3</v>
      </c>
      <c r="H7" s="115">
        <v>8</v>
      </c>
      <c r="I7" s="115">
        <v>11</v>
      </c>
      <c r="J7" s="115">
        <v>11</v>
      </c>
      <c r="K7" s="115">
        <v>15</v>
      </c>
      <c r="L7" s="115">
        <v>14</v>
      </c>
      <c r="M7" s="115">
        <v>13</v>
      </c>
      <c r="N7" s="115">
        <v>11</v>
      </c>
      <c r="O7" s="115">
        <v>8</v>
      </c>
      <c r="P7" s="115">
        <v>10</v>
      </c>
      <c r="Q7" s="115">
        <v>4</v>
      </c>
      <c r="R7" s="115">
        <v>7</v>
      </c>
      <c r="S7" s="115">
        <v>7</v>
      </c>
      <c r="T7" s="115">
        <v>4</v>
      </c>
      <c r="U7" s="115">
        <v>8</v>
      </c>
      <c r="V7" s="115">
        <v>14</v>
      </c>
      <c r="W7" s="115">
        <v>10</v>
      </c>
      <c r="X7" s="115">
        <v>8</v>
      </c>
      <c r="Y7" s="115">
        <v>7</v>
      </c>
      <c r="Z7" s="115">
        <v>13</v>
      </c>
      <c r="AA7" s="115">
        <v>12</v>
      </c>
      <c r="AB7" s="115">
        <v>16</v>
      </c>
      <c r="AC7" s="115">
        <v>9</v>
      </c>
      <c r="AD7" s="115">
        <v>12</v>
      </c>
      <c r="AE7" s="115">
        <v>12</v>
      </c>
      <c r="AF7" s="115">
        <v>6</v>
      </c>
      <c r="AG7" s="115">
        <v>8</v>
      </c>
      <c r="AH7" s="115">
        <v>7</v>
      </c>
      <c r="AI7" s="115">
        <v>11</v>
      </c>
      <c r="AJ7" s="115">
        <v>15</v>
      </c>
      <c r="AK7" s="115">
        <v>11</v>
      </c>
      <c r="AL7" s="115">
        <v>13</v>
      </c>
      <c r="AM7" s="115">
        <v>11</v>
      </c>
      <c r="AN7" s="115">
        <v>8</v>
      </c>
      <c r="AO7" s="115">
        <v>12</v>
      </c>
      <c r="AP7" s="115">
        <v>7</v>
      </c>
      <c r="AQ7" s="115">
        <v>13</v>
      </c>
      <c r="AR7" s="115">
        <v>7</v>
      </c>
      <c r="AS7" s="115">
        <v>15</v>
      </c>
      <c r="AT7" s="115">
        <v>9</v>
      </c>
      <c r="AU7" s="115">
        <v>5</v>
      </c>
      <c r="AV7" s="115">
        <v>6</v>
      </c>
      <c r="AW7" s="115">
        <v>17</v>
      </c>
      <c r="AX7" s="115">
        <v>17</v>
      </c>
      <c r="AY7" s="115">
        <v>13</v>
      </c>
      <c r="AZ7" s="115">
        <v>11</v>
      </c>
      <c r="BA7" s="115">
        <v>11</v>
      </c>
      <c r="BB7" s="115">
        <v>12</v>
      </c>
      <c r="BC7" s="115">
        <v>21</v>
      </c>
      <c r="BD7" s="115">
        <v>13</v>
      </c>
      <c r="BE7" s="115">
        <v>7</v>
      </c>
      <c r="BF7" s="115">
        <v>6</v>
      </c>
      <c r="BG7" s="115">
        <v>8</v>
      </c>
      <c r="BH7" s="115">
        <v>11</v>
      </c>
      <c r="BI7" s="115">
        <v>7</v>
      </c>
      <c r="BJ7" s="115">
        <v>19</v>
      </c>
      <c r="BK7" s="34">
        <v>9</v>
      </c>
      <c r="BL7" s="34">
        <v>12</v>
      </c>
      <c r="BM7" s="34">
        <v>6</v>
      </c>
      <c r="BN7" s="34">
        <v>7</v>
      </c>
      <c r="BO7" s="34">
        <v>3</v>
      </c>
      <c r="BP7" s="34">
        <v>4</v>
      </c>
      <c r="BQ7" s="34">
        <v>9</v>
      </c>
      <c r="BR7" s="34">
        <v>11</v>
      </c>
      <c r="BS7" s="34">
        <v>12</v>
      </c>
      <c r="BT7" s="34">
        <v>22</v>
      </c>
      <c r="BU7" s="34">
        <v>7</v>
      </c>
      <c r="BV7" s="34">
        <v>9</v>
      </c>
      <c r="BW7" s="115">
        <v>9</v>
      </c>
      <c r="BX7" s="115">
        <v>7</v>
      </c>
      <c r="BY7" s="115">
        <v>14</v>
      </c>
      <c r="BZ7" s="115">
        <v>10</v>
      </c>
      <c r="CA7" s="115">
        <v>11</v>
      </c>
      <c r="CB7" s="115">
        <v>11</v>
      </c>
      <c r="CC7" s="115">
        <v>14</v>
      </c>
      <c r="CD7" s="115">
        <v>9</v>
      </c>
      <c r="CE7" s="115">
        <v>10</v>
      </c>
      <c r="CF7" s="115">
        <v>14</v>
      </c>
      <c r="CG7" s="115">
        <v>9</v>
      </c>
      <c r="CH7" s="115">
        <v>9</v>
      </c>
      <c r="CI7" s="2">
        <v>11</v>
      </c>
      <c r="CJ7" s="2">
        <v>13</v>
      </c>
      <c r="CK7" s="2">
        <v>8</v>
      </c>
      <c r="CL7" s="2">
        <v>13</v>
      </c>
      <c r="CM7" s="2">
        <v>5</v>
      </c>
      <c r="CN7" s="2">
        <v>11</v>
      </c>
      <c r="CO7" s="2">
        <v>14</v>
      </c>
      <c r="CP7" s="2">
        <v>9</v>
      </c>
    </row>
    <row r="8" spans="2:98" x14ac:dyDescent="0.3">
      <c r="B8" s="2" t="s">
        <v>100</v>
      </c>
      <c r="C8" s="115">
        <v>329</v>
      </c>
      <c r="D8" s="115">
        <v>337</v>
      </c>
      <c r="E8" s="115">
        <v>335</v>
      </c>
      <c r="F8" s="115">
        <v>346</v>
      </c>
      <c r="G8" s="115">
        <v>327</v>
      </c>
      <c r="H8" s="115">
        <v>305</v>
      </c>
      <c r="I8" s="115">
        <v>328</v>
      </c>
      <c r="J8" s="115">
        <v>336</v>
      </c>
      <c r="K8" s="115">
        <v>410</v>
      </c>
      <c r="L8" s="115">
        <v>353</v>
      </c>
      <c r="M8" s="115">
        <v>355</v>
      </c>
      <c r="N8" s="115">
        <v>358</v>
      </c>
      <c r="O8" s="115">
        <v>362</v>
      </c>
      <c r="P8" s="115">
        <v>357</v>
      </c>
      <c r="Q8" s="115">
        <v>328</v>
      </c>
      <c r="R8" s="115">
        <v>334</v>
      </c>
      <c r="S8" s="115">
        <v>313</v>
      </c>
      <c r="T8" s="115">
        <v>318</v>
      </c>
      <c r="U8" s="115">
        <v>334</v>
      </c>
      <c r="V8" s="115">
        <v>394</v>
      </c>
      <c r="W8" s="115">
        <v>462</v>
      </c>
      <c r="X8" s="115">
        <v>429</v>
      </c>
      <c r="Y8" s="115">
        <v>364</v>
      </c>
      <c r="Z8" s="115">
        <v>413</v>
      </c>
      <c r="AA8" s="115">
        <v>371</v>
      </c>
      <c r="AB8" s="115">
        <v>310</v>
      </c>
      <c r="AC8" s="115">
        <v>330</v>
      </c>
      <c r="AD8" s="115">
        <v>314</v>
      </c>
      <c r="AE8" s="115">
        <v>320</v>
      </c>
      <c r="AF8" s="115">
        <v>317</v>
      </c>
      <c r="AG8" s="115">
        <v>390</v>
      </c>
      <c r="AH8" s="115">
        <v>345</v>
      </c>
      <c r="AI8" s="115">
        <v>438</v>
      </c>
      <c r="AJ8" s="115">
        <v>387</v>
      </c>
      <c r="AK8" s="115">
        <v>350</v>
      </c>
      <c r="AL8" s="115">
        <v>367</v>
      </c>
      <c r="AM8" s="115">
        <v>376</v>
      </c>
      <c r="AN8" s="115">
        <v>372</v>
      </c>
      <c r="AO8" s="115">
        <v>312</v>
      </c>
      <c r="AP8" s="115">
        <v>332</v>
      </c>
      <c r="AQ8" s="115">
        <v>342</v>
      </c>
      <c r="AR8" s="115">
        <v>323</v>
      </c>
      <c r="AS8" s="115">
        <v>379</v>
      </c>
      <c r="AT8" s="115">
        <v>377</v>
      </c>
      <c r="AU8" s="115">
        <v>512</v>
      </c>
      <c r="AV8" s="115">
        <v>488</v>
      </c>
      <c r="AW8" s="115">
        <v>385</v>
      </c>
      <c r="AX8" s="115">
        <v>399</v>
      </c>
      <c r="AY8" s="115">
        <v>363</v>
      </c>
      <c r="AZ8" s="115">
        <v>332</v>
      </c>
      <c r="BA8" s="115">
        <v>367</v>
      </c>
      <c r="BB8" s="115">
        <v>315</v>
      </c>
      <c r="BC8" s="115">
        <v>320</v>
      </c>
      <c r="BD8" s="115">
        <v>317</v>
      </c>
      <c r="BE8" s="115">
        <v>354</v>
      </c>
      <c r="BF8" s="115">
        <v>376</v>
      </c>
      <c r="BG8" s="115">
        <v>357</v>
      </c>
      <c r="BH8" s="115">
        <v>409</v>
      </c>
      <c r="BI8" s="115">
        <v>404</v>
      </c>
      <c r="BJ8" s="115">
        <v>403</v>
      </c>
      <c r="BK8" s="34">
        <v>355</v>
      </c>
      <c r="BL8" s="34">
        <v>313</v>
      </c>
      <c r="BM8" s="34">
        <v>338</v>
      </c>
      <c r="BN8" s="34">
        <v>316</v>
      </c>
      <c r="BO8" s="34">
        <v>330</v>
      </c>
      <c r="BP8" s="34">
        <v>294</v>
      </c>
      <c r="BQ8" s="34">
        <v>392</v>
      </c>
      <c r="BR8" s="34">
        <v>362</v>
      </c>
      <c r="BS8" s="34">
        <v>432</v>
      </c>
      <c r="BT8" s="34">
        <v>458</v>
      </c>
      <c r="BU8" s="34">
        <v>379</v>
      </c>
      <c r="BV8" s="34">
        <v>388</v>
      </c>
      <c r="BW8" s="115">
        <v>342</v>
      </c>
      <c r="BX8" s="115">
        <v>330</v>
      </c>
      <c r="BY8" s="115">
        <v>322</v>
      </c>
      <c r="BZ8" s="115">
        <v>299</v>
      </c>
      <c r="CA8" s="115">
        <v>322</v>
      </c>
      <c r="CB8" s="115">
        <v>318</v>
      </c>
      <c r="CC8" s="115">
        <v>337</v>
      </c>
      <c r="CD8" s="115">
        <v>371</v>
      </c>
      <c r="CE8" s="115">
        <v>446</v>
      </c>
      <c r="CF8" s="115">
        <v>404</v>
      </c>
      <c r="CG8" s="115">
        <v>397</v>
      </c>
      <c r="CH8" s="115">
        <v>406</v>
      </c>
      <c r="CI8" s="2">
        <v>328</v>
      </c>
      <c r="CJ8" s="2">
        <v>321</v>
      </c>
      <c r="CK8" s="2">
        <v>293</v>
      </c>
      <c r="CL8" s="2">
        <v>294</v>
      </c>
      <c r="CM8" s="2">
        <v>275</v>
      </c>
      <c r="CN8" s="2">
        <v>304</v>
      </c>
      <c r="CO8" s="2">
        <v>324</v>
      </c>
      <c r="CP8" s="2">
        <v>384</v>
      </c>
    </row>
    <row r="9" spans="2:98" x14ac:dyDescent="0.3">
      <c r="B9" s="2" t="s">
        <v>101</v>
      </c>
      <c r="C9" s="115">
        <v>89</v>
      </c>
      <c r="D9" s="115">
        <v>85</v>
      </c>
      <c r="E9" s="115">
        <v>102</v>
      </c>
      <c r="F9" s="115">
        <v>110</v>
      </c>
      <c r="G9" s="115">
        <v>100</v>
      </c>
      <c r="H9" s="115">
        <v>102</v>
      </c>
      <c r="I9" s="115">
        <v>118</v>
      </c>
      <c r="J9" s="115">
        <v>126</v>
      </c>
      <c r="K9" s="115">
        <v>142</v>
      </c>
      <c r="L9" s="115">
        <v>136</v>
      </c>
      <c r="M9" s="115">
        <v>125</v>
      </c>
      <c r="N9" s="115">
        <v>105</v>
      </c>
      <c r="O9" s="115">
        <v>129</v>
      </c>
      <c r="P9" s="115">
        <v>126</v>
      </c>
      <c r="Q9" s="115">
        <v>131</v>
      </c>
      <c r="R9" s="115">
        <v>122</v>
      </c>
      <c r="S9" s="115">
        <v>131</v>
      </c>
      <c r="T9" s="115">
        <v>123</v>
      </c>
      <c r="U9" s="115">
        <v>148</v>
      </c>
      <c r="V9" s="115">
        <v>145</v>
      </c>
      <c r="W9" s="115">
        <v>182</v>
      </c>
      <c r="X9" s="115">
        <v>167</v>
      </c>
      <c r="Y9" s="115">
        <v>114</v>
      </c>
      <c r="Z9" s="115">
        <v>127</v>
      </c>
      <c r="AA9" s="115">
        <v>157</v>
      </c>
      <c r="AB9" s="115">
        <v>155</v>
      </c>
      <c r="AC9" s="115">
        <v>111</v>
      </c>
      <c r="AD9" s="115">
        <v>116</v>
      </c>
      <c r="AE9" s="115">
        <v>96</v>
      </c>
      <c r="AF9" s="115">
        <v>149</v>
      </c>
      <c r="AG9" s="115">
        <v>140</v>
      </c>
      <c r="AH9" s="115">
        <v>146</v>
      </c>
      <c r="AI9" s="115">
        <v>147</v>
      </c>
      <c r="AJ9" s="115">
        <v>158</v>
      </c>
      <c r="AK9" s="115">
        <v>103</v>
      </c>
      <c r="AL9" s="115">
        <v>133</v>
      </c>
      <c r="AM9" s="115">
        <v>137</v>
      </c>
      <c r="AN9" s="115">
        <v>122</v>
      </c>
      <c r="AO9" s="115">
        <v>102</v>
      </c>
      <c r="AP9" s="115">
        <v>120</v>
      </c>
      <c r="AQ9" s="115">
        <v>96</v>
      </c>
      <c r="AR9" s="115">
        <v>101</v>
      </c>
      <c r="AS9" s="115">
        <v>139</v>
      </c>
      <c r="AT9" s="115">
        <v>143</v>
      </c>
      <c r="AU9" s="115">
        <v>134</v>
      </c>
      <c r="AV9" s="115">
        <v>160</v>
      </c>
      <c r="AW9" s="115">
        <v>147</v>
      </c>
      <c r="AX9" s="115">
        <v>149</v>
      </c>
      <c r="AY9" s="115">
        <v>138</v>
      </c>
      <c r="AZ9" s="115">
        <v>125</v>
      </c>
      <c r="BA9" s="115">
        <v>130</v>
      </c>
      <c r="BB9" s="115">
        <v>116</v>
      </c>
      <c r="BC9" s="115">
        <v>142</v>
      </c>
      <c r="BD9" s="115">
        <v>130</v>
      </c>
      <c r="BE9" s="115">
        <v>149</v>
      </c>
      <c r="BF9" s="115">
        <v>154</v>
      </c>
      <c r="BG9" s="115">
        <v>177</v>
      </c>
      <c r="BH9" s="115">
        <v>164</v>
      </c>
      <c r="BI9" s="115">
        <v>152</v>
      </c>
      <c r="BJ9" s="115">
        <v>143</v>
      </c>
      <c r="BK9" s="34">
        <v>161</v>
      </c>
      <c r="BL9" s="34">
        <v>114</v>
      </c>
      <c r="BM9" s="34">
        <v>121</v>
      </c>
      <c r="BN9" s="34">
        <v>110</v>
      </c>
      <c r="BO9" s="34">
        <v>149</v>
      </c>
      <c r="BP9" s="34">
        <v>142</v>
      </c>
      <c r="BQ9" s="34">
        <v>164</v>
      </c>
      <c r="BR9" s="34">
        <v>185</v>
      </c>
      <c r="BS9" s="34">
        <v>189</v>
      </c>
      <c r="BT9" s="34">
        <v>188</v>
      </c>
      <c r="BU9" s="34">
        <v>188</v>
      </c>
      <c r="BV9" s="34">
        <v>171</v>
      </c>
      <c r="BW9" s="115">
        <v>151</v>
      </c>
      <c r="BX9" s="115">
        <v>164</v>
      </c>
      <c r="BY9" s="115">
        <v>147</v>
      </c>
      <c r="BZ9" s="115">
        <v>130</v>
      </c>
      <c r="CA9" s="115">
        <v>152</v>
      </c>
      <c r="CB9" s="115">
        <v>139</v>
      </c>
      <c r="CC9" s="115">
        <v>166</v>
      </c>
      <c r="CD9" s="115">
        <v>185</v>
      </c>
      <c r="CE9" s="115">
        <v>226</v>
      </c>
      <c r="CF9" s="115">
        <v>255</v>
      </c>
      <c r="CG9" s="115">
        <v>171</v>
      </c>
      <c r="CH9" s="115">
        <v>185</v>
      </c>
      <c r="CI9" s="2">
        <v>141</v>
      </c>
      <c r="CJ9" s="2">
        <v>152</v>
      </c>
      <c r="CK9" s="2">
        <v>127</v>
      </c>
      <c r="CL9" s="2">
        <v>114</v>
      </c>
      <c r="CM9" s="2">
        <v>136</v>
      </c>
      <c r="CN9" s="2">
        <v>173</v>
      </c>
      <c r="CO9" s="2">
        <v>146</v>
      </c>
      <c r="CP9" s="2">
        <v>179</v>
      </c>
    </row>
    <row r="10" spans="2:98" x14ac:dyDescent="0.3">
      <c r="B10" s="2" t="s">
        <v>102</v>
      </c>
      <c r="C10" s="115">
        <v>163</v>
      </c>
      <c r="D10" s="115">
        <v>177</v>
      </c>
      <c r="E10" s="115">
        <v>165</v>
      </c>
      <c r="F10" s="115">
        <v>193</v>
      </c>
      <c r="G10" s="115">
        <v>180</v>
      </c>
      <c r="H10" s="115">
        <v>145</v>
      </c>
      <c r="I10" s="115">
        <v>214</v>
      </c>
      <c r="J10" s="115">
        <v>160</v>
      </c>
      <c r="K10" s="115">
        <v>159</v>
      </c>
      <c r="L10" s="115">
        <v>188</v>
      </c>
      <c r="M10" s="115">
        <v>198</v>
      </c>
      <c r="N10" s="115">
        <v>195</v>
      </c>
      <c r="O10" s="115">
        <v>234</v>
      </c>
      <c r="P10" s="115">
        <v>197</v>
      </c>
      <c r="Q10" s="115">
        <v>228</v>
      </c>
      <c r="R10" s="115">
        <v>246</v>
      </c>
      <c r="S10" s="115">
        <v>260</v>
      </c>
      <c r="T10" s="115">
        <v>266</v>
      </c>
      <c r="U10" s="115">
        <v>321</v>
      </c>
      <c r="V10" s="115">
        <v>308</v>
      </c>
      <c r="W10" s="115">
        <v>383</v>
      </c>
      <c r="X10" s="115">
        <v>364</v>
      </c>
      <c r="Y10" s="115">
        <v>289</v>
      </c>
      <c r="Z10" s="115">
        <v>318</v>
      </c>
      <c r="AA10" s="115">
        <v>331</v>
      </c>
      <c r="AB10" s="115">
        <v>295</v>
      </c>
      <c r="AC10" s="115">
        <v>255</v>
      </c>
      <c r="AD10" s="115">
        <v>261</v>
      </c>
      <c r="AE10" s="115">
        <v>280</v>
      </c>
      <c r="AF10" s="115">
        <v>279</v>
      </c>
      <c r="AG10" s="115">
        <v>318</v>
      </c>
      <c r="AH10" s="115">
        <v>288</v>
      </c>
      <c r="AI10" s="115">
        <v>382</v>
      </c>
      <c r="AJ10" s="115">
        <v>296</v>
      </c>
      <c r="AK10" s="115">
        <v>258</v>
      </c>
      <c r="AL10" s="115">
        <v>259</v>
      </c>
      <c r="AM10" s="115">
        <v>298</v>
      </c>
      <c r="AN10" s="115">
        <v>290</v>
      </c>
      <c r="AO10" s="115">
        <v>252</v>
      </c>
      <c r="AP10" s="115">
        <v>294</v>
      </c>
      <c r="AQ10" s="115">
        <v>260</v>
      </c>
      <c r="AR10" s="115">
        <v>245</v>
      </c>
      <c r="AS10" s="115">
        <v>325</v>
      </c>
      <c r="AT10" s="115">
        <v>336</v>
      </c>
      <c r="AU10" s="115">
        <v>410</v>
      </c>
      <c r="AV10" s="115">
        <v>357</v>
      </c>
      <c r="AW10" s="115">
        <v>199</v>
      </c>
      <c r="AX10" s="115">
        <v>187</v>
      </c>
      <c r="AY10" s="115">
        <v>194</v>
      </c>
      <c r="AZ10" s="115">
        <v>187</v>
      </c>
      <c r="BA10" s="115">
        <v>291</v>
      </c>
      <c r="BB10" s="115">
        <v>237</v>
      </c>
      <c r="BC10" s="115">
        <v>255</v>
      </c>
      <c r="BD10" s="115">
        <v>289</v>
      </c>
      <c r="BE10" s="115">
        <v>312</v>
      </c>
      <c r="BF10" s="115">
        <v>304</v>
      </c>
      <c r="BG10" s="115">
        <v>339</v>
      </c>
      <c r="BH10" s="115">
        <v>344</v>
      </c>
      <c r="BI10" s="115">
        <v>291</v>
      </c>
      <c r="BJ10" s="115">
        <v>328</v>
      </c>
      <c r="BK10" s="34">
        <v>318</v>
      </c>
      <c r="BL10" s="34">
        <v>264</v>
      </c>
      <c r="BM10" s="34">
        <v>243</v>
      </c>
      <c r="BN10" s="34">
        <v>295</v>
      </c>
      <c r="BO10" s="34">
        <v>289</v>
      </c>
      <c r="BP10" s="34">
        <v>243</v>
      </c>
      <c r="BQ10" s="34">
        <v>303</v>
      </c>
      <c r="BR10" s="34">
        <v>351</v>
      </c>
      <c r="BS10" s="34">
        <v>343</v>
      </c>
      <c r="BT10" s="34">
        <v>406</v>
      </c>
      <c r="BU10" s="34">
        <v>317</v>
      </c>
      <c r="BV10" s="34">
        <v>362</v>
      </c>
      <c r="BW10" s="115">
        <v>340</v>
      </c>
      <c r="BX10" s="115">
        <v>297</v>
      </c>
      <c r="BY10" s="115">
        <v>338</v>
      </c>
      <c r="BZ10" s="115">
        <v>309</v>
      </c>
      <c r="CA10" s="115">
        <v>306</v>
      </c>
      <c r="CB10" s="115">
        <v>261</v>
      </c>
      <c r="CC10" s="115">
        <v>287</v>
      </c>
      <c r="CD10" s="115">
        <v>311</v>
      </c>
      <c r="CE10" s="115">
        <v>387</v>
      </c>
      <c r="CF10" s="115">
        <v>413</v>
      </c>
      <c r="CG10" s="115">
        <v>318</v>
      </c>
      <c r="CH10" s="115">
        <v>357</v>
      </c>
      <c r="CI10" s="2">
        <v>303</v>
      </c>
      <c r="CJ10" s="2">
        <v>273</v>
      </c>
      <c r="CK10" s="2">
        <v>307</v>
      </c>
      <c r="CL10" s="2">
        <v>259</v>
      </c>
      <c r="CM10" s="2">
        <v>230</v>
      </c>
      <c r="CN10" s="2">
        <v>319</v>
      </c>
      <c r="CO10" s="2">
        <v>331</v>
      </c>
      <c r="CP10" s="2">
        <v>269</v>
      </c>
    </row>
    <row r="11" spans="2:98" x14ac:dyDescent="0.3">
      <c r="B11" s="2" t="s">
        <v>103</v>
      </c>
      <c r="C11" s="115">
        <v>147</v>
      </c>
      <c r="D11" s="115">
        <v>161</v>
      </c>
      <c r="E11" s="115">
        <v>149</v>
      </c>
      <c r="F11" s="115">
        <v>150</v>
      </c>
      <c r="G11" s="115">
        <v>107</v>
      </c>
      <c r="H11" s="115">
        <v>0</v>
      </c>
      <c r="I11" s="115">
        <v>0</v>
      </c>
      <c r="J11" s="115">
        <v>150</v>
      </c>
      <c r="K11" s="115">
        <v>180</v>
      </c>
      <c r="L11" s="115">
        <v>109</v>
      </c>
      <c r="M11" s="115">
        <v>91</v>
      </c>
      <c r="N11" s="115">
        <v>109</v>
      </c>
      <c r="O11" s="115">
        <v>100</v>
      </c>
      <c r="P11" s="115">
        <v>100</v>
      </c>
      <c r="Q11" s="115">
        <v>83</v>
      </c>
      <c r="R11" s="115">
        <v>65</v>
      </c>
      <c r="S11" s="115">
        <v>97</v>
      </c>
      <c r="T11" s="115">
        <v>81</v>
      </c>
      <c r="U11" s="115">
        <v>86</v>
      </c>
      <c r="V11" s="115">
        <v>90</v>
      </c>
      <c r="W11" s="115">
        <v>92</v>
      </c>
      <c r="X11" s="115">
        <v>72</v>
      </c>
      <c r="Y11" s="115">
        <v>77</v>
      </c>
      <c r="Z11" s="115">
        <v>88</v>
      </c>
      <c r="AA11" s="115">
        <v>99</v>
      </c>
      <c r="AB11" s="115">
        <v>97</v>
      </c>
      <c r="AC11" s="115">
        <v>78</v>
      </c>
      <c r="AD11" s="115">
        <v>89</v>
      </c>
      <c r="AE11" s="115">
        <v>84</v>
      </c>
      <c r="AF11" s="115">
        <v>71</v>
      </c>
      <c r="AG11" s="115">
        <v>75</v>
      </c>
      <c r="AH11" s="115">
        <v>101</v>
      </c>
      <c r="AI11" s="115">
        <v>134</v>
      </c>
      <c r="AJ11" s="115">
        <v>138</v>
      </c>
      <c r="AK11" s="115">
        <v>139</v>
      </c>
      <c r="AL11" s="115">
        <v>131</v>
      </c>
      <c r="AM11" s="115">
        <v>126</v>
      </c>
      <c r="AN11" s="115">
        <v>134</v>
      </c>
      <c r="AO11" s="115">
        <v>118</v>
      </c>
      <c r="AP11" s="115">
        <v>105</v>
      </c>
      <c r="AQ11" s="115">
        <v>108</v>
      </c>
      <c r="AR11" s="115">
        <v>128</v>
      </c>
      <c r="AS11" s="115">
        <v>127</v>
      </c>
      <c r="AT11" s="115">
        <v>97</v>
      </c>
      <c r="AU11" s="115">
        <v>120</v>
      </c>
      <c r="AV11" s="115">
        <v>103</v>
      </c>
      <c r="AW11" s="115">
        <v>137</v>
      </c>
      <c r="AX11" s="115">
        <v>130</v>
      </c>
      <c r="AY11" s="115">
        <v>117</v>
      </c>
      <c r="AZ11" s="115">
        <v>137</v>
      </c>
      <c r="BA11" s="115">
        <v>121</v>
      </c>
      <c r="BB11" s="115">
        <v>133</v>
      </c>
      <c r="BC11" s="115">
        <v>121</v>
      </c>
      <c r="BD11" s="115">
        <v>127</v>
      </c>
      <c r="BE11" s="115">
        <v>120</v>
      </c>
      <c r="BF11" s="115">
        <v>91</v>
      </c>
      <c r="BG11" s="115">
        <v>113</v>
      </c>
      <c r="BH11" s="115">
        <v>119</v>
      </c>
      <c r="BI11" s="115">
        <v>87</v>
      </c>
      <c r="BJ11" s="115">
        <v>106</v>
      </c>
      <c r="BK11" s="34">
        <v>90</v>
      </c>
      <c r="BL11" s="34">
        <v>89</v>
      </c>
      <c r="BM11" s="34">
        <v>96</v>
      </c>
      <c r="BN11" s="34">
        <v>104</v>
      </c>
      <c r="BO11" s="34">
        <v>94</v>
      </c>
      <c r="BP11" s="34">
        <v>94</v>
      </c>
      <c r="BQ11" s="34">
        <v>99</v>
      </c>
      <c r="BR11" s="34">
        <v>111</v>
      </c>
      <c r="BS11" s="34">
        <v>135</v>
      </c>
      <c r="BT11" s="34">
        <v>143</v>
      </c>
      <c r="BU11" s="34">
        <v>86</v>
      </c>
      <c r="BV11" s="34">
        <v>103</v>
      </c>
      <c r="BW11" s="115">
        <v>97</v>
      </c>
      <c r="BX11" s="115">
        <v>117</v>
      </c>
      <c r="BY11" s="115">
        <v>102</v>
      </c>
      <c r="BZ11" s="115">
        <v>128</v>
      </c>
      <c r="CA11" s="115">
        <v>113</v>
      </c>
      <c r="CB11" s="115">
        <v>97</v>
      </c>
      <c r="CC11" s="115">
        <v>105</v>
      </c>
      <c r="CD11" s="115">
        <v>112</v>
      </c>
      <c r="CE11" s="115">
        <v>151</v>
      </c>
      <c r="CF11" s="115">
        <v>134</v>
      </c>
      <c r="CG11" s="115">
        <v>122</v>
      </c>
      <c r="CH11" s="115">
        <v>158</v>
      </c>
      <c r="CI11" s="2">
        <v>85</v>
      </c>
      <c r="CJ11" s="2">
        <v>138</v>
      </c>
      <c r="CK11" s="2">
        <v>159</v>
      </c>
      <c r="CL11" s="2">
        <v>155</v>
      </c>
      <c r="CM11" s="2">
        <v>154</v>
      </c>
      <c r="CN11" s="2">
        <v>165</v>
      </c>
      <c r="CO11" s="2">
        <v>174</v>
      </c>
      <c r="CP11" s="2">
        <v>201</v>
      </c>
    </row>
    <row r="12" spans="2:98" x14ac:dyDescent="0.3">
      <c r="B12" s="2" t="s">
        <v>104</v>
      </c>
      <c r="C12" s="115">
        <v>221</v>
      </c>
      <c r="D12" s="115">
        <v>201</v>
      </c>
      <c r="E12" s="115">
        <v>222</v>
      </c>
      <c r="F12" s="115">
        <v>173</v>
      </c>
      <c r="G12" s="115">
        <v>127</v>
      </c>
      <c r="H12" s="115">
        <v>104</v>
      </c>
      <c r="I12" s="115">
        <v>120</v>
      </c>
      <c r="J12" s="115">
        <v>142</v>
      </c>
      <c r="K12" s="115">
        <v>203</v>
      </c>
      <c r="L12" s="115">
        <v>274</v>
      </c>
      <c r="M12" s="115">
        <v>300</v>
      </c>
      <c r="N12" s="115">
        <v>183</v>
      </c>
      <c r="O12" s="115">
        <v>304</v>
      </c>
      <c r="P12" s="115">
        <v>303</v>
      </c>
      <c r="Q12" s="115">
        <v>208</v>
      </c>
      <c r="R12" s="115">
        <v>123</v>
      </c>
      <c r="S12" s="115">
        <v>205</v>
      </c>
      <c r="T12" s="115">
        <v>119</v>
      </c>
      <c r="U12" s="115">
        <v>137</v>
      </c>
      <c r="V12" s="115">
        <v>245</v>
      </c>
      <c r="W12" s="115">
        <v>165</v>
      </c>
      <c r="X12" s="115">
        <v>254</v>
      </c>
      <c r="Y12" s="115">
        <v>240</v>
      </c>
      <c r="Z12" s="115">
        <v>248</v>
      </c>
      <c r="AA12" s="115">
        <v>254</v>
      </c>
      <c r="AB12" s="115">
        <v>202</v>
      </c>
      <c r="AC12" s="115">
        <v>213</v>
      </c>
      <c r="AD12" s="115">
        <v>176</v>
      </c>
      <c r="AE12" s="115">
        <v>224</v>
      </c>
      <c r="AF12" s="115">
        <v>127</v>
      </c>
      <c r="AG12" s="115">
        <v>249</v>
      </c>
      <c r="AH12" s="115">
        <v>263</v>
      </c>
      <c r="AI12" s="115">
        <v>271</v>
      </c>
      <c r="AJ12" s="115">
        <v>259</v>
      </c>
      <c r="AK12" s="115">
        <v>231</v>
      </c>
      <c r="AL12" s="115">
        <v>222</v>
      </c>
      <c r="AM12" s="115">
        <v>226</v>
      </c>
      <c r="AN12" s="115">
        <v>204</v>
      </c>
      <c r="AO12" s="115">
        <v>223</v>
      </c>
      <c r="AP12" s="115">
        <v>190</v>
      </c>
      <c r="AQ12" s="115">
        <v>204</v>
      </c>
      <c r="AR12" s="115">
        <v>171</v>
      </c>
      <c r="AS12" s="115">
        <v>245</v>
      </c>
      <c r="AT12" s="115">
        <v>176</v>
      </c>
      <c r="AU12" s="115">
        <v>339</v>
      </c>
      <c r="AV12" s="115">
        <v>286</v>
      </c>
      <c r="AW12" s="115">
        <v>226</v>
      </c>
      <c r="AX12" s="115">
        <v>238</v>
      </c>
      <c r="AY12" s="115">
        <v>196</v>
      </c>
      <c r="AZ12" s="115">
        <v>224</v>
      </c>
      <c r="BA12" s="115">
        <v>249</v>
      </c>
      <c r="BB12" s="115">
        <v>210</v>
      </c>
      <c r="BC12" s="115">
        <v>197</v>
      </c>
      <c r="BD12" s="115">
        <v>199</v>
      </c>
      <c r="BE12" s="115">
        <v>256</v>
      </c>
      <c r="BF12" s="115">
        <v>210</v>
      </c>
      <c r="BG12" s="115">
        <v>261</v>
      </c>
      <c r="BH12" s="115">
        <v>261</v>
      </c>
      <c r="BI12" s="115">
        <v>287</v>
      </c>
      <c r="BJ12" s="115">
        <v>252</v>
      </c>
      <c r="BK12" s="34">
        <v>245</v>
      </c>
      <c r="BL12" s="34">
        <v>231</v>
      </c>
      <c r="BM12" s="34">
        <v>225</v>
      </c>
      <c r="BN12" s="34">
        <v>243</v>
      </c>
      <c r="BO12" s="34">
        <v>204</v>
      </c>
      <c r="BP12" s="34">
        <v>230</v>
      </c>
      <c r="BQ12" s="34">
        <v>241</v>
      </c>
      <c r="BR12" s="34">
        <v>247</v>
      </c>
      <c r="BS12" s="34">
        <v>329</v>
      </c>
      <c r="BT12" s="34">
        <v>307</v>
      </c>
      <c r="BU12" s="34">
        <v>265</v>
      </c>
      <c r="BV12" s="34">
        <v>254</v>
      </c>
      <c r="BW12" s="115">
        <v>197</v>
      </c>
      <c r="BX12" s="115">
        <v>240</v>
      </c>
      <c r="BY12" s="115">
        <v>222</v>
      </c>
      <c r="BZ12" s="115">
        <v>194</v>
      </c>
      <c r="CA12" s="115">
        <v>240</v>
      </c>
      <c r="CB12" s="115">
        <v>230</v>
      </c>
      <c r="CC12" s="115">
        <v>239</v>
      </c>
      <c r="CD12" s="115">
        <v>274</v>
      </c>
      <c r="CE12" s="115">
        <v>318</v>
      </c>
      <c r="CF12" s="115">
        <v>304</v>
      </c>
      <c r="CG12" s="115">
        <v>274</v>
      </c>
      <c r="CH12" s="115">
        <v>291</v>
      </c>
      <c r="CI12" s="2">
        <v>209</v>
      </c>
      <c r="CJ12" s="2">
        <v>224</v>
      </c>
      <c r="CK12" s="2">
        <v>214</v>
      </c>
      <c r="CL12" s="2">
        <v>223</v>
      </c>
      <c r="CM12" s="2">
        <v>219</v>
      </c>
      <c r="CN12" s="2">
        <v>221</v>
      </c>
      <c r="CO12" s="2">
        <v>228</v>
      </c>
      <c r="CP12" s="2">
        <v>237</v>
      </c>
    </row>
    <row r="13" spans="2:98" x14ac:dyDescent="0.3">
      <c r="B13" s="2" t="s">
        <v>105</v>
      </c>
      <c r="C13" s="115">
        <v>101</v>
      </c>
      <c r="D13" s="115">
        <v>163</v>
      </c>
      <c r="E13" s="115">
        <v>181</v>
      </c>
      <c r="F13" s="115">
        <v>186</v>
      </c>
      <c r="G13" s="115">
        <v>136</v>
      </c>
      <c r="H13" s="115">
        <v>165</v>
      </c>
      <c r="I13" s="115">
        <v>183</v>
      </c>
      <c r="J13" s="115">
        <v>190</v>
      </c>
      <c r="K13" s="115">
        <v>207</v>
      </c>
      <c r="L13" s="115">
        <v>202</v>
      </c>
      <c r="M13" s="115">
        <v>198</v>
      </c>
      <c r="N13" s="115">
        <v>201</v>
      </c>
      <c r="O13" s="115">
        <v>188</v>
      </c>
      <c r="P13" s="115">
        <v>188</v>
      </c>
      <c r="Q13" s="115">
        <v>150</v>
      </c>
      <c r="R13" s="115">
        <v>172</v>
      </c>
      <c r="S13" s="115">
        <v>159</v>
      </c>
      <c r="T13" s="115">
        <v>209</v>
      </c>
      <c r="U13" s="115">
        <v>188</v>
      </c>
      <c r="V13" s="115">
        <v>205</v>
      </c>
      <c r="W13" s="115">
        <v>240</v>
      </c>
      <c r="X13" s="115">
        <v>251</v>
      </c>
      <c r="Y13" s="115">
        <v>318</v>
      </c>
      <c r="Z13" s="115">
        <v>350</v>
      </c>
      <c r="AA13" s="115">
        <v>336</v>
      </c>
      <c r="AB13" s="115">
        <v>316</v>
      </c>
      <c r="AC13" s="115">
        <v>273</v>
      </c>
      <c r="AD13" s="115">
        <v>273</v>
      </c>
      <c r="AE13" s="115">
        <v>309</v>
      </c>
      <c r="AF13" s="115">
        <v>291</v>
      </c>
      <c r="AG13" s="115">
        <v>332</v>
      </c>
      <c r="AH13" s="115">
        <v>321</v>
      </c>
      <c r="AI13" s="115">
        <v>327</v>
      </c>
      <c r="AJ13" s="115">
        <v>349</v>
      </c>
      <c r="AK13" s="115">
        <v>302</v>
      </c>
      <c r="AL13" s="115">
        <v>321</v>
      </c>
      <c r="AM13" s="115">
        <v>309</v>
      </c>
      <c r="AN13" s="115">
        <v>290</v>
      </c>
      <c r="AO13" s="115">
        <v>287</v>
      </c>
      <c r="AP13" s="115">
        <v>258</v>
      </c>
      <c r="AQ13" s="115">
        <v>270</v>
      </c>
      <c r="AR13" s="115">
        <v>302</v>
      </c>
      <c r="AS13" s="115">
        <v>303</v>
      </c>
      <c r="AT13" s="115">
        <v>300</v>
      </c>
      <c r="AU13" s="115">
        <v>369</v>
      </c>
      <c r="AV13" s="115">
        <v>408</v>
      </c>
      <c r="AW13" s="115">
        <v>318</v>
      </c>
      <c r="AX13" s="115">
        <v>308</v>
      </c>
      <c r="AY13" s="115">
        <v>300</v>
      </c>
      <c r="AZ13" s="115">
        <v>266</v>
      </c>
      <c r="BA13" s="115">
        <v>286</v>
      </c>
      <c r="BB13" s="115">
        <v>266</v>
      </c>
      <c r="BC13" s="115">
        <v>266</v>
      </c>
      <c r="BD13" s="115">
        <v>282</v>
      </c>
      <c r="BE13" s="115">
        <v>281</v>
      </c>
      <c r="BF13" s="115">
        <v>201</v>
      </c>
      <c r="BG13" s="115">
        <v>292</v>
      </c>
      <c r="BH13" s="115">
        <v>354</v>
      </c>
      <c r="BI13" s="115">
        <v>321</v>
      </c>
      <c r="BJ13" s="115">
        <v>329</v>
      </c>
      <c r="BK13" s="34">
        <v>296</v>
      </c>
      <c r="BL13" s="34">
        <v>303</v>
      </c>
      <c r="BM13" s="34">
        <v>279</v>
      </c>
      <c r="BN13" s="34">
        <v>291</v>
      </c>
      <c r="BO13" s="34">
        <v>290</v>
      </c>
      <c r="BP13" s="34">
        <v>279</v>
      </c>
      <c r="BQ13" s="34">
        <v>336</v>
      </c>
      <c r="BR13" s="34">
        <v>317</v>
      </c>
      <c r="BS13" s="34">
        <v>362</v>
      </c>
      <c r="BT13" s="34">
        <v>353</v>
      </c>
      <c r="BU13" s="34">
        <v>272</v>
      </c>
      <c r="BV13" s="34">
        <v>302</v>
      </c>
      <c r="BW13" s="115">
        <v>344</v>
      </c>
      <c r="BX13" s="115">
        <v>307</v>
      </c>
      <c r="BY13" s="115">
        <v>287</v>
      </c>
      <c r="BZ13" s="115">
        <v>333</v>
      </c>
      <c r="CA13" s="115">
        <v>305</v>
      </c>
      <c r="CB13" s="115">
        <v>283</v>
      </c>
      <c r="CC13" s="115">
        <v>294</v>
      </c>
      <c r="CD13" s="115">
        <v>312</v>
      </c>
      <c r="CE13" s="115">
        <v>358</v>
      </c>
      <c r="CF13" s="115">
        <v>408</v>
      </c>
      <c r="CG13" s="115">
        <v>318</v>
      </c>
      <c r="CH13" s="115">
        <v>361</v>
      </c>
      <c r="CI13" s="2">
        <v>282</v>
      </c>
      <c r="CJ13" s="2">
        <v>309</v>
      </c>
      <c r="CK13" s="2">
        <v>250</v>
      </c>
      <c r="CL13" s="2">
        <v>305</v>
      </c>
      <c r="CM13" s="2">
        <v>291</v>
      </c>
      <c r="CN13" s="2">
        <v>306</v>
      </c>
      <c r="CO13" s="2">
        <v>300</v>
      </c>
      <c r="CP13" s="2">
        <v>295</v>
      </c>
    </row>
    <row r="14" spans="2:98" x14ac:dyDescent="0.3">
      <c r="B14" s="2" t="s">
        <v>106</v>
      </c>
      <c r="C14" s="115">
        <v>191</v>
      </c>
      <c r="D14" s="115">
        <v>193</v>
      </c>
      <c r="E14" s="115">
        <v>178</v>
      </c>
      <c r="F14" s="115">
        <v>214</v>
      </c>
      <c r="G14" s="115">
        <v>210</v>
      </c>
      <c r="H14" s="115">
        <v>187</v>
      </c>
      <c r="I14" s="115">
        <v>157</v>
      </c>
      <c r="J14" s="115">
        <v>174</v>
      </c>
      <c r="K14" s="115">
        <v>176</v>
      </c>
      <c r="L14" s="115">
        <v>208</v>
      </c>
      <c r="M14" s="115">
        <v>173</v>
      </c>
      <c r="N14" s="115">
        <v>221</v>
      </c>
      <c r="O14" s="115">
        <v>309</v>
      </c>
      <c r="P14" s="115">
        <v>246</v>
      </c>
      <c r="Q14" s="115">
        <v>212</v>
      </c>
      <c r="R14" s="115">
        <v>186</v>
      </c>
      <c r="S14" s="115">
        <v>268</v>
      </c>
      <c r="T14" s="115">
        <v>233</v>
      </c>
      <c r="U14" s="115">
        <v>271</v>
      </c>
      <c r="V14" s="115">
        <v>222</v>
      </c>
      <c r="W14" s="115">
        <v>313</v>
      </c>
      <c r="X14" s="115">
        <v>167</v>
      </c>
      <c r="Y14" s="115">
        <v>270</v>
      </c>
      <c r="Z14" s="115">
        <v>212</v>
      </c>
      <c r="AA14" s="115">
        <v>345</v>
      </c>
      <c r="AB14" s="115">
        <v>355</v>
      </c>
      <c r="AC14" s="115">
        <v>272</v>
      </c>
      <c r="AD14" s="115">
        <v>283</v>
      </c>
      <c r="AE14" s="115">
        <v>273</v>
      </c>
      <c r="AF14" s="115">
        <v>298</v>
      </c>
      <c r="AG14" s="115">
        <v>315</v>
      </c>
      <c r="AH14" s="115">
        <v>316</v>
      </c>
      <c r="AI14" s="115">
        <v>364</v>
      </c>
      <c r="AJ14" s="115">
        <v>373</v>
      </c>
      <c r="AK14" s="115">
        <v>322</v>
      </c>
      <c r="AL14" s="115">
        <v>345</v>
      </c>
      <c r="AM14" s="115">
        <v>318</v>
      </c>
      <c r="AN14" s="115">
        <v>323</v>
      </c>
      <c r="AO14" s="115">
        <v>315</v>
      </c>
      <c r="AP14" s="115">
        <v>336</v>
      </c>
      <c r="AQ14" s="115">
        <v>314</v>
      </c>
      <c r="AR14" s="115">
        <v>279</v>
      </c>
      <c r="AS14" s="115">
        <v>329</v>
      </c>
      <c r="AT14" s="115">
        <v>346</v>
      </c>
      <c r="AU14" s="115">
        <v>464</v>
      </c>
      <c r="AV14" s="115">
        <v>430</v>
      </c>
      <c r="AW14" s="115">
        <v>312</v>
      </c>
      <c r="AX14" s="115">
        <v>334</v>
      </c>
      <c r="AY14" s="115">
        <v>306</v>
      </c>
      <c r="AZ14" s="115">
        <v>324</v>
      </c>
      <c r="BA14" s="115">
        <v>332</v>
      </c>
      <c r="BB14" s="115">
        <v>315</v>
      </c>
      <c r="BC14" s="115">
        <v>294</v>
      </c>
      <c r="BD14" s="115">
        <v>313</v>
      </c>
      <c r="BE14" s="115">
        <v>350</v>
      </c>
      <c r="BF14" s="115">
        <v>342</v>
      </c>
      <c r="BG14" s="115">
        <v>395</v>
      </c>
      <c r="BH14" s="115">
        <v>393</v>
      </c>
      <c r="BI14" s="115">
        <v>313</v>
      </c>
      <c r="BJ14" s="115">
        <v>369</v>
      </c>
      <c r="BK14" s="34">
        <v>345</v>
      </c>
      <c r="BL14" s="34">
        <v>311</v>
      </c>
      <c r="BM14" s="34">
        <v>294</v>
      </c>
      <c r="BN14" s="34">
        <v>268</v>
      </c>
      <c r="BO14" s="34">
        <v>303</v>
      </c>
      <c r="BP14" s="34">
        <v>285</v>
      </c>
      <c r="BQ14" s="34">
        <v>296</v>
      </c>
      <c r="BR14" s="34">
        <v>328</v>
      </c>
      <c r="BS14" s="34">
        <v>345</v>
      </c>
      <c r="BT14" s="34">
        <v>398</v>
      </c>
      <c r="BU14" s="34">
        <v>327</v>
      </c>
      <c r="BV14" s="34">
        <v>294</v>
      </c>
      <c r="BW14" s="115">
        <v>335</v>
      </c>
      <c r="BX14" s="115">
        <v>288</v>
      </c>
      <c r="BY14" s="115">
        <v>231</v>
      </c>
      <c r="BZ14" s="115">
        <v>240</v>
      </c>
      <c r="CA14" s="115">
        <v>277</v>
      </c>
      <c r="CB14" s="115">
        <v>253</v>
      </c>
      <c r="CC14" s="115">
        <v>309</v>
      </c>
      <c r="CD14" s="115">
        <v>324</v>
      </c>
      <c r="CE14" s="115">
        <v>387</v>
      </c>
      <c r="CF14" s="115">
        <v>416</v>
      </c>
      <c r="CG14" s="115">
        <v>353</v>
      </c>
      <c r="CH14" s="115">
        <v>364</v>
      </c>
      <c r="CI14" s="2">
        <v>313</v>
      </c>
      <c r="CJ14" s="2">
        <v>279</v>
      </c>
      <c r="CK14" s="2">
        <v>269</v>
      </c>
      <c r="CL14" s="2">
        <v>243</v>
      </c>
      <c r="CM14" s="2">
        <v>260</v>
      </c>
      <c r="CN14" s="2">
        <v>285</v>
      </c>
      <c r="CO14" s="2">
        <v>310</v>
      </c>
      <c r="CP14" s="2">
        <v>317</v>
      </c>
    </row>
    <row r="15" spans="2:98" x14ac:dyDescent="0.3">
      <c r="B15" s="2" t="s">
        <v>107</v>
      </c>
      <c r="C15" s="115">
        <v>240</v>
      </c>
      <c r="D15" s="115">
        <v>133</v>
      </c>
      <c r="E15" s="115">
        <v>183</v>
      </c>
      <c r="F15" s="115">
        <v>209</v>
      </c>
      <c r="G15" s="115">
        <v>224</v>
      </c>
      <c r="H15" s="115">
        <v>215</v>
      </c>
      <c r="I15" s="115">
        <v>235</v>
      </c>
      <c r="J15" s="115">
        <v>228</v>
      </c>
      <c r="K15" s="115">
        <v>303</v>
      </c>
      <c r="L15" s="115">
        <v>275</v>
      </c>
      <c r="M15" s="115">
        <v>246</v>
      </c>
      <c r="N15" s="115">
        <v>239</v>
      </c>
      <c r="O15" s="115">
        <v>231</v>
      </c>
      <c r="P15" s="115">
        <v>257</v>
      </c>
      <c r="Q15" s="115">
        <v>241</v>
      </c>
      <c r="R15" s="115">
        <v>225</v>
      </c>
      <c r="S15" s="115">
        <v>227</v>
      </c>
      <c r="T15" s="115">
        <v>272</v>
      </c>
      <c r="U15" s="115">
        <v>223</v>
      </c>
      <c r="V15" s="115">
        <v>250</v>
      </c>
      <c r="W15" s="115">
        <v>287</v>
      </c>
      <c r="X15" s="115">
        <v>276</v>
      </c>
      <c r="Y15" s="115">
        <v>250</v>
      </c>
      <c r="Z15" s="115">
        <v>278</v>
      </c>
      <c r="AA15" s="115">
        <v>266</v>
      </c>
      <c r="AB15" s="115">
        <v>219</v>
      </c>
      <c r="AC15" s="115">
        <v>211</v>
      </c>
      <c r="AD15" s="115">
        <v>228</v>
      </c>
      <c r="AE15" s="115">
        <v>186</v>
      </c>
      <c r="AF15" s="115">
        <v>236</v>
      </c>
      <c r="AG15" s="115">
        <v>228</v>
      </c>
      <c r="AH15" s="115">
        <v>236</v>
      </c>
      <c r="AI15" s="115">
        <v>294</v>
      </c>
      <c r="AJ15" s="115">
        <v>257</v>
      </c>
      <c r="AK15" s="115">
        <v>212</v>
      </c>
      <c r="AL15" s="115">
        <v>265</v>
      </c>
      <c r="AM15" s="115">
        <v>225</v>
      </c>
      <c r="AN15" s="115">
        <v>207</v>
      </c>
      <c r="AO15" s="115">
        <v>222</v>
      </c>
      <c r="AP15" s="115">
        <v>196</v>
      </c>
      <c r="AQ15" s="115">
        <v>221</v>
      </c>
      <c r="AR15" s="115">
        <v>182</v>
      </c>
      <c r="AS15" s="115">
        <v>230</v>
      </c>
      <c r="AT15" s="115">
        <v>234</v>
      </c>
      <c r="AU15" s="115">
        <v>268</v>
      </c>
      <c r="AV15" s="115">
        <v>305</v>
      </c>
      <c r="AW15" s="115">
        <v>218</v>
      </c>
      <c r="AX15" s="115">
        <v>234</v>
      </c>
      <c r="AY15" s="115">
        <v>196</v>
      </c>
      <c r="AZ15" s="115">
        <v>232</v>
      </c>
      <c r="BA15" s="115">
        <v>204</v>
      </c>
      <c r="BB15" s="115">
        <v>219</v>
      </c>
      <c r="BC15" s="115">
        <v>204</v>
      </c>
      <c r="BD15" s="115">
        <v>206</v>
      </c>
      <c r="BE15" s="115">
        <v>214</v>
      </c>
      <c r="BF15" s="115">
        <v>226</v>
      </c>
      <c r="BG15" s="115">
        <v>227</v>
      </c>
      <c r="BH15" s="115">
        <v>259</v>
      </c>
      <c r="BI15" s="115">
        <v>239</v>
      </c>
      <c r="BJ15" s="115">
        <v>250</v>
      </c>
      <c r="BK15" s="34">
        <v>212</v>
      </c>
      <c r="BL15" s="34">
        <v>212</v>
      </c>
      <c r="BM15" s="34">
        <v>213</v>
      </c>
      <c r="BN15" s="34">
        <v>244</v>
      </c>
      <c r="BO15" s="34">
        <v>254</v>
      </c>
      <c r="BP15" s="34">
        <v>234</v>
      </c>
      <c r="BQ15" s="34">
        <v>267</v>
      </c>
      <c r="BR15" s="34">
        <v>270</v>
      </c>
      <c r="BS15" s="34">
        <v>311</v>
      </c>
      <c r="BT15" s="34">
        <v>309</v>
      </c>
      <c r="BU15" s="34">
        <v>308</v>
      </c>
      <c r="BV15" s="34">
        <v>245</v>
      </c>
      <c r="BW15" s="115">
        <v>227</v>
      </c>
      <c r="BX15" s="115">
        <v>206</v>
      </c>
      <c r="BY15" s="115">
        <v>245</v>
      </c>
      <c r="BZ15" s="115">
        <v>186</v>
      </c>
      <c r="CA15" s="115">
        <v>243</v>
      </c>
      <c r="CB15" s="115">
        <v>209</v>
      </c>
      <c r="CC15" s="115">
        <v>235</v>
      </c>
      <c r="CD15" s="115">
        <v>247</v>
      </c>
      <c r="CE15" s="115">
        <v>308</v>
      </c>
      <c r="CF15" s="115">
        <v>301</v>
      </c>
      <c r="CG15" s="115">
        <v>265</v>
      </c>
      <c r="CH15" s="115">
        <v>268</v>
      </c>
      <c r="CI15" s="2">
        <v>279</v>
      </c>
      <c r="CJ15" s="2">
        <v>239</v>
      </c>
      <c r="CK15" s="2">
        <v>265</v>
      </c>
      <c r="CL15" s="2">
        <v>223</v>
      </c>
      <c r="CM15" s="2">
        <v>259</v>
      </c>
      <c r="CN15" s="2">
        <v>296</v>
      </c>
      <c r="CO15" s="2">
        <v>256</v>
      </c>
      <c r="CP15" s="2">
        <v>307</v>
      </c>
    </row>
    <row r="16" spans="2:98" ht="16.5" x14ac:dyDescent="0.3">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228"/>
      <c r="BL16" s="228"/>
      <c r="BM16" s="228"/>
      <c r="BN16" s="228"/>
      <c r="BO16" s="228"/>
      <c r="BP16" s="228"/>
      <c r="BQ16" s="228"/>
      <c r="BR16" s="228"/>
      <c r="BS16" s="228"/>
      <c r="BT16" s="228"/>
      <c r="BU16" s="228"/>
      <c r="BV16" s="228"/>
      <c r="BW16" s="115"/>
      <c r="BX16" s="115"/>
      <c r="BY16" s="115"/>
      <c r="BZ16" s="115"/>
      <c r="CA16" s="115"/>
      <c r="CB16" s="115"/>
      <c r="CC16" s="115"/>
      <c r="CD16" s="115"/>
      <c r="CE16" s="115"/>
      <c r="CF16" s="115"/>
      <c r="CG16" s="115"/>
      <c r="CH16" s="115"/>
    </row>
    <row r="17" spans="2:98" ht="16.5" x14ac:dyDescent="0.3">
      <c r="B17" s="30" t="s">
        <v>63</v>
      </c>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228"/>
      <c r="BL17" s="228"/>
      <c r="BM17" s="228"/>
      <c r="BN17" s="228"/>
      <c r="BO17" s="228"/>
      <c r="BP17" s="228"/>
      <c r="BQ17" s="228"/>
      <c r="BR17" s="228"/>
      <c r="BS17" s="228"/>
      <c r="BT17" s="228"/>
      <c r="BU17" s="228"/>
      <c r="BV17" s="228"/>
      <c r="BW17" s="115"/>
      <c r="BX17" s="115"/>
      <c r="BY17" s="115"/>
      <c r="BZ17" s="115"/>
      <c r="CA17" s="115"/>
      <c r="CB17" s="115"/>
      <c r="CC17" s="115"/>
      <c r="CD17" s="115"/>
      <c r="CE17" s="115"/>
      <c r="CF17" s="115"/>
      <c r="CG17" s="115"/>
      <c r="CH17" s="115"/>
    </row>
    <row r="18" spans="2:98" x14ac:dyDescent="0.3">
      <c r="B18" s="33" t="s">
        <v>60</v>
      </c>
      <c r="C18" s="337">
        <v>138</v>
      </c>
      <c r="D18" s="337">
        <v>172</v>
      </c>
      <c r="E18" s="337">
        <v>157</v>
      </c>
      <c r="F18" s="337">
        <v>138</v>
      </c>
      <c r="G18" s="337">
        <v>137</v>
      </c>
      <c r="H18" s="337">
        <v>93</v>
      </c>
      <c r="I18" s="337">
        <v>136</v>
      </c>
      <c r="J18" s="337">
        <v>122</v>
      </c>
      <c r="K18" s="337">
        <v>137</v>
      </c>
      <c r="L18" s="337">
        <v>150</v>
      </c>
      <c r="M18" s="337">
        <v>170</v>
      </c>
      <c r="N18" s="337">
        <v>151</v>
      </c>
      <c r="O18" s="337">
        <v>186</v>
      </c>
      <c r="P18" s="337">
        <v>185</v>
      </c>
      <c r="Q18" s="337">
        <v>180</v>
      </c>
      <c r="R18" s="337">
        <v>160</v>
      </c>
      <c r="S18" s="337">
        <v>215</v>
      </c>
      <c r="T18" s="337">
        <v>210</v>
      </c>
      <c r="U18" s="337">
        <v>181</v>
      </c>
      <c r="V18" s="337">
        <v>181</v>
      </c>
      <c r="W18" s="337">
        <v>183</v>
      </c>
      <c r="X18" s="337">
        <v>194</v>
      </c>
      <c r="Y18" s="337">
        <v>179</v>
      </c>
      <c r="Z18" s="337">
        <v>200</v>
      </c>
      <c r="AA18" s="115">
        <v>228</v>
      </c>
      <c r="AB18" s="115">
        <v>215</v>
      </c>
      <c r="AC18" s="115">
        <v>194</v>
      </c>
      <c r="AD18" s="115">
        <v>196</v>
      </c>
      <c r="AE18" s="115">
        <v>227</v>
      </c>
      <c r="AF18" s="115">
        <v>177</v>
      </c>
      <c r="AG18" s="115">
        <v>209</v>
      </c>
      <c r="AH18" s="115">
        <v>229</v>
      </c>
      <c r="AI18" s="115">
        <v>229</v>
      </c>
      <c r="AJ18" s="115">
        <v>201</v>
      </c>
      <c r="AK18" s="115">
        <v>234</v>
      </c>
      <c r="AL18" s="115">
        <v>221</v>
      </c>
      <c r="AM18" s="115">
        <v>223</v>
      </c>
      <c r="AN18" s="115">
        <v>215</v>
      </c>
      <c r="AO18" s="115">
        <v>216</v>
      </c>
      <c r="AP18" s="115">
        <v>220</v>
      </c>
      <c r="AQ18" s="115">
        <v>197</v>
      </c>
      <c r="AR18" s="115">
        <v>198</v>
      </c>
      <c r="AS18" s="115">
        <v>214</v>
      </c>
      <c r="AT18" s="115">
        <v>225</v>
      </c>
      <c r="AU18" s="115">
        <v>261</v>
      </c>
      <c r="AV18" s="115">
        <v>229</v>
      </c>
      <c r="AW18" s="115">
        <v>201</v>
      </c>
      <c r="AX18" s="115">
        <v>231</v>
      </c>
      <c r="AY18" s="115">
        <v>195</v>
      </c>
      <c r="AZ18" s="115">
        <v>198</v>
      </c>
      <c r="BA18" s="115">
        <v>257</v>
      </c>
      <c r="BB18" s="115">
        <v>230</v>
      </c>
      <c r="BC18" s="115">
        <v>210</v>
      </c>
      <c r="BD18" s="115">
        <v>201</v>
      </c>
      <c r="BE18" s="115">
        <v>208</v>
      </c>
      <c r="BF18" s="115">
        <v>193</v>
      </c>
      <c r="BG18" s="115">
        <v>205</v>
      </c>
      <c r="BH18" s="115">
        <v>191</v>
      </c>
      <c r="BI18" s="115">
        <v>167</v>
      </c>
      <c r="BJ18" s="115">
        <v>192</v>
      </c>
      <c r="BK18" s="34">
        <v>209</v>
      </c>
      <c r="BL18" s="34">
        <v>208</v>
      </c>
      <c r="BM18" s="34">
        <v>220</v>
      </c>
      <c r="BN18" s="34">
        <v>242</v>
      </c>
      <c r="BO18" s="34">
        <v>221</v>
      </c>
      <c r="BP18" s="34">
        <v>222</v>
      </c>
      <c r="BQ18" s="34">
        <v>222</v>
      </c>
      <c r="BR18" s="34">
        <v>237</v>
      </c>
      <c r="BS18" s="34">
        <v>225</v>
      </c>
      <c r="BT18" s="34">
        <v>240</v>
      </c>
      <c r="BU18" s="34">
        <v>218</v>
      </c>
      <c r="BV18" s="34">
        <v>238</v>
      </c>
      <c r="BW18" s="115">
        <v>248</v>
      </c>
      <c r="BX18" s="115">
        <v>217</v>
      </c>
      <c r="BY18" s="115">
        <v>243</v>
      </c>
      <c r="BZ18" s="115">
        <v>241</v>
      </c>
      <c r="CA18" s="115">
        <v>252</v>
      </c>
      <c r="CB18" s="115">
        <v>240</v>
      </c>
      <c r="CC18" s="115">
        <v>257</v>
      </c>
      <c r="CD18" s="115">
        <v>230</v>
      </c>
      <c r="CE18" s="115">
        <v>219</v>
      </c>
      <c r="CF18" s="115">
        <v>201</v>
      </c>
      <c r="CG18" s="115">
        <v>239</v>
      </c>
      <c r="CH18" s="115">
        <v>265</v>
      </c>
      <c r="CI18" s="2">
        <v>260</v>
      </c>
      <c r="CJ18" s="2">
        <v>238</v>
      </c>
      <c r="CK18" s="2">
        <v>283</v>
      </c>
      <c r="CL18" s="2">
        <v>259</v>
      </c>
      <c r="CM18" s="2">
        <v>245</v>
      </c>
      <c r="CN18" s="2">
        <v>274</v>
      </c>
      <c r="CO18" s="2">
        <v>246</v>
      </c>
      <c r="CP18" s="2">
        <v>229</v>
      </c>
      <c r="CQ18" s="2">
        <v>240</v>
      </c>
      <c r="CR18" s="2">
        <v>235</v>
      </c>
      <c r="CS18" s="2">
        <v>241</v>
      </c>
      <c r="CT18" s="2">
        <v>241</v>
      </c>
    </row>
    <row r="19" spans="2:98" ht="16.5" x14ac:dyDescent="0.3">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228"/>
      <c r="BL19" s="228"/>
      <c r="BM19" s="228"/>
      <c r="BN19" s="228"/>
      <c r="BO19" s="228"/>
      <c r="BP19" s="228"/>
      <c r="BQ19" s="228"/>
      <c r="BR19" s="228"/>
      <c r="BS19" s="228"/>
      <c r="BT19" s="228"/>
      <c r="BU19" s="228"/>
      <c r="BV19" s="228"/>
      <c r="BW19" s="115"/>
      <c r="BX19" s="115"/>
      <c r="BY19" s="115"/>
      <c r="BZ19" s="115"/>
      <c r="CA19" s="115"/>
      <c r="CB19" s="115"/>
      <c r="CC19" s="115"/>
      <c r="CD19" s="115"/>
      <c r="CE19" s="115"/>
      <c r="CF19" s="115"/>
      <c r="CG19" s="115"/>
      <c r="CH19" s="115"/>
    </row>
    <row r="20" spans="2:98" x14ac:dyDescent="0.3">
      <c r="B20" s="2" t="s">
        <v>97</v>
      </c>
      <c r="C20" s="115">
        <v>5</v>
      </c>
      <c r="D20" s="115">
        <v>5</v>
      </c>
      <c r="E20" s="115">
        <v>4</v>
      </c>
      <c r="F20" s="115">
        <v>3</v>
      </c>
      <c r="G20" s="115">
        <v>2</v>
      </c>
      <c r="H20" s="115">
        <v>5</v>
      </c>
      <c r="I20" s="115">
        <v>4</v>
      </c>
      <c r="J20" s="115">
        <v>3</v>
      </c>
      <c r="K20" s="115">
        <v>4</v>
      </c>
      <c r="L20" s="115">
        <v>11</v>
      </c>
      <c r="M20" s="115">
        <v>29</v>
      </c>
      <c r="N20" s="115">
        <v>20</v>
      </c>
      <c r="O20" s="115">
        <v>19</v>
      </c>
      <c r="P20" s="115">
        <v>18</v>
      </c>
      <c r="Q20" s="115">
        <v>19</v>
      </c>
      <c r="R20" s="115">
        <v>16</v>
      </c>
      <c r="S20" s="115">
        <v>21</v>
      </c>
      <c r="T20" s="115">
        <v>12</v>
      </c>
      <c r="U20" s="115">
        <v>17</v>
      </c>
      <c r="V20" s="115">
        <v>16</v>
      </c>
      <c r="W20" s="115">
        <v>14</v>
      </c>
      <c r="X20" s="115">
        <v>19</v>
      </c>
      <c r="Y20" s="115">
        <v>13</v>
      </c>
      <c r="Z20" s="115">
        <v>19</v>
      </c>
      <c r="AA20" s="115">
        <v>16</v>
      </c>
      <c r="AB20" s="115">
        <v>13</v>
      </c>
      <c r="AC20" s="115">
        <v>10</v>
      </c>
      <c r="AD20" s="115">
        <v>10</v>
      </c>
      <c r="AE20" s="115">
        <v>11</v>
      </c>
      <c r="AF20" s="115">
        <v>11</v>
      </c>
      <c r="AG20" s="115">
        <v>12</v>
      </c>
      <c r="AH20" s="115">
        <v>10</v>
      </c>
      <c r="AI20" s="115">
        <v>4</v>
      </c>
      <c r="AJ20" s="115">
        <v>11</v>
      </c>
      <c r="AK20" s="115">
        <v>13</v>
      </c>
      <c r="AL20" s="115">
        <v>7</v>
      </c>
      <c r="AM20" s="115">
        <v>18</v>
      </c>
      <c r="AN20" s="115">
        <v>10</v>
      </c>
      <c r="AO20" s="115">
        <v>10</v>
      </c>
      <c r="AP20" s="115">
        <v>10</v>
      </c>
      <c r="AQ20" s="115">
        <v>11</v>
      </c>
      <c r="AR20" s="115">
        <v>3</v>
      </c>
      <c r="AS20" s="115">
        <v>9</v>
      </c>
      <c r="AT20" s="115">
        <v>11</v>
      </c>
      <c r="AU20" s="115">
        <v>15</v>
      </c>
      <c r="AV20" s="115">
        <v>6</v>
      </c>
      <c r="AW20" s="115">
        <v>13</v>
      </c>
      <c r="AX20" s="115">
        <v>13</v>
      </c>
      <c r="AY20" s="115">
        <v>9</v>
      </c>
      <c r="AZ20" s="115">
        <v>14</v>
      </c>
      <c r="BA20" s="115">
        <v>10</v>
      </c>
      <c r="BB20" s="115">
        <v>20</v>
      </c>
      <c r="BC20" s="115">
        <v>13</v>
      </c>
      <c r="BD20" s="115">
        <v>11</v>
      </c>
      <c r="BE20" s="115">
        <v>14</v>
      </c>
      <c r="BF20" s="115">
        <v>5</v>
      </c>
      <c r="BG20" s="115">
        <v>10</v>
      </c>
      <c r="BH20" s="115">
        <v>10</v>
      </c>
      <c r="BI20" s="115">
        <v>6</v>
      </c>
      <c r="BJ20" s="115">
        <v>8</v>
      </c>
      <c r="BK20" s="34">
        <v>7</v>
      </c>
      <c r="BL20" s="34">
        <v>8</v>
      </c>
      <c r="BM20" s="34">
        <v>13</v>
      </c>
      <c r="BN20" s="34">
        <v>10</v>
      </c>
      <c r="BO20" s="34">
        <v>17</v>
      </c>
      <c r="BP20" s="34">
        <v>12</v>
      </c>
      <c r="BQ20" s="34">
        <v>4</v>
      </c>
      <c r="BR20" s="34">
        <v>20</v>
      </c>
      <c r="BS20" s="34">
        <v>12</v>
      </c>
      <c r="BT20" s="34">
        <v>19</v>
      </c>
      <c r="BU20" s="34">
        <v>16</v>
      </c>
      <c r="BV20" s="34">
        <v>11</v>
      </c>
      <c r="BW20" s="115">
        <v>16</v>
      </c>
      <c r="BX20" s="115">
        <v>18</v>
      </c>
      <c r="BY20" s="115">
        <v>18</v>
      </c>
      <c r="BZ20" s="115">
        <v>8</v>
      </c>
      <c r="CA20" s="115">
        <v>20</v>
      </c>
      <c r="CB20" s="115">
        <v>18</v>
      </c>
      <c r="CC20" s="115">
        <v>12</v>
      </c>
      <c r="CD20" s="115">
        <v>5</v>
      </c>
      <c r="CE20" s="115">
        <v>9</v>
      </c>
      <c r="CF20" s="115">
        <v>8</v>
      </c>
      <c r="CG20" s="115">
        <v>10</v>
      </c>
      <c r="CH20" s="115">
        <v>14</v>
      </c>
      <c r="CI20" s="2">
        <v>16</v>
      </c>
      <c r="CJ20" s="2">
        <v>18</v>
      </c>
      <c r="CK20" s="2">
        <v>23</v>
      </c>
      <c r="CL20" s="2">
        <v>18</v>
      </c>
      <c r="CM20" s="2">
        <v>17</v>
      </c>
      <c r="CN20" s="2">
        <v>17</v>
      </c>
      <c r="CO20" s="2">
        <v>13</v>
      </c>
      <c r="CP20" s="2">
        <v>14</v>
      </c>
      <c r="CQ20" s="2">
        <v>17</v>
      </c>
      <c r="CR20" s="2">
        <v>14</v>
      </c>
      <c r="CS20" s="2">
        <v>16</v>
      </c>
      <c r="CT20" s="2">
        <v>16</v>
      </c>
    </row>
    <row r="21" spans="2:98" x14ac:dyDescent="0.3">
      <c r="B21" s="2" t="s">
        <v>98</v>
      </c>
      <c r="C21" s="115">
        <v>13</v>
      </c>
      <c r="D21" s="115">
        <v>16</v>
      </c>
      <c r="E21" s="115">
        <v>17</v>
      </c>
      <c r="F21" s="115">
        <v>9</v>
      </c>
      <c r="G21" s="115">
        <v>8</v>
      </c>
      <c r="H21" s="115">
        <v>10</v>
      </c>
      <c r="I21" s="115">
        <v>12</v>
      </c>
      <c r="J21" s="115">
        <v>17</v>
      </c>
      <c r="K21" s="115">
        <v>14</v>
      </c>
      <c r="L21" s="115">
        <v>16</v>
      </c>
      <c r="M21" s="115">
        <v>15</v>
      </c>
      <c r="N21" s="115">
        <v>8</v>
      </c>
      <c r="O21" s="115">
        <v>11</v>
      </c>
      <c r="P21" s="115">
        <v>9</v>
      </c>
      <c r="Q21" s="115">
        <v>13</v>
      </c>
      <c r="R21" s="115">
        <v>15</v>
      </c>
      <c r="S21" s="115">
        <v>19</v>
      </c>
      <c r="T21" s="115">
        <v>25</v>
      </c>
      <c r="U21" s="115">
        <v>16</v>
      </c>
      <c r="V21" s="115">
        <v>16</v>
      </c>
      <c r="W21" s="115">
        <v>13</v>
      </c>
      <c r="X21" s="115">
        <v>18</v>
      </c>
      <c r="Y21" s="115">
        <v>16</v>
      </c>
      <c r="Z21" s="115">
        <v>21</v>
      </c>
      <c r="AA21" s="115">
        <v>17</v>
      </c>
      <c r="AB21" s="115">
        <v>15</v>
      </c>
      <c r="AC21" s="115">
        <v>22</v>
      </c>
      <c r="AD21" s="115">
        <v>13</v>
      </c>
      <c r="AE21" s="115">
        <v>18</v>
      </c>
      <c r="AF21" s="115">
        <v>11</v>
      </c>
      <c r="AG21" s="115">
        <v>12</v>
      </c>
      <c r="AH21" s="115">
        <v>20</v>
      </c>
      <c r="AI21" s="115">
        <v>13</v>
      </c>
      <c r="AJ21" s="115">
        <v>23</v>
      </c>
      <c r="AK21" s="115">
        <v>21</v>
      </c>
      <c r="AL21" s="115">
        <v>15</v>
      </c>
      <c r="AM21" s="115">
        <v>14</v>
      </c>
      <c r="AN21" s="115">
        <v>13</v>
      </c>
      <c r="AO21" s="115">
        <v>21</v>
      </c>
      <c r="AP21" s="115">
        <v>16</v>
      </c>
      <c r="AQ21" s="115">
        <v>15</v>
      </c>
      <c r="AR21" s="115">
        <v>20</v>
      </c>
      <c r="AS21" s="115">
        <v>20</v>
      </c>
      <c r="AT21" s="115">
        <v>24</v>
      </c>
      <c r="AU21" s="115">
        <v>24</v>
      </c>
      <c r="AV21" s="115">
        <v>20</v>
      </c>
      <c r="AW21" s="115">
        <v>9</v>
      </c>
      <c r="AX21" s="115">
        <v>22</v>
      </c>
      <c r="AY21" s="115">
        <v>18</v>
      </c>
      <c r="AZ21" s="115">
        <v>12</v>
      </c>
      <c r="BA21" s="115">
        <v>17</v>
      </c>
      <c r="BB21" s="115">
        <v>19</v>
      </c>
      <c r="BC21" s="115">
        <v>11</v>
      </c>
      <c r="BD21" s="115">
        <v>21</v>
      </c>
      <c r="BE21" s="115">
        <v>24</v>
      </c>
      <c r="BF21" s="115">
        <v>18</v>
      </c>
      <c r="BG21" s="115">
        <v>12</v>
      </c>
      <c r="BH21" s="115">
        <v>15</v>
      </c>
      <c r="BI21" s="115">
        <v>10</v>
      </c>
      <c r="BJ21" s="115">
        <v>19</v>
      </c>
      <c r="BK21" s="34">
        <v>13</v>
      </c>
      <c r="BL21" s="34">
        <v>20</v>
      </c>
      <c r="BM21" s="34">
        <v>33</v>
      </c>
      <c r="BN21" s="34">
        <v>26</v>
      </c>
      <c r="BO21" s="34">
        <v>22</v>
      </c>
      <c r="BP21" s="34">
        <v>21</v>
      </c>
      <c r="BQ21" s="34">
        <v>30</v>
      </c>
      <c r="BR21" s="34">
        <v>21</v>
      </c>
      <c r="BS21" s="34">
        <v>18</v>
      </c>
      <c r="BT21" s="34">
        <v>21</v>
      </c>
      <c r="BU21" s="34">
        <v>35</v>
      </c>
      <c r="BV21" s="34">
        <v>33</v>
      </c>
      <c r="BW21" s="115">
        <v>23</v>
      </c>
      <c r="BX21" s="115">
        <v>18</v>
      </c>
      <c r="BY21" s="115">
        <v>21</v>
      </c>
      <c r="BZ21" s="115">
        <v>33</v>
      </c>
      <c r="CA21" s="115">
        <v>32</v>
      </c>
      <c r="CB21" s="115">
        <v>33</v>
      </c>
      <c r="CC21" s="115">
        <v>26</v>
      </c>
      <c r="CD21" s="115">
        <v>20</v>
      </c>
      <c r="CE21" s="115">
        <v>21</v>
      </c>
      <c r="CF21" s="115">
        <v>23</v>
      </c>
      <c r="CG21" s="115">
        <v>26</v>
      </c>
      <c r="CH21" s="115">
        <v>35</v>
      </c>
      <c r="CI21" s="2">
        <v>33</v>
      </c>
      <c r="CJ21" s="2">
        <v>32</v>
      </c>
      <c r="CK21" s="2">
        <v>36</v>
      </c>
      <c r="CL21" s="2">
        <v>33</v>
      </c>
      <c r="CM21" s="2">
        <v>28</v>
      </c>
      <c r="CN21" s="2">
        <v>30</v>
      </c>
      <c r="CO21" s="2">
        <v>25</v>
      </c>
      <c r="CP21" s="2">
        <v>29</v>
      </c>
    </row>
    <row r="22" spans="2:98" x14ac:dyDescent="0.3">
      <c r="B22" s="2" t="s">
        <v>122</v>
      </c>
      <c r="C22" s="115">
        <v>2</v>
      </c>
      <c r="D22" s="115">
        <v>7</v>
      </c>
      <c r="E22" s="115">
        <v>0</v>
      </c>
      <c r="F22" s="115">
        <v>7</v>
      </c>
      <c r="G22" s="115">
        <v>5</v>
      </c>
      <c r="H22" s="115">
        <v>7</v>
      </c>
      <c r="I22" s="115">
        <v>7</v>
      </c>
      <c r="J22" s="115">
        <v>10</v>
      </c>
      <c r="K22" s="115">
        <v>6</v>
      </c>
      <c r="L22" s="115">
        <v>5</v>
      </c>
      <c r="M22" s="115">
        <v>10</v>
      </c>
      <c r="N22" s="115">
        <v>8</v>
      </c>
      <c r="O22" s="115">
        <v>11</v>
      </c>
      <c r="P22" s="115">
        <v>9</v>
      </c>
      <c r="Q22" s="115">
        <v>13</v>
      </c>
      <c r="R22" s="115">
        <v>10</v>
      </c>
      <c r="S22" s="115">
        <v>18</v>
      </c>
      <c r="T22" s="115">
        <v>8</v>
      </c>
      <c r="U22" s="115">
        <v>14</v>
      </c>
      <c r="V22" s="115">
        <v>12</v>
      </c>
      <c r="W22" s="115">
        <v>10</v>
      </c>
      <c r="X22" s="115">
        <v>9</v>
      </c>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34"/>
      <c r="BL22" s="34"/>
      <c r="BM22" s="34"/>
      <c r="BN22" s="34"/>
      <c r="BO22" s="34"/>
      <c r="BP22" s="34"/>
      <c r="BQ22" s="34"/>
      <c r="BR22" s="34"/>
      <c r="BS22" s="34"/>
      <c r="BT22" s="34"/>
      <c r="BU22" s="34"/>
      <c r="BV22" s="34"/>
      <c r="BW22" s="115"/>
      <c r="BX22" s="115"/>
      <c r="BY22" s="115"/>
      <c r="BZ22" s="115"/>
      <c r="CA22" s="115"/>
      <c r="CB22" s="115"/>
      <c r="CC22" s="115"/>
      <c r="CD22" s="115"/>
      <c r="CE22" s="115"/>
      <c r="CF22" s="115"/>
      <c r="CG22" s="115"/>
      <c r="CH22" s="115"/>
    </row>
    <row r="23" spans="2:98" x14ac:dyDescent="0.3">
      <c r="B23" s="2" t="s">
        <v>99</v>
      </c>
      <c r="C23" s="115">
        <v>0</v>
      </c>
      <c r="D23" s="115">
        <v>0</v>
      </c>
      <c r="E23" s="115">
        <v>0</v>
      </c>
      <c r="F23" s="115">
        <v>0</v>
      </c>
      <c r="G23" s="115">
        <v>0</v>
      </c>
      <c r="H23" s="115">
        <v>0</v>
      </c>
      <c r="I23" s="115">
        <v>2</v>
      </c>
      <c r="J23" s="115">
        <v>0</v>
      </c>
      <c r="K23" s="115">
        <v>2</v>
      </c>
      <c r="L23" s="115">
        <v>1</v>
      </c>
      <c r="M23" s="115">
        <v>0</v>
      </c>
      <c r="N23" s="115">
        <v>0</v>
      </c>
      <c r="O23" s="115">
        <v>0</v>
      </c>
      <c r="P23" s="115">
        <v>0</v>
      </c>
      <c r="Q23" s="115">
        <v>0</v>
      </c>
      <c r="R23" s="115">
        <v>2</v>
      </c>
      <c r="S23" s="115">
        <v>0</v>
      </c>
      <c r="T23" s="115">
        <v>0</v>
      </c>
      <c r="U23" s="115">
        <v>0</v>
      </c>
      <c r="V23" s="115">
        <v>1</v>
      </c>
      <c r="W23" s="115">
        <v>0</v>
      </c>
      <c r="X23" s="115">
        <v>3</v>
      </c>
      <c r="Y23" s="115">
        <v>2</v>
      </c>
      <c r="Z23" s="115">
        <v>0</v>
      </c>
      <c r="AA23" s="115">
        <v>0</v>
      </c>
      <c r="AB23" s="115">
        <v>1</v>
      </c>
      <c r="AC23" s="115">
        <v>0</v>
      </c>
      <c r="AD23" s="115">
        <v>2</v>
      </c>
      <c r="AE23" s="115">
        <v>1</v>
      </c>
      <c r="AF23" s="115">
        <v>0</v>
      </c>
      <c r="AG23" s="115">
        <v>0</v>
      </c>
      <c r="AH23" s="115">
        <v>0</v>
      </c>
      <c r="AI23" s="115">
        <v>3</v>
      </c>
      <c r="AJ23" s="115">
        <v>2</v>
      </c>
      <c r="AK23" s="115">
        <v>0</v>
      </c>
      <c r="AL23" s="115">
        <v>0</v>
      </c>
      <c r="AM23" s="115">
        <v>0</v>
      </c>
      <c r="AN23" s="115">
        <v>2</v>
      </c>
      <c r="AO23" s="115">
        <v>2</v>
      </c>
      <c r="AP23" s="115">
        <v>0</v>
      </c>
      <c r="AQ23" s="115">
        <v>0</v>
      </c>
      <c r="AR23" s="115">
        <v>1</v>
      </c>
      <c r="AS23" s="115">
        <v>1</v>
      </c>
      <c r="AT23" s="115">
        <v>0</v>
      </c>
      <c r="AU23" s="115">
        <v>1</v>
      </c>
      <c r="AV23" s="115">
        <v>0</v>
      </c>
      <c r="AW23" s="115">
        <v>0</v>
      </c>
      <c r="AX23" s="115">
        <v>0</v>
      </c>
      <c r="AY23" s="115">
        <v>1</v>
      </c>
      <c r="AZ23" s="115">
        <v>0</v>
      </c>
      <c r="BA23" s="115">
        <v>2</v>
      </c>
      <c r="BB23" s="115">
        <v>0</v>
      </c>
      <c r="BC23" s="115">
        <v>3</v>
      </c>
      <c r="BD23" s="115">
        <v>0</v>
      </c>
      <c r="BE23" s="115">
        <v>1</v>
      </c>
      <c r="BF23" s="115">
        <v>2</v>
      </c>
      <c r="BG23" s="115">
        <v>1</v>
      </c>
      <c r="BH23" s="115">
        <v>0</v>
      </c>
      <c r="BI23" s="115">
        <v>2</v>
      </c>
      <c r="BJ23" s="115">
        <v>3</v>
      </c>
      <c r="BK23" s="34">
        <v>1</v>
      </c>
      <c r="BL23" s="34">
        <v>1</v>
      </c>
      <c r="BM23" s="34">
        <v>0</v>
      </c>
      <c r="BN23" s="34">
        <v>0</v>
      </c>
      <c r="BO23" s="34">
        <v>0</v>
      </c>
      <c r="BP23" s="34">
        <v>1</v>
      </c>
      <c r="BQ23" s="34">
        <v>0</v>
      </c>
      <c r="BR23" s="34">
        <v>2</v>
      </c>
      <c r="BS23" s="34">
        <v>3</v>
      </c>
      <c r="BT23" s="34">
        <v>0</v>
      </c>
      <c r="BU23" s="34">
        <v>1</v>
      </c>
      <c r="BV23" s="34">
        <v>3</v>
      </c>
      <c r="BW23" s="115">
        <v>0</v>
      </c>
      <c r="BX23" s="115">
        <v>0</v>
      </c>
      <c r="BY23" s="115">
        <v>2</v>
      </c>
      <c r="BZ23" s="115">
        <v>1</v>
      </c>
      <c r="CA23" s="115">
        <v>3</v>
      </c>
      <c r="CB23" s="115">
        <v>1</v>
      </c>
      <c r="CC23" s="115">
        <v>1</v>
      </c>
      <c r="CD23" s="115">
        <v>0</v>
      </c>
      <c r="CE23" s="115">
        <v>1</v>
      </c>
      <c r="CF23" s="115">
        <v>2</v>
      </c>
      <c r="CG23" s="115">
        <v>0</v>
      </c>
      <c r="CH23" s="115">
        <v>3</v>
      </c>
      <c r="CI23" s="2">
        <v>3</v>
      </c>
      <c r="CJ23" s="2">
        <v>0</v>
      </c>
      <c r="CK23" s="2">
        <v>0</v>
      </c>
      <c r="CL23" s="2">
        <v>1</v>
      </c>
      <c r="CM23" s="2">
        <v>0</v>
      </c>
      <c r="CN23" s="2">
        <v>0</v>
      </c>
      <c r="CO23" s="2">
        <v>3</v>
      </c>
      <c r="CP23" s="2">
        <v>0</v>
      </c>
    </row>
    <row r="24" spans="2:98" x14ac:dyDescent="0.3">
      <c r="B24" s="2" t="s">
        <v>100</v>
      </c>
      <c r="C24" s="115">
        <v>28</v>
      </c>
      <c r="D24" s="115">
        <v>44</v>
      </c>
      <c r="E24" s="115">
        <v>44</v>
      </c>
      <c r="F24" s="115">
        <v>35</v>
      </c>
      <c r="G24" s="115">
        <v>30</v>
      </c>
      <c r="H24" s="115">
        <v>20</v>
      </c>
      <c r="I24" s="115">
        <v>40</v>
      </c>
      <c r="J24" s="115">
        <v>25</v>
      </c>
      <c r="K24" s="115">
        <v>28</v>
      </c>
      <c r="L24" s="115">
        <v>27</v>
      </c>
      <c r="M24" s="115">
        <v>30</v>
      </c>
      <c r="N24" s="115">
        <v>30</v>
      </c>
      <c r="O24" s="115">
        <v>36</v>
      </c>
      <c r="P24" s="115">
        <v>30</v>
      </c>
      <c r="Q24" s="115">
        <v>30</v>
      </c>
      <c r="R24" s="115">
        <v>23</v>
      </c>
      <c r="S24" s="115">
        <v>30</v>
      </c>
      <c r="T24" s="115">
        <v>37</v>
      </c>
      <c r="U24" s="115">
        <v>28</v>
      </c>
      <c r="V24" s="115">
        <v>34</v>
      </c>
      <c r="W24" s="115">
        <v>34</v>
      </c>
      <c r="X24" s="115">
        <v>29</v>
      </c>
      <c r="Y24" s="115">
        <v>43</v>
      </c>
      <c r="Z24" s="115">
        <v>36</v>
      </c>
      <c r="AA24" s="115">
        <v>33</v>
      </c>
      <c r="AB24" s="115">
        <v>31</v>
      </c>
      <c r="AC24" s="115">
        <v>31</v>
      </c>
      <c r="AD24" s="115">
        <v>35</v>
      </c>
      <c r="AE24" s="115">
        <v>39</v>
      </c>
      <c r="AF24" s="115">
        <v>27</v>
      </c>
      <c r="AG24" s="115">
        <v>40</v>
      </c>
      <c r="AH24" s="115">
        <v>39</v>
      </c>
      <c r="AI24" s="115">
        <v>37</v>
      </c>
      <c r="AJ24" s="115">
        <v>39</v>
      </c>
      <c r="AK24" s="115">
        <v>42</v>
      </c>
      <c r="AL24" s="115">
        <v>43</v>
      </c>
      <c r="AM24" s="115">
        <v>42</v>
      </c>
      <c r="AN24" s="115">
        <v>33</v>
      </c>
      <c r="AO24" s="115">
        <v>32</v>
      </c>
      <c r="AP24" s="115">
        <v>35</v>
      </c>
      <c r="AQ24" s="115">
        <v>40</v>
      </c>
      <c r="AR24" s="115">
        <v>21</v>
      </c>
      <c r="AS24" s="115">
        <v>28</v>
      </c>
      <c r="AT24" s="115">
        <v>28</v>
      </c>
      <c r="AU24" s="115">
        <v>43</v>
      </c>
      <c r="AV24" s="115">
        <v>43</v>
      </c>
      <c r="AW24" s="115">
        <v>37</v>
      </c>
      <c r="AX24" s="115">
        <v>34</v>
      </c>
      <c r="AY24" s="115">
        <v>37</v>
      </c>
      <c r="AZ24" s="115">
        <v>27</v>
      </c>
      <c r="BA24" s="115">
        <v>35</v>
      </c>
      <c r="BB24" s="115">
        <v>38</v>
      </c>
      <c r="BC24" s="115">
        <v>43</v>
      </c>
      <c r="BD24" s="115">
        <v>17</v>
      </c>
      <c r="BE24" s="115">
        <v>34</v>
      </c>
      <c r="BF24" s="115">
        <v>36</v>
      </c>
      <c r="BG24" s="115">
        <v>32</v>
      </c>
      <c r="BH24" s="115">
        <v>32</v>
      </c>
      <c r="BI24" s="115">
        <v>30</v>
      </c>
      <c r="BJ24" s="115">
        <v>27</v>
      </c>
      <c r="BK24" s="115">
        <v>37</v>
      </c>
      <c r="BL24" s="115">
        <v>36</v>
      </c>
      <c r="BM24" s="115">
        <v>41</v>
      </c>
      <c r="BN24" s="115">
        <v>32</v>
      </c>
      <c r="BO24" s="115">
        <v>40</v>
      </c>
      <c r="BP24" s="115">
        <v>26</v>
      </c>
      <c r="BQ24" s="115">
        <v>35</v>
      </c>
      <c r="BR24" s="115">
        <v>33</v>
      </c>
      <c r="BS24" s="115">
        <v>31</v>
      </c>
      <c r="BT24" s="115">
        <v>39</v>
      </c>
      <c r="BU24" s="115">
        <v>29</v>
      </c>
      <c r="BV24" s="115">
        <v>36</v>
      </c>
      <c r="BW24" s="115">
        <v>39</v>
      </c>
      <c r="BX24" s="115">
        <v>32</v>
      </c>
      <c r="BY24" s="115">
        <v>34</v>
      </c>
      <c r="BZ24" s="115">
        <v>29</v>
      </c>
      <c r="CA24" s="115">
        <v>25</v>
      </c>
      <c r="CB24" s="115">
        <v>27</v>
      </c>
      <c r="CC24" s="115">
        <v>39</v>
      </c>
      <c r="CD24" s="115">
        <v>37</v>
      </c>
      <c r="CE24" s="115">
        <v>35</v>
      </c>
      <c r="CF24" s="115">
        <v>28</v>
      </c>
      <c r="CG24" s="115">
        <v>42</v>
      </c>
      <c r="CH24" s="115">
        <v>35</v>
      </c>
      <c r="CI24" s="2">
        <v>29</v>
      </c>
      <c r="CJ24" s="2">
        <v>28</v>
      </c>
      <c r="CK24" s="2">
        <v>36</v>
      </c>
      <c r="CL24" s="2">
        <v>28</v>
      </c>
      <c r="CM24" s="2">
        <v>31</v>
      </c>
      <c r="CN24" s="2">
        <v>38</v>
      </c>
      <c r="CO24" s="2">
        <v>21</v>
      </c>
      <c r="CP24" s="2">
        <v>31</v>
      </c>
    </row>
    <row r="25" spans="2:98" x14ac:dyDescent="0.3">
      <c r="B25" s="2" t="s">
        <v>101</v>
      </c>
      <c r="C25" s="115">
        <v>5</v>
      </c>
      <c r="D25" s="115">
        <v>13</v>
      </c>
      <c r="E25" s="115">
        <v>6</v>
      </c>
      <c r="F25" s="115">
        <v>10</v>
      </c>
      <c r="G25" s="115">
        <v>12</v>
      </c>
      <c r="H25" s="115">
        <v>9</v>
      </c>
      <c r="I25" s="115">
        <v>9</v>
      </c>
      <c r="J25" s="115">
        <v>8</v>
      </c>
      <c r="K25" s="115">
        <v>8</v>
      </c>
      <c r="L25" s="115">
        <v>10</v>
      </c>
      <c r="M25" s="115">
        <v>11</v>
      </c>
      <c r="N25" s="115">
        <v>7</v>
      </c>
      <c r="O25" s="115">
        <v>10</v>
      </c>
      <c r="P25" s="115">
        <v>6</v>
      </c>
      <c r="Q25" s="115">
        <v>8</v>
      </c>
      <c r="R25" s="115">
        <v>11</v>
      </c>
      <c r="S25" s="115">
        <v>17</v>
      </c>
      <c r="T25" s="115">
        <v>12</v>
      </c>
      <c r="U25" s="115">
        <v>6</v>
      </c>
      <c r="V25" s="115">
        <v>9</v>
      </c>
      <c r="W25" s="115">
        <v>6</v>
      </c>
      <c r="X25" s="115">
        <v>9</v>
      </c>
      <c r="Y25" s="115">
        <v>4</v>
      </c>
      <c r="Z25" s="115">
        <v>3</v>
      </c>
      <c r="AA25" s="115">
        <v>11</v>
      </c>
      <c r="AB25" s="115">
        <v>14</v>
      </c>
      <c r="AC25" s="115">
        <v>7</v>
      </c>
      <c r="AD25" s="115">
        <v>12</v>
      </c>
      <c r="AE25" s="115">
        <v>9</v>
      </c>
      <c r="AF25" s="115">
        <v>13</v>
      </c>
      <c r="AG25" s="115">
        <v>9</v>
      </c>
      <c r="AH25" s="115">
        <v>10</v>
      </c>
      <c r="AI25" s="115">
        <v>5</v>
      </c>
      <c r="AJ25" s="115">
        <v>8</v>
      </c>
      <c r="AK25" s="115">
        <v>3</v>
      </c>
      <c r="AL25" s="115">
        <v>9</v>
      </c>
      <c r="AM25" s="115">
        <v>5</v>
      </c>
      <c r="AN25" s="115">
        <v>3</v>
      </c>
      <c r="AO25" s="115">
        <v>4</v>
      </c>
      <c r="AP25" s="115">
        <v>5</v>
      </c>
      <c r="AQ25" s="115">
        <v>4</v>
      </c>
      <c r="AR25" s="115">
        <v>3</v>
      </c>
      <c r="AS25" s="115">
        <v>8</v>
      </c>
      <c r="AT25" s="115">
        <v>6</v>
      </c>
      <c r="AU25" s="115">
        <v>6</v>
      </c>
      <c r="AV25" s="115">
        <v>11</v>
      </c>
      <c r="AW25" s="115">
        <v>10</v>
      </c>
      <c r="AX25" s="115">
        <v>9</v>
      </c>
      <c r="AY25" s="115">
        <v>7</v>
      </c>
      <c r="AZ25" s="115">
        <v>9</v>
      </c>
      <c r="BA25" s="115">
        <v>15</v>
      </c>
      <c r="BB25" s="115">
        <v>9</v>
      </c>
      <c r="BC25" s="115">
        <v>9</v>
      </c>
      <c r="BD25" s="115">
        <v>11</v>
      </c>
      <c r="BE25" s="115">
        <v>10</v>
      </c>
      <c r="BF25" s="115">
        <v>7</v>
      </c>
      <c r="BG25" s="115">
        <v>5</v>
      </c>
      <c r="BH25" s="115">
        <v>8</v>
      </c>
      <c r="BI25" s="115">
        <v>7</v>
      </c>
      <c r="BJ25" s="115">
        <v>5</v>
      </c>
      <c r="BK25" s="34">
        <v>12</v>
      </c>
      <c r="BL25" s="34">
        <v>8</v>
      </c>
      <c r="BM25" s="34">
        <v>7</v>
      </c>
      <c r="BN25" s="34">
        <v>14</v>
      </c>
      <c r="BO25" s="34">
        <v>11</v>
      </c>
      <c r="BP25" s="34">
        <v>16</v>
      </c>
      <c r="BQ25" s="34">
        <v>7</v>
      </c>
      <c r="BR25" s="34">
        <v>14</v>
      </c>
      <c r="BS25" s="34">
        <v>10</v>
      </c>
      <c r="BT25" s="34">
        <v>13</v>
      </c>
      <c r="BU25" s="34">
        <v>14</v>
      </c>
      <c r="BV25" s="34">
        <v>8</v>
      </c>
      <c r="BW25" s="115">
        <v>13</v>
      </c>
      <c r="BX25" s="115">
        <v>13</v>
      </c>
      <c r="BY25" s="115">
        <v>15</v>
      </c>
      <c r="BZ25" s="115">
        <v>13</v>
      </c>
      <c r="CA25" s="115">
        <v>18</v>
      </c>
      <c r="CB25" s="115">
        <v>19</v>
      </c>
      <c r="CC25" s="115">
        <v>15</v>
      </c>
      <c r="CD25" s="115">
        <v>12</v>
      </c>
      <c r="CE25" s="115">
        <v>13</v>
      </c>
      <c r="CF25" s="115">
        <v>18</v>
      </c>
      <c r="CG25" s="115">
        <v>15</v>
      </c>
      <c r="CH25" s="115">
        <v>18</v>
      </c>
      <c r="CI25" s="2">
        <v>24</v>
      </c>
      <c r="CJ25" s="2">
        <v>15</v>
      </c>
      <c r="CK25" s="2">
        <v>10</v>
      </c>
      <c r="CL25" s="2">
        <v>18</v>
      </c>
      <c r="CM25" s="2">
        <v>14</v>
      </c>
      <c r="CN25" s="2">
        <v>16</v>
      </c>
      <c r="CO25" s="2">
        <v>18</v>
      </c>
      <c r="CP25" s="2">
        <v>15</v>
      </c>
    </row>
    <row r="26" spans="2:98" x14ac:dyDescent="0.3">
      <c r="B26" s="2" t="s">
        <v>102</v>
      </c>
      <c r="C26" s="115">
        <v>17</v>
      </c>
      <c r="D26" s="115">
        <v>19</v>
      </c>
      <c r="E26" s="115">
        <v>19</v>
      </c>
      <c r="F26" s="115">
        <v>12</v>
      </c>
      <c r="G26" s="115">
        <v>23</v>
      </c>
      <c r="H26" s="115">
        <v>10</v>
      </c>
      <c r="I26" s="115">
        <v>14</v>
      </c>
      <c r="J26" s="115">
        <v>16</v>
      </c>
      <c r="K26" s="115">
        <v>8</v>
      </c>
      <c r="L26" s="115">
        <v>14</v>
      </c>
      <c r="M26" s="115">
        <v>13</v>
      </c>
      <c r="N26" s="115">
        <v>9</v>
      </c>
      <c r="O26" s="115">
        <v>16</v>
      </c>
      <c r="P26" s="115">
        <v>12</v>
      </c>
      <c r="Q26" s="115">
        <v>19</v>
      </c>
      <c r="R26" s="115">
        <v>19</v>
      </c>
      <c r="S26" s="115">
        <v>26</v>
      </c>
      <c r="T26" s="115">
        <v>21</v>
      </c>
      <c r="U26" s="115">
        <v>28</v>
      </c>
      <c r="V26" s="115">
        <v>21</v>
      </c>
      <c r="W26" s="115">
        <v>22</v>
      </c>
      <c r="X26" s="115">
        <v>28</v>
      </c>
      <c r="Y26" s="115">
        <v>19</v>
      </c>
      <c r="Z26" s="115">
        <v>25</v>
      </c>
      <c r="AA26" s="115">
        <v>28</v>
      </c>
      <c r="AB26" s="115">
        <v>29</v>
      </c>
      <c r="AC26" s="115">
        <v>30</v>
      </c>
      <c r="AD26" s="115">
        <v>19</v>
      </c>
      <c r="AE26" s="115">
        <v>28</v>
      </c>
      <c r="AF26" s="115">
        <v>30</v>
      </c>
      <c r="AG26" s="115">
        <v>23</v>
      </c>
      <c r="AH26" s="115">
        <v>24</v>
      </c>
      <c r="AI26" s="115">
        <v>27</v>
      </c>
      <c r="AJ26" s="115">
        <v>17</v>
      </c>
      <c r="AK26" s="115">
        <v>36</v>
      </c>
      <c r="AL26" s="115">
        <v>18</v>
      </c>
      <c r="AM26" s="115">
        <v>31</v>
      </c>
      <c r="AN26" s="115">
        <v>31</v>
      </c>
      <c r="AO26" s="115">
        <v>19</v>
      </c>
      <c r="AP26" s="115">
        <v>24</v>
      </c>
      <c r="AQ26" s="115">
        <v>25</v>
      </c>
      <c r="AR26" s="115">
        <v>29</v>
      </c>
      <c r="AS26" s="115">
        <v>30</v>
      </c>
      <c r="AT26" s="115">
        <v>25</v>
      </c>
      <c r="AU26" s="115">
        <v>39</v>
      </c>
      <c r="AV26" s="115">
        <v>28</v>
      </c>
      <c r="AW26" s="115">
        <v>16</v>
      </c>
      <c r="AX26" s="115">
        <v>24</v>
      </c>
      <c r="AY26" s="115">
        <v>25</v>
      </c>
      <c r="AZ26" s="115">
        <v>21</v>
      </c>
      <c r="BA26" s="115">
        <v>31</v>
      </c>
      <c r="BB26" s="115">
        <v>20</v>
      </c>
      <c r="BC26" s="115">
        <v>27</v>
      </c>
      <c r="BD26" s="115">
        <v>36</v>
      </c>
      <c r="BE26" s="115">
        <v>26</v>
      </c>
      <c r="BF26" s="115">
        <v>25</v>
      </c>
      <c r="BG26" s="115">
        <v>23</v>
      </c>
      <c r="BH26" s="115">
        <v>28</v>
      </c>
      <c r="BI26" s="115">
        <v>27</v>
      </c>
      <c r="BJ26" s="115">
        <v>22</v>
      </c>
      <c r="BK26" s="34">
        <v>29</v>
      </c>
      <c r="BL26" s="34">
        <v>23</v>
      </c>
      <c r="BM26" s="34">
        <v>28</v>
      </c>
      <c r="BN26" s="34">
        <v>36</v>
      </c>
      <c r="BO26" s="34">
        <v>29</v>
      </c>
      <c r="BP26" s="34">
        <v>29</v>
      </c>
      <c r="BQ26" s="34">
        <v>29</v>
      </c>
      <c r="BR26" s="34">
        <v>23</v>
      </c>
      <c r="BS26" s="34">
        <v>34</v>
      </c>
      <c r="BT26" s="34">
        <v>28</v>
      </c>
      <c r="BU26" s="34">
        <v>28</v>
      </c>
      <c r="BV26" s="34">
        <v>33</v>
      </c>
      <c r="BW26" s="115">
        <v>41</v>
      </c>
      <c r="BX26" s="115">
        <v>29</v>
      </c>
      <c r="BY26" s="115">
        <v>35</v>
      </c>
      <c r="BZ26" s="115">
        <v>31</v>
      </c>
      <c r="CA26" s="115">
        <v>39</v>
      </c>
      <c r="CB26" s="115">
        <v>33</v>
      </c>
      <c r="CC26" s="115">
        <v>35</v>
      </c>
      <c r="CD26" s="115">
        <v>36</v>
      </c>
      <c r="CE26" s="115">
        <v>20</v>
      </c>
      <c r="CF26" s="115">
        <v>27</v>
      </c>
      <c r="CG26" s="115">
        <v>32</v>
      </c>
      <c r="CH26" s="115">
        <v>24</v>
      </c>
      <c r="CI26" s="2">
        <v>26</v>
      </c>
      <c r="CJ26" s="2">
        <v>28</v>
      </c>
      <c r="CK26" s="2">
        <v>27</v>
      </c>
      <c r="CL26" s="2">
        <v>24</v>
      </c>
      <c r="CM26" s="2">
        <v>23</v>
      </c>
      <c r="CN26" s="2">
        <v>33</v>
      </c>
      <c r="CO26" s="2">
        <v>26</v>
      </c>
      <c r="CP26" s="2">
        <v>17</v>
      </c>
    </row>
    <row r="27" spans="2:98" x14ac:dyDescent="0.3">
      <c r="B27" s="2" t="s">
        <v>103</v>
      </c>
      <c r="C27" s="115">
        <v>10</v>
      </c>
      <c r="D27" s="115">
        <v>10</v>
      </c>
      <c r="E27" s="115">
        <v>9</v>
      </c>
      <c r="F27" s="115">
        <v>7</v>
      </c>
      <c r="G27" s="115">
        <v>4</v>
      </c>
      <c r="H27" s="115">
        <v>0</v>
      </c>
      <c r="I27" s="115">
        <v>0</v>
      </c>
      <c r="J27" s="115">
        <v>0</v>
      </c>
      <c r="K27" s="115">
        <v>1</v>
      </c>
      <c r="L27" s="115">
        <v>6</v>
      </c>
      <c r="M27" s="115">
        <v>9</v>
      </c>
      <c r="N27" s="115">
        <v>20</v>
      </c>
      <c r="O27" s="115">
        <v>13</v>
      </c>
      <c r="P27" s="115">
        <v>15</v>
      </c>
      <c r="Q27" s="115">
        <v>12</v>
      </c>
      <c r="R27" s="115">
        <v>11</v>
      </c>
      <c r="S27" s="115">
        <v>12</v>
      </c>
      <c r="T27" s="115">
        <v>18</v>
      </c>
      <c r="U27" s="115">
        <v>11</v>
      </c>
      <c r="V27" s="115">
        <v>15</v>
      </c>
      <c r="W27" s="115">
        <v>12</v>
      </c>
      <c r="X27" s="115">
        <v>13</v>
      </c>
      <c r="Y27" s="115">
        <v>12</v>
      </c>
      <c r="Z27" s="115">
        <v>18</v>
      </c>
      <c r="AA27" s="115">
        <v>23</v>
      </c>
      <c r="AB27" s="115">
        <v>11</v>
      </c>
      <c r="AC27" s="115">
        <v>21</v>
      </c>
      <c r="AD27" s="115">
        <v>21</v>
      </c>
      <c r="AE27" s="115">
        <v>20</v>
      </c>
      <c r="AF27" s="115">
        <v>11</v>
      </c>
      <c r="AG27" s="115">
        <v>15</v>
      </c>
      <c r="AH27" s="115">
        <v>27</v>
      </c>
      <c r="AI27" s="115">
        <v>28</v>
      </c>
      <c r="AJ27" s="115">
        <v>16</v>
      </c>
      <c r="AK27" s="115">
        <v>14</v>
      </c>
      <c r="AL27" s="115">
        <v>33</v>
      </c>
      <c r="AM27" s="115">
        <v>19</v>
      </c>
      <c r="AN27" s="115">
        <v>21</v>
      </c>
      <c r="AO27" s="115">
        <v>18</v>
      </c>
      <c r="AP27" s="115">
        <v>22</v>
      </c>
      <c r="AQ27" s="115">
        <v>21</v>
      </c>
      <c r="AR27" s="115">
        <v>25</v>
      </c>
      <c r="AS27" s="115">
        <v>22</v>
      </c>
      <c r="AT27" s="115">
        <v>16</v>
      </c>
      <c r="AU27" s="115">
        <v>15</v>
      </c>
      <c r="AV27" s="115">
        <v>16</v>
      </c>
      <c r="AW27" s="115">
        <v>18</v>
      </c>
      <c r="AX27" s="115">
        <v>27</v>
      </c>
      <c r="AY27" s="115">
        <v>13</v>
      </c>
      <c r="AZ27" s="115">
        <v>21</v>
      </c>
      <c r="BA27" s="115">
        <v>19</v>
      </c>
      <c r="BB27" s="115">
        <v>24</v>
      </c>
      <c r="BC27" s="115">
        <v>14</v>
      </c>
      <c r="BD27" s="115">
        <v>17</v>
      </c>
      <c r="BE27" s="115">
        <v>10</v>
      </c>
      <c r="BF27" s="115">
        <v>15</v>
      </c>
      <c r="BG27" s="115">
        <v>17</v>
      </c>
      <c r="BH27" s="115">
        <v>16</v>
      </c>
      <c r="BI27" s="115">
        <v>12</v>
      </c>
      <c r="BJ27" s="115">
        <v>11</v>
      </c>
      <c r="BK27" s="34">
        <v>15</v>
      </c>
      <c r="BL27" s="34">
        <v>11</v>
      </c>
      <c r="BM27" s="34">
        <v>6</v>
      </c>
      <c r="BN27" s="34">
        <v>17</v>
      </c>
      <c r="BO27" s="34">
        <v>10</v>
      </c>
      <c r="BP27" s="34">
        <v>16</v>
      </c>
      <c r="BQ27" s="34">
        <v>10</v>
      </c>
      <c r="BR27" s="34">
        <v>12</v>
      </c>
      <c r="BS27" s="34">
        <v>16</v>
      </c>
      <c r="BT27" s="34">
        <v>20</v>
      </c>
      <c r="BU27" s="34">
        <v>5</v>
      </c>
      <c r="BV27" s="34">
        <v>10</v>
      </c>
      <c r="BW27" s="115">
        <v>17</v>
      </c>
      <c r="BX27" s="115">
        <v>10</v>
      </c>
      <c r="BY27" s="115">
        <v>24</v>
      </c>
      <c r="BZ27" s="115">
        <v>31</v>
      </c>
      <c r="CA27" s="115">
        <v>14</v>
      </c>
      <c r="CB27" s="115">
        <v>16</v>
      </c>
      <c r="CC27" s="115">
        <v>18</v>
      </c>
      <c r="CD27" s="115">
        <v>15</v>
      </c>
      <c r="CE27" s="115">
        <v>11</v>
      </c>
      <c r="CF27" s="115">
        <v>16</v>
      </c>
      <c r="CG27" s="115">
        <v>12</v>
      </c>
      <c r="CH27" s="115">
        <v>28</v>
      </c>
      <c r="CI27" s="2">
        <v>12</v>
      </c>
      <c r="CJ27" s="2">
        <v>18</v>
      </c>
      <c r="CK27" s="2">
        <v>30</v>
      </c>
      <c r="CL27" s="2">
        <v>17</v>
      </c>
      <c r="CM27" s="2">
        <v>25</v>
      </c>
      <c r="CN27" s="2">
        <v>25</v>
      </c>
      <c r="CO27" s="2">
        <v>28</v>
      </c>
      <c r="CP27" s="2">
        <v>18</v>
      </c>
    </row>
    <row r="28" spans="2:98" x14ac:dyDescent="0.3">
      <c r="B28" s="2" t="s">
        <v>104</v>
      </c>
      <c r="C28" s="115">
        <v>18</v>
      </c>
      <c r="D28" s="115">
        <v>13</v>
      </c>
      <c r="E28" s="115">
        <v>18</v>
      </c>
      <c r="F28" s="115">
        <v>4</v>
      </c>
      <c r="G28" s="115">
        <v>5</v>
      </c>
      <c r="H28" s="115">
        <v>5</v>
      </c>
      <c r="I28" s="115">
        <v>4</v>
      </c>
      <c r="J28" s="115">
        <v>7</v>
      </c>
      <c r="K28" s="115">
        <v>12</v>
      </c>
      <c r="L28" s="115">
        <v>16</v>
      </c>
      <c r="M28" s="115">
        <v>16</v>
      </c>
      <c r="N28" s="115">
        <v>11</v>
      </c>
      <c r="O28" s="115">
        <v>17</v>
      </c>
      <c r="P28" s="115">
        <v>27</v>
      </c>
      <c r="Q28" s="115">
        <v>17</v>
      </c>
      <c r="R28" s="115">
        <v>7</v>
      </c>
      <c r="S28" s="115">
        <v>13</v>
      </c>
      <c r="T28" s="115">
        <v>8</v>
      </c>
      <c r="U28" s="115">
        <v>1</v>
      </c>
      <c r="V28" s="115">
        <v>9</v>
      </c>
      <c r="W28" s="115">
        <v>11</v>
      </c>
      <c r="X28" s="115">
        <v>15</v>
      </c>
      <c r="Y28" s="115">
        <v>17</v>
      </c>
      <c r="Z28" s="115">
        <v>11</v>
      </c>
      <c r="AA28" s="115">
        <v>20</v>
      </c>
      <c r="AB28" s="115">
        <v>20</v>
      </c>
      <c r="AC28" s="115">
        <v>20</v>
      </c>
      <c r="AD28" s="115">
        <v>14</v>
      </c>
      <c r="AE28" s="115">
        <v>17</v>
      </c>
      <c r="AF28" s="115">
        <v>7</v>
      </c>
      <c r="AG28" s="115">
        <v>14</v>
      </c>
      <c r="AH28" s="115">
        <v>19</v>
      </c>
      <c r="AI28" s="115">
        <v>24</v>
      </c>
      <c r="AJ28" s="115">
        <v>13</v>
      </c>
      <c r="AK28" s="115">
        <v>13</v>
      </c>
      <c r="AL28" s="115">
        <v>17</v>
      </c>
      <c r="AM28" s="115">
        <v>25</v>
      </c>
      <c r="AN28" s="115">
        <v>20</v>
      </c>
      <c r="AO28" s="115">
        <v>23</v>
      </c>
      <c r="AP28" s="115">
        <v>17</v>
      </c>
      <c r="AQ28" s="115">
        <v>10</v>
      </c>
      <c r="AR28" s="115">
        <v>21</v>
      </c>
      <c r="AS28" s="115">
        <v>22</v>
      </c>
      <c r="AT28" s="115">
        <v>11</v>
      </c>
      <c r="AU28" s="115">
        <v>28</v>
      </c>
      <c r="AV28" s="115">
        <v>20</v>
      </c>
      <c r="AW28" s="115">
        <v>14</v>
      </c>
      <c r="AX28" s="115">
        <v>22</v>
      </c>
      <c r="AY28" s="115">
        <v>13</v>
      </c>
      <c r="AZ28" s="115">
        <v>12</v>
      </c>
      <c r="BA28" s="115">
        <v>29</v>
      </c>
      <c r="BB28" s="115">
        <v>21</v>
      </c>
      <c r="BC28" s="115">
        <v>18</v>
      </c>
      <c r="BD28" s="115">
        <v>17</v>
      </c>
      <c r="BE28" s="115">
        <v>21</v>
      </c>
      <c r="BF28" s="115">
        <v>22</v>
      </c>
      <c r="BG28" s="115">
        <v>21</v>
      </c>
      <c r="BH28" s="115">
        <v>9</v>
      </c>
      <c r="BI28" s="115">
        <v>13</v>
      </c>
      <c r="BJ28" s="115">
        <v>17</v>
      </c>
      <c r="BK28" s="34">
        <v>16</v>
      </c>
      <c r="BL28" s="34">
        <v>21</v>
      </c>
      <c r="BM28" s="34">
        <v>21</v>
      </c>
      <c r="BN28" s="34">
        <v>27</v>
      </c>
      <c r="BO28" s="34">
        <v>20</v>
      </c>
      <c r="BP28" s="34">
        <v>27</v>
      </c>
      <c r="BQ28" s="34">
        <v>18</v>
      </c>
      <c r="BR28" s="34">
        <v>25</v>
      </c>
      <c r="BS28" s="34">
        <v>23</v>
      </c>
      <c r="BT28" s="34">
        <v>13</v>
      </c>
      <c r="BU28" s="34">
        <v>18</v>
      </c>
      <c r="BV28" s="34">
        <v>19</v>
      </c>
      <c r="BW28" s="115">
        <v>16</v>
      </c>
      <c r="BX28" s="115">
        <v>15</v>
      </c>
      <c r="BY28" s="115">
        <v>13</v>
      </c>
      <c r="BZ28" s="115">
        <v>7</v>
      </c>
      <c r="CA28" s="115">
        <v>24</v>
      </c>
      <c r="CB28" s="115">
        <v>13</v>
      </c>
      <c r="CC28" s="115">
        <v>26</v>
      </c>
      <c r="CD28" s="115">
        <v>27</v>
      </c>
      <c r="CE28" s="115">
        <v>19</v>
      </c>
      <c r="CF28" s="115">
        <v>11</v>
      </c>
      <c r="CG28" s="115">
        <v>22</v>
      </c>
      <c r="CH28" s="115">
        <v>16</v>
      </c>
      <c r="CI28" s="2">
        <v>18</v>
      </c>
      <c r="CJ28" s="2">
        <v>10</v>
      </c>
      <c r="CK28" s="2">
        <v>18</v>
      </c>
      <c r="CL28" s="2">
        <v>26</v>
      </c>
      <c r="CM28" s="2">
        <v>18</v>
      </c>
      <c r="CN28" s="2">
        <v>20</v>
      </c>
      <c r="CO28" s="2">
        <v>15</v>
      </c>
      <c r="CP28" s="2">
        <v>17</v>
      </c>
    </row>
    <row r="29" spans="2:98" x14ac:dyDescent="0.3">
      <c r="B29" s="2" t="s">
        <v>105</v>
      </c>
      <c r="C29" s="115">
        <v>3</v>
      </c>
      <c r="D29" s="115">
        <v>9</v>
      </c>
      <c r="E29" s="115">
        <v>9</v>
      </c>
      <c r="F29" s="115">
        <v>11</v>
      </c>
      <c r="G29" s="115">
        <v>14</v>
      </c>
      <c r="H29" s="115">
        <v>10</v>
      </c>
      <c r="I29" s="115">
        <v>11</v>
      </c>
      <c r="J29" s="115">
        <v>13</v>
      </c>
      <c r="K29" s="115">
        <v>19</v>
      </c>
      <c r="L29" s="115">
        <v>14</v>
      </c>
      <c r="M29" s="115">
        <v>16</v>
      </c>
      <c r="N29" s="115">
        <v>13</v>
      </c>
      <c r="O29" s="115">
        <v>11</v>
      </c>
      <c r="P29" s="115">
        <v>18</v>
      </c>
      <c r="Q29" s="115">
        <v>11</v>
      </c>
      <c r="R29" s="115">
        <v>11</v>
      </c>
      <c r="S29" s="115">
        <v>19</v>
      </c>
      <c r="T29" s="115">
        <v>21</v>
      </c>
      <c r="U29" s="115">
        <v>16</v>
      </c>
      <c r="V29" s="115">
        <v>19</v>
      </c>
      <c r="W29" s="115">
        <v>24</v>
      </c>
      <c r="X29" s="115">
        <v>20</v>
      </c>
      <c r="Y29" s="115">
        <v>20</v>
      </c>
      <c r="Z29" s="115">
        <v>30</v>
      </c>
      <c r="AA29" s="115">
        <v>28</v>
      </c>
      <c r="AB29" s="115">
        <v>33</v>
      </c>
      <c r="AC29" s="115">
        <v>32</v>
      </c>
      <c r="AD29" s="115">
        <v>27</v>
      </c>
      <c r="AE29" s="115">
        <v>39</v>
      </c>
      <c r="AF29" s="115">
        <v>26</v>
      </c>
      <c r="AG29" s="115">
        <v>25</v>
      </c>
      <c r="AH29" s="115">
        <v>34</v>
      </c>
      <c r="AI29" s="115">
        <v>31</v>
      </c>
      <c r="AJ29" s="115">
        <v>29</v>
      </c>
      <c r="AK29" s="115">
        <v>43</v>
      </c>
      <c r="AL29" s="115">
        <v>39</v>
      </c>
      <c r="AM29" s="115">
        <v>23</v>
      </c>
      <c r="AN29" s="115">
        <v>35</v>
      </c>
      <c r="AO29" s="115">
        <v>32</v>
      </c>
      <c r="AP29" s="115">
        <v>28</v>
      </c>
      <c r="AQ29" s="115">
        <v>23</v>
      </c>
      <c r="AR29" s="115">
        <v>32</v>
      </c>
      <c r="AS29" s="115">
        <v>23</v>
      </c>
      <c r="AT29" s="115">
        <v>43</v>
      </c>
      <c r="AU29" s="115">
        <v>34</v>
      </c>
      <c r="AV29" s="115">
        <v>34</v>
      </c>
      <c r="AW29" s="115">
        <v>29</v>
      </c>
      <c r="AX29" s="115">
        <v>24</v>
      </c>
      <c r="AY29" s="115">
        <v>27</v>
      </c>
      <c r="AZ29" s="115">
        <v>23</v>
      </c>
      <c r="BA29" s="115">
        <v>38</v>
      </c>
      <c r="BB29" s="115">
        <v>20</v>
      </c>
      <c r="BC29" s="115">
        <v>20</v>
      </c>
      <c r="BD29" s="115">
        <v>31</v>
      </c>
      <c r="BE29" s="115">
        <v>20</v>
      </c>
      <c r="BF29" s="115">
        <v>17</v>
      </c>
      <c r="BG29" s="115">
        <v>27</v>
      </c>
      <c r="BH29" s="115">
        <v>27</v>
      </c>
      <c r="BI29" s="115">
        <v>28</v>
      </c>
      <c r="BJ29" s="115">
        <v>29</v>
      </c>
      <c r="BK29" s="34">
        <v>27</v>
      </c>
      <c r="BL29" s="34">
        <v>33</v>
      </c>
      <c r="BM29" s="34">
        <v>24</v>
      </c>
      <c r="BN29" s="34">
        <v>21</v>
      </c>
      <c r="BO29" s="34">
        <v>21</v>
      </c>
      <c r="BP29" s="34">
        <v>20</v>
      </c>
      <c r="BQ29" s="34">
        <v>35</v>
      </c>
      <c r="BR29" s="34">
        <v>19</v>
      </c>
      <c r="BS29" s="34">
        <v>33</v>
      </c>
      <c r="BT29" s="34">
        <v>29</v>
      </c>
      <c r="BU29" s="34">
        <v>15</v>
      </c>
      <c r="BV29" s="34">
        <v>28</v>
      </c>
      <c r="BW29" s="115">
        <v>23</v>
      </c>
      <c r="BX29" s="115">
        <v>27</v>
      </c>
      <c r="BY29" s="115">
        <v>36</v>
      </c>
      <c r="BZ29" s="115">
        <v>40</v>
      </c>
      <c r="CA29" s="115">
        <v>24</v>
      </c>
      <c r="CB29" s="115">
        <v>27</v>
      </c>
      <c r="CC29" s="115">
        <v>24</v>
      </c>
      <c r="CD29" s="115">
        <v>26</v>
      </c>
      <c r="CE29" s="115">
        <v>33</v>
      </c>
      <c r="CF29" s="115">
        <v>23</v>
      </c>
      <c r="CG29" s="115">
        <v>23</v>
      </c>
      <c r="CH29" s="115">
        <v>34</v>
      </c>
      <c r="CI29" s="2">
        <v>26</v>
      </c>
      <c r="CJ29" s="2">
        <v>26</v>
      </c>
      <c r="CK29" s="2">
        <v>31</v>
      </c>
      <c r="CL29" s="2">
        <v>33</v>
      </c>
      <c r="CM29" s="2">
        <v>32</v>
      </c>
      <c r="CN29" s="2">
        <v>37</v>
      </c>
      <c r="CO29" s="2">
        <v>34</v>
      </c>
      <c r="CP29" s="2">
        <v>26</v>
      </c>
    </row>
    <row r="30" spans="2:98" x14ac:dyDescent="0.3">
      <c r="B30" s="2" t="s">
        <v>106</v>
      </c>
      <c r="C30" s="115">
        <v>22</v>
      </c>
      <c r="D30" s="115">
        <v>26</v>
      </c>
      <c r="E30" s="115">
        <v>15</v>
      </c>
      <c r="F30" s="115">
        <v>25</v>
      </c>
      <c r="G30" s="115">
        <v>12</v>
      </c>
      <c r="H30" s="115">
        <v>4</v>
      </c>
      <c r="I30" s="115">
        <v>19</v>
      </c>
      <c r="J30" s="115">
        <v>13</v>
      </c>
      <c r="K30" s="115">
        <v>16</v>
      </c>
      <c r="L30" s="115">
        <v>16</v>
      </c>
      <c r="M30" s="115">
        <v>11</v>
      </c>
      <c r="N30" s="115">
        <v>16</v>
      </c>
      <c r="O30" s="115">
        <v>24</v>
      </c>
      <c r="P30" s="115">
        <v>17</v>
      </c>
      <c r="Q30" s="115">
        <v>15</v>
      </c>
      <c r="R30" s="115">
        <v>16</v>
      </c>
      <c r="S30" s="115">
        <v>20</v>
      </c>
      <c r="T30" s="115">
        <v>20</v>
      </c>
      <c r="U30" s="115">
        <v>24</v>
      </c>
      <c r="V30" s="115">
        <v>13</v>
      </c>
      <c r="W30" s="115">
        <v>17</v>
      </c>
      <c r="X30" s="115">
        <v>15</v>
      </c>
      <c r="Y30" s="115">
        <v>20</v>
      </c>
      <c r="Z30" s="115">
        <v>16</v>
      </c>
      <c r="AA30" s="115">
        <v>21</v>
      </c>
      <c r="AB30" s="115">
        <v>25</v>
      </c>
      <c r="AC30" s="115">
        <v>6</v>
      </c>
      <c r="AD30" s="115">
        <v>20</v>
      </c>
      <c r="AE30" s="115">
        <v>24</v>
      </c>
      <c r="AF30" s="115">
        <v>17</v>
      </c>
      <c r="AG30" s="115">
        <v>26</v>
      </c>
      <c r="AH30" s="115">
        <v>20</v>
      </c>
      <c r="AI30" s="115">
        <v>33</v>
      </c>
      <c r="AJ30" s="115">
        <v>19</v>
      </c>
      <c r="AK30" s="115">
        <v>26</v>
      </c>
      <c r="AL30" s="115">
        <v>16</v>
      </c>
      <c r="AM30" s="115">
        <v>32</v>
      </c>
      <c r="AN30" s="115">
        <v>32</v>
      </c>
      <c r="AO30" s="115">
        <v>27</v>
      </c>
      <c r="AP30" s="115">
        <v>37</v>
      </c>
      <c r="AQ30" s="115">
        <v>24</v>
      </c>
      <c r="AR30" s="115">
        <v>23</v>
      </c>
      <c r="AS30" s="115">
        <v>25</v>
      </c>
      <c r="AT30" s="115">
        <v>25</v>
      </c>
      <c r="AU30" s="115">
        <v>30</v>
      </c>
      <c r="AV30" s="115">
        <v>27</v>
      </c>
      <c r="AW30" s="115">
        <v>28</v>
      </c>
      <c r="AX30" s="115">
        <v>30</v>
      </c>
      <c r="AY30" s="115">
        <v>29</v>
      </c>
      <c r="AZ30" s="115">
        <v>34</v>
      </c>
      <c r="BA30" s="115">
        <v>35</v>
      </c>
      <c r="BB30" s="115">
        <v>35</v>
      </c>
      <c r="BC30" s="115">
        <v>29</v>
      </c>
      <c r="BD30" s="115">
        <v>30</v>
      </c>
      <c r="BE30" s="115">
        <v>29</v>
      </c>
      <c r="BF30" s="115">
        <v>29</v>
      </c>
      <c r="BG30" s="115">
        <v>35</v>
      </c>
      <c r="BH30" s="115">
        <v>21</v>
      </c>
      <c r="BI30" s="115">
        <v>12</v>
      </c>
      <c r="BJ30" s="115">
        <v>30</v>
      </c>
      <c r="BK30" s="34">
        <v>37</v>
      </c>
      <c r="BL30" s="34">
        <v>27</v>
      </c>
      <c r="BM30" s="34">
        <v>25</v>
      </c>
      <c r="BN30" s="34">
        <v>30</v>
      </c>
      <c r="BO30" s="34">
        <v>25</v>
      </c>
      <c r="BP30" s="34">
        <v>28</v>
      </c>
      <c r="BQ30" s="34">
        <v>25</v>
      </c>
      <c r="BR30" s="34">
        <v>30</v>
      </c>
      <c r="BS30" s="34">
        <v>26</v>
      </c>
      <c r="BT30" s="34">
        <v>32</v>
      </c>
      <c r="BU30" s="34">
        <v>25</v>
      </c>
      <c r="BV30" s="34">
        <v>29</v>
      </c>
      <c r="BW30" s="115">
        <v>40</v>
      </c>
      <c r="BX30" s="115">
        <v>31</v>
      </c>
      <c r="BY30" s="115">
        <v>27</v>
      </c>
      <c r="BZ30" s="115">
        <v>21</v>
      </c>
      <c r="CA30" s="115">
        <v>23</v>
      </c>
      <c r="CB30" s="115">
        <v>26</v>
      </c>
      <c r="CC30" s="115">
        <v>31</v>
      </c>
      <c r="CD30" s="115">
        <v>30</v>
      </c>
      <c r="CE30" s="115">
        <v>28</v>
      </c>
      <c r="CF30" s="115">
        <v>19</v>
      </c>
      <c r="CG30" s="115">
        <v>31</v>
      </c>
      <c r="CH30" s="115">
        <v>36</v>
      </c>
      <c r="CI30" s="2">
        <v>46</v>
      </c>
      <c r="CJ30" s="2">
        <v>35</v>
      </c>
      <c r="CK30" s="2">
        <v>41</v>
      </c>
      <c r="CL30" s="2">
        <v>32</v>
      </c>
      <c r="CM30" s="2">
        <v>30</v>
      </c>
      <c r="CN30" s="2">
        <v>32</v>
      </c>
      <c r="CO30" s="2">
        <v>35</v>
      </c>
      <c r="CP30" s="2">
        <v>35</v>
      </c>
    </row>
    <row r="31" spans="2:98" x14ac:dyDescent="0.3">
      <c r="B31" s="2" t="s">
        <v>107</v>
      </c>
      <c r="C31" s="115">
        <v>15</v>
      </c>
      <c r="D31" s="115">
        <v>10</v>
      </c>
      <c r="E31" s="115">
        <v>16</v>
      </c>
      <c r="F31" s="115">
        <v>15</v>
      </c>
      <c r="G31" s="115">
        <v>22</v>
      </c>
      <c r="H31" s="115">
        <v>13</v>
      </c>
      <c r="I31" s="115">
        <v>14</v>
      </c>
      <c r="J31" s="115">
        <v>10</v>
      </c>
      <c r="K31" s="115">
        <v>19</v>
      </c>
      <c r="L31" s="115">
        <v>14</v>
      </c>
      <c r="M31" s="115">
        <v>10</v>
      </c>
      <c r="N31" s="115">
        <v>9</v>
      </c>
      <c r="O31" s="115">
        <v>18</v>
      </c>
      <c r="P31" s="115">
        <v>24</v>
      </c>
      <c r="Q31" s="115">
        <v>23</v>
      </c>
      <c r="R31" s="115">
        <v>19</v>
      </c>
      <c r="S31" s="115">
        <v>20</v>
      </c>
      <c r="T31" s="115">
        <v>28</v>
      </c>
      <c r="U31" s="115">
        <v>20</v>
      </c>
      <c r="V31" s="115">
        <v>16</v>
      </c>
      <c r="W31" s="115">
        <v>20</v>
      </c>
      <c r="X31" s="115">
        <v>16</v>
      </c>
      <c r="Y31" s="115">
        <v>13</v>
      </c>
      <c r="Z31" s="115">
        <v>21</v>
      </c>
      <c r="AA31" s="115">
        <v>31</v>
      </c>
      <c r="AB31" s="115">
        <v>23</v>
      </c>
      <c r="AC31" s="115">
        <v>15</v>
      </c>
      <c r="AD31" s="115">
        <v>23</v>
      </c>
      <c r="AE31" s="115">
        <v>21</v>
      </c>
      <c r="AF31" s="115">
        <v>24</v>
      </c>
      <c r="AG31" s="115">
        <v>33</v>
      </c>
      <c r="AH31" s="115">
        <v>26</v>
      </c>
      <c r="AI31" s="115">
        <v>24</v>
      </c>
      <c r="AJ31" s="115">
        <v>24</v>
      </c>
      <c r="AK31" s="115">
        <v>23</v>
      </c>
      <c r="AL31" s="115">
        <v>24</v>
      </c>
      <c r="AM31" s="115">
        <v>14</v>
      </c>
      <c r="AN31" s="115">
        <v>15</v>
      </c>
      <c r="AO31" s="115">
        <v>28</v>
      </c>
      <c r="AP31" s="115">
        <v>26</v>
      </c>
      <c r="AQ31" s="115">
        <v>24</v>
      </c>
      <c r="AR31" s="115">
        <v>20</v>
      </c>
      <c r="AS31" s="115">
        <v>26</v>
      </c>
      <c r="AT31" s="115">
        <v>36</v>
      </c>
      <c r="AU31" s="115">
        <v>26</v>
      </c>
      <c r="AV31" s="115">
        <v>24</v>
      </c>
      <c r="AW31" s="115">
        <v>27</v>
      </c>
      <c r="AX31" s="115">
        <v>26</v>
      </c>
      <c r="AY31" s="115">
        <v>16</v>
      </c>
      <c r="AZ31" s="115">
        <v>25</v>
      </c>
      <c r="BA31" s="115">
        <v>26</v>
      </c>
      <c r="BB31" s="115">
        <v>24</v>
      </c>
      <c r="BC31" s="115">
        <v>23</v>
      </c>
      <c r="BD31" s="115">
        <v>10</v>
      </c>
      <c r="BE31" s="115">
        <v>19</v>
      </c>
      <c r="BF31" s="115">
        <v>17</v>
      </c>
      <c r="BG31" s="115">
        <v>22</v>
      </c>
      <c r="BH31" s="115">
        <v>25</v>
      </c>
      <c r="BI31" s="115">
        <v>20</v>
      </c>
      <c r="BJ31" s="115">
        <v>21</v>
      </c>
      <c r="BK31" s="34">
        <v>15</v>
      </c>
      <c r="BL31" s="34">
        <v>20</v>
      </c>
      <c r="BM31" s="34">
        <v>22</v>
      </c>
      <c r="BN31" s="34">
        <v>29</v>
      </c>
      <c r="BO31" s="34">
        <v>26</v>
      </c>
      <c r="BP31" s="34">
        <v>26</v>
      </c>
      <c r="BQ31" s="34">
        <v>29</v>
      </c>
      <c r="BR31" s="34">
        <v>38</v>
      </c>
      <c r="BS31" s="34">
        <v>19</v>
      </c>
      <c r="BT31" s="34">
        <v>26</v>
      </c>
      <c r="BU31" s="34">
        <v>32</v>
      </c>
      <c r="BV31" s="34">
        <v>28</v>
      </c>
      <c r="BW31" s="115">
        <v>20</v>
      </c>
      <c r="BX31" s="115">
        <v>24</v>
      </c>
      <c r="BY31" s="115">
        <v>18</v>
      </c>
      <c r="BZ31" s="115">
        <v>27</v>
      </c>
      <c r="CA31" s="115">
        <v>30</v>
      </c>
      <c r="CB31" s="115">
        <v>27</v>
      </c>
      <c r="CC31" s="115">
        <v>30</v>
      </c>
      <c r="CD31" s="115">
        <v>22</v>
      </c>
      <c r="CE31" s="115">
        <v>29</v>
      </c>
      <c r="CF31" s="115">
        <v>26</v>
      </c>
      <c r="CG31" s="115">
        <v>26</v>
      </c>
      <c r="CH31" s="115">
        <v>22</v>
      </c>
      <c r="CI31" s="2">
        <v>27</v>
      </c>
      <c r="CJ31" s="2">
        <v>28</v>
      </c>
      <c r="CK31" s="2">
        <v>31</v>
      </c>
      <c r="CL31" s="2">
        <v>29</v>
      </c>
      <c r="CM31" s="2">
        <v>27</v>
      </c>
      <c r="CN31" s="2">
        <v>26</v>
      </c>
      <c r="CO31" s="2">
        <v>28</v>
      </c>
      <c r="CP31" s="2">
        <v>27</v>
      </c>
    </row>
    <row r="32" spans="2:98" ht="16.5" x14ac:dyDescent="0.3">
      <c r="BK32" s="35"/>
      <c r="BL32" s="35"/>
      <c r="BM32" s="35"/>
      <c r="BN32" s="35"/>
      <c r="BO32" s="35"/>
      <c r="BP32" s="35"/>
      <c r="BQ32" s="35"/>
      <c r="BR32" s="35"/>
      <c r="BS32" s="35"/>
      <c r="BT32" s="35"/>
      <c r="BU32" s="35"/>
      <c r="BV32" s="35"/>
    </row>
    <row r="33" spans="2:98" ht="16.5" x14ac:dyDescent="0.3">
      <c r="B33" s="30" t="s">
        <v>71</v>
      </c>
      <c r="C33" s="30"/>
      <c r="D33" s="30"/>
      <c r="E33" s="30"/>
      <c r="F33" s="30"/>
      <c r="G33" s="30"/>
      <c r="H33" s="30"/>
      <c r="I33" s="30"/>
      <c r="J33" s="30"/>
      <c r="K33" s="30"/>
      <c r="L33" s="30"/>
      <c r="M33" s="30"/>
      <c r="N33" s="30"/>
      <c r="O33" s="30"/>
      <c r="P33" s="30"/>
      <c r="Q33" s="30"/>
      <c r="R33" s="30"/>
      <c r="S33" s="30"/>
      <c r="T33" s="30"/>
      <c r="U33" s="30"/>
      <c r="V33" s="30"/>
      <c r="W33" s="30"/>
      <c r="X33" s="30"/>
      <c r="Y33" s="30"/>
      <c r="Z33" s="30"/>
      <c r="BK33" s="35"/>
      <c r="BL33" s="35"/>
      <c r="BM33" s="35"/>
      <c r="BN33" s="35"/>
      <c r="BO33" s="35"/>
      <c r="BP33" s="35"/>
      <c r="BQ33" s="35"/>
      <c r="BR33" s="35"/>
      <c r="BS33" s="35"/>
      <c r="BT33" s="35"/>
      <c r="BU33" s="35"/>
      <c r="BV33" s="35"/>
    </row>
    <row r="34" spans="2:98" x14ac:dyDescent="0.3">
      <c r="B34" s="33" t="s">
        <v>60</v>
      </c>
      <c r="C34" s="336">
        <f t="shared" ref="C34:Z34" si="0">C18/C2</f>
        <v>7.2402938090241342E-2</v>
      </c>
      <c r="D34" s="336">
        <f t="shared" si="0"/>
        <v>9.0909090909090912E-2</v>
      </c>
      <c r="E34" s="336">
        <f t="shared" si="0"/>
        <v>7.929292929292929E-2</v>
      </c>
      <c r="F34" s="336">
        <f t="shared" si="0"/>
        <v>6.9873417721518991E-2</v>
      </c>
      <c r="G34" s="336">
        <f t="shared" si="0"/>
        <v>7.8330474556889657E-2</v>
      </c>
      <c r="H34" s="336">
        <f t="shared" si="0"/>
        <v>5.8527375707992449E-2</v>
      </c>
      <c r="I34" s="336">
        <f t="shared" si="0"/>
        <v>7.6020122973728343E-2</v>
      </c>
      <c r="J34" s="336">
        <f t="shared" si="0"/>
        <v>6.1772151898734175E-2</v>
      </c>
      <c r="K34" s="336">
        <f t="shared" si="0"/>
        <v>6.0432289369210412E-2</v>
      </c>
      <c r="L34" s="336">
        <f t="shared" si="0"/>
        <v>6.2630480167014613E-2</v>
      </c>
      <c r="M34" s="336">
        <f t="shared" si="0"/>
        <v>7.0774354704412984E-2</v>
      </c>
      <c r="N34" s="336">
        <f t="shared" si="0"/>
        <v>6.8110058637798829E-2</v>
      </c>
      <c r="O34" s="336">
        <f t="shared" si="0"/>
        <v>7.4758842443729906E-2</v>
      </c>
      <c r="P34" s="336">
        <f t="shared" si="0"/>
        <v>7.7796467619848611E-2</v>
      </c>
      <c r="Q34" s="336">
        <f t="shared" si="0"/>
        <v>8.3798882681564241E-2</v>
      </c>
      <c r="R34" s="336">
        <f t="shared" si="0"/>
        <v>7.7669902912621352E-2</v>
      </c>
      <c r="S34" s="336">
        <f t="shared" si="0"/>
        <v>9.5132743362831854E-2</v>
      </c>
      <c r="T34" s="336">
        <f t="shared" si="0"/>
        <v>9.4212651413189769E-2</v>
      </c>
      <c r="U34" s="336">
        <f t="shared" si="0"/>
        <v>7.8219533275713057E-2</v>
      </c>
      <c r="V34" s="336">
        <f t="shared" si="0"/>
        <v>7.2866344605475045E-2</v>
      </c>
      <c r="W34" s="336">
        <f t="shared" si="0"/>
        <v>6.4732932437212592E-2</v>
      </c>
      <c r="X34" s="336">
        <f t="shared" si="0"/>
        <v>7.356844899507016E-2</v>
      </c>
      <c r="Y34" s="336">
        <f t="shared" si="0"/>
        <v>7.384488448844885E-2</v>
      </c>
      <c r="Z34" s="336">
        <f t="shared" si="0"/>
        <v>7.8895463510848127E-2</v>
      </c>
      <c r="AA34" s="336">
        <f>AA18/AA2</f>
        <v>8.7861271676300576E-2</v>
      </c>
      <c r="AB34" s="336">
        <f t="shared" ref="AB34:AL34" si="1">AB18/AB2</f>
        <v>8.7898609975470152E-2</v>
      </c>
      <c r="AC34" s="336">
        <f t="shared" si="1"/>
        <v>8.8544043815609305E-2</v>
      </c>
      <c r="AD34" s="336">
        <f t="shared" si="1"/>
        <v>9.1078066914498143E-2</v>
      </c>
      <c r="AE34" s="336">
        <f t="shared" si="1"/>
        <v>0.10225225225225225</v>
      </c>
      <c r="AF34" s="336">
        <f t="shared" si="1"/>
        <v>8.0711354309165526E-2</v>
      </c>
      <c r="AG34" s="336">
        <f t="shared" si="1"/>
        <v>8.3134447096260944E-2</v>
      </c>
      <c r="AH34" s="336">
        <f t="shared" si="1"/>
        <v>9.0513833992094866E-2</v>
      </c>
      <c r="AI34" s="336">
        <f t="shared" si="1"/>
        <v>7.7917659067710102E-2</v>
      </c>
      <c r="AJ34" s="336">
        <f t="shared" si="1"/>
        <v>7.1939871152469581E-2</v>
      </c>
      <c r="AK34" s="336">
        <f t="shared" si="1"/>
        <v>9.7378277153558054E-2</v>
      </c>
      <c r="AL34" s="336">
        <f t="shared" si="1"/>
        <v>8.6632693061544488E-2</v>
      </c>
      <c r="AM34" s="336">
        <v>8.8316831683168312E-2</v>
      </c>
      <c r="AN34" s="336">
        <v>8.8513791683820509E-2</v>
      </c>
      <c r="AO34" s="336">
        <v>9.4529540481400443E-2</v>
      </c>
      <c r="AP34" s="336">
        <v>9.6448925909688732E-2</v>
      </c>
      <c r="AQ34" s="336">
        <v>8.8064371926687535E-2</v>
      </c>
      <c r="AR34" s="336">
        <v>9.3176470588235291E-2</v>
      </c>
      <c r="AS34" s="336">
        <v>8.4384858044164041E-2</v>
      </c>
      <c r="AT34" s="336">
        <v>9.0072057646116893E-2</v>
      </c>
      <c r="AU34" s="336">
        <v>8.0184331797235026E-2</v>
      </c>
      <c r="AV34" s="336">
        <v>7.1384039900249371E-2</v>
      </c>
      <c r="AW34" s="336">
        <v>8.0917874396135264E-2</v>
      </c>
      <c r="AX34" s="336">
        <v>9.0837593393629568E-2</v>
      </c>
      <c r="AY34" s="336">
        <v>8.5004359197907581E-2</v>
      </c>
      <c r="AZ34" s="336">
        <v>8.7455830388692576E-2</v>
      </c>
      <c r="BA34" s="336">
        <v>0.10641821946169772</v>
      </c>
      <c r="BB34" s="336">
        <v>0.10263275323516287</v>
      </c>
      <c r="BC34" s="336">
        <v>9.22266139657444E-2</v>
      </c>
      <c r="BD34" s="336">
        <v>8.6266094420600861E-2</v>
      </c>
      <c r="BE34" s="336">
        <v>8.3366733466933865E-2</v>
      </c>
      <c r="BF34" s="336">
        <v>8.2478632478632477E-2</v>
      </c>
      <c r="BG34" s="336">
        <v>7.9735511474134574E-2</v>
      </c>
      <c r="BH34" s="336">
        <v>6.7586694975230011E-2</v>
      </c>
      <c r="BI34" s="336">
        <v>6.4404165059776322E-2</v>
      </c>
      <c r="BJ34" s="336">
        <v>7.0432868672046955E-2</v>
      </c>
      <c r="BK34" s="338">
        <v>8.4</v>
      </c>
      <c r="BL34" s="338">
        <v>9.1</v>
      </c>
      <c r="BM34" s="338">
        <v>9.8000000000000007</v>
      </c>
      <c r="BN34" s="338">
        <v>10.4</v>
      </c>
      <c r="BO34" s="338">
        <v>9.5</v>
      </c>
      <c r="BP34" s="338">
        <v>10.1</v>
      </c>
      <c r="BQ34" s="338">
        <v>8.4</v>
      </c>
      <c r="BR34" s="338">
        <v>8.6999999999999993</v>
      </c>
      <c r="BS34" s="338">
        <v>7.5</v>
      </c>
      <c r="BT34" s="338">
        <v>7.4</v>
      </c>
      <c r="BU34" s="338">
        <v>8</v>
      </c>
      <c r="BV34" s="338">
        <v>9.1</v>
      </c>
      <c r="BW34" s="336">
        <v>9.9081102676787852E-2</v>
      </c>
      <c r="BX34" s="336">
        <v>9.0341382181515398E-2</v>
      </c>
      <c r="BY34" s="336">
        <v>0.10380179410508329</v>
      </c>
      <c r="BZ34" s="336">
        <v>0.10677891005759858</v>
      </c>
      <c r="CA34" s="336">
        <v>0.1024806832045547</v>
      </c>
      <c r="CB34" s="336">
        <v>0.10530934620447564</v>
      </c>
      <c r="CC34" s="336">
        <v>0.10615448161916563</v>
      </c>
      <c r="CD34" s="336">
        <v>8.8803088803088806E-2</v>
      </c>
      <c r="CE34" s="336">
        <v>6.9545887583359792E-2</v>
      </c>
      <c r="CF34" s="336">
        <v>6.2075355157504633E-2</v>
      </c>
      <c r="CG34" s="336">
        <v>8.7513731233980221E-2</v>
      </c>
      <c r="CH34" s="336">
        <v>8.995247793618466E-2</v>
      </c>
      <c r="CI34" s="2">
        <v>0.10874111250522794</v>
      </c>
      <c r="CJ34" s="2">
        <v>9.9581589958158995E-2</v>
      </c>
      <c r="CK34" s="2">
        <v>0.12272333044232438</v>
      </c>
      <c r="CL34" s="2">
        <v>0.11344721857205431</v>
      </c>
      <c r="CM34" s="2">
        <v>0.10703363914373089</v>
      </c>
      <c r="CN34" s="2">
        <v>0.10649047804119705</v>
      </c>
      <c r="CO34" s="2">
        <v>9.4397544128933225E-2</v>
      </c>
      <c r="CP34" s="2">
        <v>8.366824990865912E-2</v>
      </c>
      <c r="CQ34" s="2">
        <v>8.0455916862219243E-2</v>
      </c>
      <c r="CR34" s="2">
        <v>8.9015151515151519E-2</v>
      </c>
      <c r="CS34" s="2">
        <v>9.5332278481012653E-2</v>
      </c>
      <c r="CT34" s="2">
        <v>9.5332278481012653E-2</v>
      </c>
    </row>
    <row r="35" spans="2:98" ht="16.5" x14ac:dyDescent="0.3">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t="s">
        <v>94</v>
      </c>
      <c r="AQ35" s="336" t="s">
        <v>94</v>
      </c>
      <c r="AR35" s="336" t="s">
        <v>94</v>
      </c>
      <c r="AS35" s="336" t="s">
        <v>94</v>
      </c>
      <c r="AT35" s="336" t="s">
        <v>94</v>
      </c>
      <c r="AU35" s="336" t="s">
        <v>94</v>
      </c>
      <c r="AV35" s="336" t="s">
        <v>94</v>
      </c>
      <c r="AW35" s="336" t="s">
        <v>94</v>
      </c>
      <c r="AX35" s="336" t="s">
        <v>94</v>
      </c>
      <c r="AY35" s="336" t="s">
        <v>94</v>
      </c>
      <c r="AZ35" s="336" t="s">
        <v>94</v>
      </c>
      <c r="BA35" s="336" t="s">
        <v>94</v>
      </c>
      <c r="BB35" s="336" t="s">
        <v>94</v>
      </c>
      <c r="BC35" s="336" t="s">
        <v>94</v>
      </c>
      <c r="BD35" s="336" t="s">
        <v>94</v>
      </c>
      <c r="BE35" s="336" t="s">
        <v>94</v>
      </c>
      <c r="BF35" s="336" t="s">
        <v>94</v>
      </c>
      <c r="BG35" s="336" t="s">
        <v>94</v>
      </c>
      <c r="BH35" s="336" t="s">
        <v>94</v>
      </c>
      <c r="BI35" s="336" t="s">
        <v>94</v>
      </c>
      <c r="BJ35" s="336" t="s">
        <v>94</v>
      </c>
      <c r="BK35" s="339"/>
      <c r="BL35" s="339"/>
      <c r="BM35" s="339"/>
      <c r="BN35" s="339"/>
      <c r="BO35" s="339"/>
      <c r="BP35" s="339"/>
      <c r="BQ35" s="339"/>
      <c r="BR35" s="339"/>
      <c r="BS35" s="339"/>
      <c r="BT35" s="339"/>
      <c r="BU35" s="339"/>
      <c r="BV35" s="339"/>
      <c r="BW35" s="336"/>
      <c r="BX35" s="336"/>
      <c r="BY35" s="336"/>
      <c r="BZ35" s="336"/>
      <c r="CA35" s="336"/>
      <c r="CB35" s="336"/>
      <c r="CC35" s="336"/>
      <c r="CD35" s="336"/>
      <c r="CE35" s="336"/>
      <c r="CF35" s="336"/>
      <c r="CG35" s="336"/>
      <c r="CH35" s="336"/>
    </row>
    <row r="36" spans="2:98" x14ac:dyDescent="0.3">
      <c r="B36" s="2" t="s">
        <v>97</v>
      </c>
      <c r="C36" s="336">
        <f t="shared" ref="C36:Z36" si="2">C20/C4</f>
        <v>5.3191489361702128E-2</v>
      </c>
      <c r="D36" s="336">
        <f t="shared" si="2"/>
        <v>5.4945054945054944E-2</v>
      </c>
      <c r="E36" s="336">
        <f t="shared" si="2"/>
        <v>4.1666666666666664E-2</v>
      </c>
      <c r="F36" s="336">
        <f t="shared" si="2"/>
        <v>3.7037037037037035E-2</v>
      </c>
      <c r="G36" s="336">
        <f t="shared" si="2"/>
        <v>2.9850746268656716E-2</v>
      </c>
      <c r="H36" s="336">
        <f t="shared" si="2"/>
        <v>6.4102564102564097E-2</v>
      </c>
      <c r="I36" s="336">
        <f t="shared" si="2"/>
        <v>7.0175438596491224E-2</v>
      </c>
      <c r="J36" s="336">
        <f t="shared" si="2"/>
        <v>4.4117647058823532E-2</v>
      </c>
      <c r="K36" s="336">
        <f t="shared" si="2"/>
        <v>7.0175438596491224E-2</v>
      </c>
      <c r="L36" s="336">
        <f t="shared" si="2"/>
        <v>4.6610169491525424E-2</v>
      </c>
      <c r="M36" s="336">
        <f t="shared" si="2"/>
        <v>9.2356687898089165E-2</v>
      </c>
      <c r="N36" s="336">
        <f t="shared" si="2"/>
        <v>8.0645161290322578E-2</v>
      </c>
      <c r="O36" s="336">
        <f t="shared" si="2"/>
        <v>6.9090909090909092E-2</v>
      </c>
      <c r="P36" s="336">
        <f t="shared" si="2"/>
        <v>7.03125E-2</v>
      </c>
      <c r="Q36" s="336">
        <f t="shared" si="2"/>
        <v>8.11965811965812E-2</v>
      </c>
      <c r="R36" s="336">
        <f t="shared" si="2"/>
        <v>7.6923076923076927E-2</v>
      </c>
      <c r="S36" s="336">
        <f t="shared" si="2"/>
        <v>9.9056603773584911E-2</v>
      </c>
      <c r="T36" s="336">
        <f t="shared" si="2"/>
        <v>4.7808764940239043E-2</v>
      </c>
      <c r="U36" s="336">
        <f t="shared" si="2"/>
        <v>7.3275862068965511E-2</v>
      </c>
      <c r="V36" s="336">
        <f t="shared" si="2"/>
        <v>6.7226890756302518E-2</v>
      </c>
      <c r="W36" s="336">
        <f t="shared" si="2"/>
        <v>4.912280701754386E-2</v>
      </c>
      <c r="X36" s="336">
        <f t="shared" si="2"/>
        <v>6.8100358422939072E-2</v>
      </c>
      <c r="Y36" s="336">
        <f t="shared" si="2"/>
        <v>5.8823529411764705E-2</v>
      </c>
      <c r="Z36" s="336">
        <f t="shared" si="2"/>
        <v>7.7868852459016397E-2</v>
      </c>
      <c r="AA36" s="336">
        <f t="shared" ref="AA36:AL36" si="3">AA20/AA4</f>
        <v>8.1218274111675121E-2</v>
      </c>
      <c r="AB36" s="336">
        <f t="shared" si="3"/>
        <v>6.1904761904761907E-2</v>
      </c>
      <c r="AC36" s="336">
        <f t="shared" si="3"/>
        <v>5.1546391752577317E-2</v>
      </c>
      <c r="AD36" s="336">
        <f t="shared" si="3"/>
        <v>5.5555555555555552E-2</v>
      </c>
      <c r="AE36" s="336">
        <f t="shared" si="3"/>
        <v>5.1886792452830191E-2</v>
      </c>
      <c r="AF36" s="336">
        <f t="shared" si="3"/>
        <v>5.6410256410256411E-2</v>
      </c>
      <c r="AG36" s="336">
        <f t="shared" si="3"/>
        <v>5.6872037914691941E-2</v>
      </c>
      <c r="AH36" s="336">
        <f t="shared" si="3"/>
        <v>3.9840637450199202E-2</v>
      </c>
      <c r="AI36" s="336">
        <f t="shared" si="3"/>
        <v>1.4285714285714285E-2</v>
      </c>
      <c r="AJ36" s="336">
        <f t="shared" si="3"/>
        <v>4.7826086956521741E-2</v>
      </c>
      <c r="AK36" s="336">
        <f t="shared" si="3"/>
        <v>6.3725490196078427E-2</v>
      </c>
      <c r="AL36" s="336">
        <f t="shared" si="3"/>
        <v>3.0303030303030304E-2</v>
      </c>
      <c r="AM36" s="336">
        <v>7.3469387755102047E-2</v>
      </c>
      <c r="AN36" s="336">
        <v>4.9019607843137254E-2</v>
      </c>
      <c r="AO36" s="336">
        <v>5.2356020942408377E-2</v>
      </c>
      <c r="AP36" s="336">
        <v>5.1020408163265307E-2</v>
      </c>
      <c r="AQ36" s="336">
        <v>5.3398058252427182E-2</v>
      </c>
      <c r="AR36" s="336">
        <v>1.9230769230769232E-2</v>
      </c>
      <c r="AS36" s="336">
        <v>4.736842105263158E-2</v>
      </c>
      <c r="AT36" s="336">
        <v>5.4726368159203981E-2</v>
      </c>
      <c r="AU36" s="336">
        <v>5.7471264367816091E-2</v>
      </c>
      <c r="AV36" s="336">
        <v>2.0270270270270271E-2</v>
      </c>
      <c r="AW36" s="336">
        <v>5.6034482758620691E-2</v>
      </c>
      <c r="AX36" s="336">
        <v>5.6521739130434782E-2</v>
      </c>
      <c r="AY36" s="336">
        <v>4.3902439024390241E-2</v>
      </c>
      <c r="AZ36" s="336">
        <v>7.909604519774012E-2</v>
      </c>
      <c r="BA36" s="336">
        <v>5.7803468208092484E-2</v>
      </c>
      <c r="BB36" s="336">
        <v>0.16260162601626016</v>
      </c>
      <c r="BC36" s="336">
        <v>6.6666666666666666E-2</v>
      </c>
      <c r="BD36" s="336">
        <v>5.5837563451776651E-2</v>
      </c>
      <c r="BE36" s="336">
        <v>7.1428571428571425E-2</v>
      </c>
      <c r="BF36" s="336">
        <v>2.2935779816513763E-2</v>
      </c>
      <c r="BG36" s="336">
        <v>6.4516129032258063E-2</v>
      </c>
      <c r="BH36" s="336">
        <v>4.2372881355932202E-2</v>
      </c>
      <c r="BI36" s="336">
        <v>2.5974025974025976E-2</v>
      </c>
      <c r="BJ36" s="336">
        <v>3.4482758620689655E-2</v>
      </c>
      <c r="BK36" s="338">
        <v>3.783783783783784E-2</v>
      </c>
      <c r="BL36" s="338">
        <v>4.0816326530612242E-2</v>
      </c>
      <c r="BM36" s="338">
        <v>7.3033707865168537E-2</v>
      </c>
      <c r="BN36" s="338">
        <v>5.3191489361702128E-2</v>
      </c>
      <c r="BO36" s="338">
        <v>9.3922651933701654E-2</v>
      </c>
      <c r="BP36" s="338">
        <v>7.1005917159763315E-2</v>
      </c>
      <c r="BQ36" s="338">
        <v>2.1276595744680851E-2</v>
      </c>
      <c r="BR36" s="338">
        <v>8.2644628099173556E-2</v>
      </c>
      <c r="BS36" s="338">
        <v>0.05</v>
      </c>
      <c r="BT36" s="338">
        <v>8.050847457627118E-2</v>
      </c>
      <c r="BU36" s="338">
        <v>6.6000000000000003E-2</v>
      </c>
      <c r="BV36" s="338">
        <v>5.1643192488262914E-2</v>
      </c>
      <c r="BW36" s="336">
        <v>7.9207920792079209E-2</v>
      </c>
      <c r="BX36" s="336">
        <v>9.7297297297297303E-2</v>
      </c>
      <c r="BY36" s="336">
        <v>0.1</v>
      </c>
      <c r="BZ36" s="336">
        <v>4.878048780487805E-2</v>
      </c>
      <c r="CA36" s="336">
        <v>0.10050251256281408</v>
      </c>
      <c r="CB36" s="336">
        <v>0.1005586592178771</v>
      </c>
      <c r="CC36" s="336">
        <v>7.1856287425149698E-2</v>
      </c>
      <c r="CD36" s="336">
        <v>3.2894736842105261E-2</v>
      </c>
      <c r="CE36" s="336">
        <v>4.8128342245989303E-2</v>
      </c>
      <c r="CF36" s="336">
        <v>3.8461538461538464E-2</v>
      </c>
      <c r="CG36" s="336">
        <v>5.1020408163265307E-2</v>
      </c>
      <c r="CH36" s="336">
        <v>6.7307692307692304E-2</v>
      </c>
      <c r="CI36" s="2">
        <v>0.10810810810810811</v>
      </c>
      <c r="CJ36" s="2">
        <v>0.10843373493975904</v>
      </c>
      <c r="CK36" s="2">
        <v>0.12432432432432433</v>
      </c>
      <c r="CL36" s="2">
        <v>9.0909090909090912E-2</v>
      </c>
      <c r="CM36" s="2">
        <v>8.8541666666666671E-2</v>
      </c>
      <c r="CN36" s="2">
        <v>8.3333333333333329E-2</v>
      </c>
      <c r="CO36" s="2">
        <v>5.7777777777777775E-2</v>
      </c>
      <c r="CP36" s="2">
        <v>5.8823529411764705E-2</v>
      </c>
    </row>
    <row r="37" spans="2:98" x14ac:dyDescent="0.3">
      <c r="B37" s="2" t="s">
        <v>98</v>
      </c>
      <c r="C37" s="336">
        <f t="shared" ref="C37:Z37" si="4">C21/C5</f>
        <v>5.7522123893805309E-2</v>
      </c>
      <c r="D37" s="336">
        <f t="shared" si="4"/>
        <v>6.1776061776061778E-2</v>
      </c>
      <c r="E37" s="336">
        <f t="shared" si="4"/>
        <v>5.8219178082191778E-2</v>
      </c>
      <c r="F37" s="336">
        <f t="shared" si="4"/>
        <v>3.6734693877551024E-2</v>
      </c>
      <c r="G37" s="336">
        <f t="shared" si="4"/>
        <v>4.1237113402061855E-2</v>
      </c>
      <c r="H37" s="336">
        <f t="shared" si="4"/>
        <v>4.9019607843137254E-2</v>
      </c>
      <c r="I37" s="336">
        <f t="shared" si="4"/>
        <v>4.3795620437956206E-2</v>
      </c>
      <c r="J37" s="336">
        <f t="shared" si="4"/>
        <v>5.6291390728476824E-2</v>
      </c>
      <c r="K37" s="336">
        <f t="shared" si="4"/>
        <v>4.2682926829268296E-2</v>
      </c>
      <c r="L37" s="336">
        <f t="shared" si="4"/>
        <v>5.2287581699346407E-2</v>
      </c>
      <c r="M37" s="336">
        <f t="shared" si="4"/>
        <v>4.9342105263157895E-2</v>
      </c>
      <c r="N37" s="336">
        <f t="shared" si="4"/>
        <v>3.5242290748898682E-2</v>
      </c>
      <c r="O37" s="336">
        <f t="shared" si="4"/>
        <v>4.4534412955465584E-2</v>
      </c>
      <c r="P37" s="336">
        <f t="shared" si="4"/>
        <v>3.8461538461538464E-2</v>
      </c>
      <c r="Q37" s="336">
        <f t="shared" si="4"/>
        <v>5.8823529411764705E-2</v>
      </c>
      <c r="R37" s="336">
        <f t="shared" si="4"/>
        <v>5.6818181818181816E-2</v>
      </c>
      <c r="S37" s="336">
        <f t="shared" si="4"/>
        <v>6.9343065693430656E-2</v>
      </c>
      <c r="T37" s="336">
        <f t="shared" si="4"/>
        <v>9.727626459143969E-2</v>
      </c>
      <c r="U37" s="336">
        <f t="shared" si="4"/>
        <v>6.3492063492063489E-2</v>
      </c>
      <c r="V37" s="336">
        <f t="shared" si="4"/>
        <v>6.4257028112449793E-2</v>
      </c>
      <c r="W37" s="336">
        <f t="shared" si="4"/>
        <v>4.3771043771043773E-2</v>
      </c>
      <c r="X37" s="336">
        <f t="shared" si="4"/>
        <v>7.3170731707317069E-2</v>
      </c>
      <c r="Y37" s="336">
        <f t="shared" si="4"/>
        <v>5.8394160583941604E-2</v>
      </c>
      <c r="Z37" s="336">
        <f t="shared" si="4"/>
        <v>8.6065573770491802E-2</v>
      </c>
      <c r="AA37" s="336">
        <f t="shared" ref="AA37:AL37" si="5">AA21/AA5</f>
        <v>7.4889867841409691E-2</v>
      </c>
      <c r="AB37" s="336">
        <f t="shared" si="5"/>
        <v>5.5350553505535055E-2</v>
      </c>
      <c r="AC37" s="336">
        <f t="shared" si="5"/>
        <v>8.9795918367346933E-2</v>
      </c>
      <c r="AD37" s="336">
        <f t="shared" si="5"/>
        <v>5.909090909090909E-2</v>
      </c>
      <c r="AE37" s="336">
        <f t="shared" si="5"/>
        <v>8.0357142857142863E-2</v>
      </c>
      <c r="AF37" s="336">
        <f t="shared" si="5"/>
        <v>4.9107142857142856E-2</v>
      </c>
      <c r="AG37" s="336">
        <f t="shared" si="5"/>
        <v>4.8387096774193547E-2</v>
      </c>
      <c r="AH37" s="336">
        <f t="shared" si="5"/>
        <v>7.8125E-2</v>
      </c>
      <c r="AI37" s="336">
        <f t="shared" si="5"/>
        <v>4.4673539518900345E-2</v>
      </c>
      <c r="AJ37" s="336">
        <f t="shared" si="5"/>
        <v>6.9277108433734941E-2</v>
      </c>
      <c r="AK37" s="336">
        <f t="shared" si="5"/>
        <v>7.7490774907749083E-2</v>
      </c>
      <c r="AL37" s="336">
        <f t="shared" si="5"/>
        <v>5.6818181818181816E-2</v>
      </c>
      <c r="AM37" s="336">
        <v>5.5118110236220472E-2</v>
      </c>
      <c r="AN37" s="336">
        <v>4.7272727272727272E-2</v>
      </c>
      <c r="AO37" s="336">
        <v>8.3665338645418322E-2</v>
      </c>
      <c r="AP37" s="336">
        <v>6.4777327935222673E-2</v>
      </c>
      <c r="AQ37" s="336">
        <v>7.3891625615763554E-2</v>
      </c>
      <c r="AR37" s="336">
        <v>8.6580086580086577E-2</v>
      </c>
      <c r="AS37" s="336">
        <v>7.874015748031496E-2</v>
      </c>
      <c r="AT37" s="336">
        <v>8.6021505376344093E-2</v>
      </c>
      <c r="AU37" s="336">
        <v>6.4343163538873996E-2</v>
      </c>
      <c r="AV37" s="336">
        <v>5.4200542005420058E-2</v>
      </c>
      <c r="AW37" s="336">
        <v>3.0716723549488054E-2</v>
      </c>
      <c r="AX37" s="336">
        <v>6.9400630914826497E-2</v>
      </c>
      <c r="AY37" s="336">
        <v>6.7669172932330823E-2</v>
      </c>
      <c r="AZ37" s="336">
        <v>4.8192771084337352E-2</v>
      </c>
      <c r="BA37" s="336">
        <v>6.7729083665338641E-2</v>
      </c>
      <c r="BB37" s="336">
        <v>6.4406779661016947E-2</v>
      </c>
      <c r="BC37" s="336">
        <v>4.1984732824427481E-2</v>
      </c>
      <c r="BD37" s="336">
        <v>8.171206225680934E-2</v>
      </c>
      <c r="BE37" s="336">
        <v>9.375E-2</v>
      </c>
      <c r="BF37" s="336">
        <v>8.4905660377358486E-2</v>
      </c>
      <c r="BG37" s="336">
        <v>4.8582995951417005E-2</v>
      </c>
      <c r="BH37" s="336">
        <v>5.434782608695652E-2</v>
      </c>
      <c r="BI37" s="336">
        <v>3.8314176245210725E-2</v>
      </c>
      <c r="BJ37" s="336">
        <v>6.4406779661016947E-2</v>
      </c>
      <c r="BK37" s="338">
        <v>4.6762589928057555E-2</v>
      </c>
      <c r="BL37" s="338">
        <v>8.4388185654008435E-2</v>
      </c>
      <c r="BM37" s="338">
        <v>0.12840466926070038</v>
      </c>
      <c r="BN37" s="338">
        <v>9.8113207547169817E-2</v>
      </c>
      <c r="BO37" s="338">
        <v>9.2436974789915971E-2</v>
      </c>
      <c r="BP37" s="338">
        <v>9.0909090909090912E-2</v>
      </c>
      <c r="BQ37" s="338">
        <v>9.0090090090090086E-2</v>
      </c>
      <c r="BR37" s="338">
        <v>7.0000000000000007E-2</v>
      </c>
      <c r="BS37" s="338">
        <v>5.8252427184466021E-2</v>
      </c>
      <c r="BT37" s="338">
        <v>5.0480769230769232E-2</v>
      </c>
      <c r="BU37" s="338">
        <v>0.10199999999999999</v>
      </c>
      <c r="BV37" s="338">
        <v>0.12595419847328243</v>
      </c>
      <c r="BW37" s="336">
        <v>8.8803088803088806E-2</v>
      </c>
      <c r="BX37" s="336">
        <v>6.8965517241379309E-2</v>
      </c>
      <c r="BY37" s="336">
        <v>8.3003952569169967E-2</v>
      </c>
      <c r="BZ37" s="336">
        <v>0.125</v>
      </c>
      <c r="CA37" s="336">
        <v>0.10996563573883161</v>
      </c>
      <c r="CB37" s="336">
        <v>0.11036789297658862</v>
      </c>
      <c r="CC37" s="336">
        <v>9.7014925373134331E-2</v>
      </c>
      <c r="CD37" s="336">
        <v>6.8259385665529013E-2</v>
      </c>
      <c r="CE37" s="336">
        <v>5.6603773584905662E-2</v>
      </c>
      <c r="CF37" s="336">
        <v>6.0367454068241469E-2</v>
      </c>
      <c r="CG37" s="336">
        <v>8.4415584415584416E-2</v>
      </c>
      <c r="CH37" s="336">
        <v>0.10324483775811209</v>
      </c>
      <c r="CI37" s="2">
        <v>0.11301369863013698</v>
      </c>
      <c r="CJ37" s="2">
        <v>0.11594202898550725</v>
      </c>
      <c r="CK37" s="2">
        <v>0.15720524017467249</v>
      </c>
      <c r="CL37" s="2">
        <v>0.12890625</v>
      </c>
      <c r="CM37" s="2">
        <v>0.1044776119402985</v>
      </c>
      <c r="CN37" s="2">
        <v>0.10380622837370242</v>
      </c>
      <c r="CO37" s="2">
        <v>8.3892617449664433E-2</v>
      </c>
      <c r="CP37" s="2">
        <v>9.634551495016612E-2</v>
      </c>
    </row>
    <row r="38" spans="2:98" x14ac:dyDescent="0.3">
      <c r="B38" s="2" t="s">
        <v>122</v>
      </c>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8"/>
      <c r="BL38" s="338"/>
      <c r="BM38" s="338"/>
      <c r="BN38" s="338"/>
      <c r="BO38" s="338"/>
      <c r="BP38" s="338"/>
      <c r="BQ38" s="338"/>
      <c r="BR38" s="338"/>
      <c r="BS38" s="338"/>
      <c r="BT38" s="338"/>
      <c r="BU38" s="338"/>
      <c r="BV38" s="338"/>
      <c r="BW38" s="336"/>
      <c r="BX38" s="336"/>
      <c r="BY38" s="336"/>
      <c r="BZ38" s="336"/>
      <c r="CA38" s="336"/>
      <c r="CB38" s="336"/>
      <c r="CC38" s="336"/>
      <c r="CD38" s="336"/>
      <c r="CE38" s="336"/>
      <c r="CF38" s="336"/>
      <c r="CG38" s="336"/>
      <c r="CH38" s="336"/>
    </row>
    <row r="39" spans="2:98" x14ac:dyDescent="0.3">
      <c r="B39" s="2" t="s">
        <v>99</v>
      </c>
      <c r="C39" s="336">
        <f t="shared" ref="C39:Z39" si="6">C23/C7</f>
        <v>0</v>
      </c>
      <c r="D39" s="336">
        <f t="shared" si="6"/>
        <v>0</v>
      </c>
      <c r="E39" s="336">
        <f t="shared" si="6"/>
        <v>0</v>
      </c>
      <c r="F39" s="336" t="e">
        <f t="shared" si="6"/>
        <v>#DIV/0!</v>
      </c>
      <c r="G39" s="336">
        <f t="shared" si="6"/>
        <v>0</v>
      </c>
      <c r="H39" s="336">
        <f t="shared" si="6"/>
        <v>0</v>
      </c>
      <c r="I39" s="336">
        <f t="shared" si="6"/>
        <v>0.18181818181818182</v>
      </c>
      <c r="J39" s="336">
        <f t="shared" si="6"/>
        <v>0</v>
      </c>
      <c r="K39" s="336">
        <f t="shared" si="6"/>
        <v>0.13333333333333333</v>
      </c>
      <c r="L39" s="336">
        <f t="shared" si="6"/>
        <v>7.1428571428571425E-2</v>
      </c>
      <c r="M39" s="336">
        <f t="shared" si="6"/>
        <v>0</v>
      </c>
      <c r="N39" s="336">
        <f t="shared" si="6"/>
        <v>0</v>
      </c>
      <c r="O39" s="336">
        <f t="shared" si="6"/>
        <v>0</v>
      </c>
      <c r="P39" s="336">
        <f t="shared" si="6"/>
        <v>0</v>
      </c>
      <c r="Q39" s="336">
        <f t="shared" si="6"/>
        <v>0</v>
      </c>
      <c r="R39" s="336">
        <f t="shared" si="6"/>
        <v>0.2857142857142857</v>
      </c>
      <c r="S39" s="336">
        <f t="shared" si="6"/>
        <v>0</v>
      </c>
      <c r="T39" s="336">
        <f t="shared" si="6"/>
        <v>0</v>
      </c>
      <c r="U39" s="336">
        <f t="shared" si="6"/>
        <v>0</v>
      </c>
      <c r="V39" s="336">
        <f t="shared" si="6"/>
        <v>7.1428571428571425E-2</v>
      </c>
      <c r="W39" s="336">
        <f t="shared" si="6"/>
        <v>0</v>
      </c>
      <c r="X39" s="336">
        <f t="shared" si="6"/>
        <v>0.375</v>
      </c>
      <c r="Y39" s="336">
        <f t="shared" si="6"/>
        <v>0.2857142857142857</v>
      </c>
      <c r="Z39" s="336">
        <f t="shared" si="6"/>
        <v>0</v>
      </c>
      <c r="AA39" s="336">
        <f t="shared" ref="AA39:AL39" si="7">AA23/AA7</f>
        <v>0</v>
      </c>
      <c r="AB39" s="336">
        <f t="shared" si="7"/>
        <v>6.25E-2</v>
      </c>
      <c r="AC39" s="336">
        <f t="shared" si="7"/>
        <v>0</v>
      </c>
      <c r="AD39" s="336">
        <f t="shared" si="7"/>
        <v>0.16666666666666666</v>
      </c>
      <c r="AE39" s="336">
        <f t="shared" si="7"/>
        <v>8.3333333333333329E-2</v>
      </c>
      <c r="AF39" s="336">
        <f t="shared" si="7"/>
        <v>0</v>
      </c>
      <c r="AG39" s="336">
        <f t="shared" si="7"/>
        <v>0</v>
      </c>
      <c r="AH39" s="336">
        <f t="shared" si="7"/>
        <v>0</v>
      </c>
      <c r="AI39" s="336">
        <f t="shared" si="7"/>
        <v>0.27272727272727271</v>
      </c>
      <c r="AJ39" s="336">
        <f t="shared" si="7"/>
        <v>0.13333333333333333</v>
      </c>
      <c r="AK39" s="336">
        <f t="shared" si="7"/>
        <v>0</v>
      </c>
      <c r="AL39" s="336">
        <f t="shared" si="7"/>
        <v>0</v>
      </c>
      <c r="AM39" s="336">
        <v>0</v>
      </c>
      <c r="AN39" s="336">
        <v>0.25</v>
      </c>
      <c r="AO39" s="336">
        <v>0.16666666666666666</v>
      </c>
      <c r="AP39" s="336">
        <v>0</v>
      </c>
      <c r="AQ39" s="336">
        <v>0</v>
      </c>
      <c r="AR39" s="336">
        <v>0.14285714285714285</v>
      </c>
      <c r="AS39" s="336">
        <v>6.6666666666666666E-2</v>
      </c>
      <c r="AT39" s="336">
        <v>0</v>
      </c>
      <c r="AU39" s="336">
        <v>0.2</v>
      </c>
      <c r="AV39" s="336">
        <v>0</v>
      </c>
      <c r="AW39" s="336">
        <v>0</v>
      </c>
      <c r="AX39" s="336">
        <v>0</v>
      </c>
      <c r="AY39" s="336">
        <v>7.6923076923076927E-2</v>
      </c>
      <c r="AZ39" s="336">
        <v>0</v>
      </c>
      <c r="BA39" s="336">
        <v>0.18181818181818182</v>
      </c>
      <c r="BB39" s="336">
        <v>0</v>
      </c>
      <c r="BC39" s="336">
        <v>0.14285714285714285</v>
      </c>
      <c r="BD39" s="336">
        <v>0</v>
      </c>
      <c r="BE39" s="336">
        <v>0.14285714285714285</v>
      </c>
      <c r="BF39" s="336">
        <v>0.33333333333333331</v>
      </c>
      <c r="BG39" s="336">
        <v>0.125</v>
      </c>
      <c r="BH39" s="336">
        <v>0</v>
      </c>
      <c r="BI39" s="336">
        <v>0.2857142857142857</v>
      </c>
      <c r="BJ39" s="336">
        <v>0.15789473684210525</v>
      </c>
      <c r="BK39" s="338">
        <v>0.1111111111111111</v>
      </c>
      <c r="BL39" s="338">
        <v>8.3333333333333329E-2</v>
      </c>
      <c r="BM39" s="338">
        <v>0</v>
      </c>
      <c r="BN39" s="338">
        <v>0</v>
      </c>
      <c r="BO39" s="338">
        <v>0</v>
      </c>
      <c r="BP39" s="338">
        <v>0.25</v>
      </c>
      <c r="BQ39" s="338">
        <v>0</v>
      </c>
      <c r="BR39" s="338">
        <v>0.18181818181818182</v>
      </c>
      <c r="BS39" s="338">
        <v>0.25</v>
      </c>
      <c r="BT39" s="338">
        <v>0</v>
      </c>
      <c r="BU39" s="338">
        <v>0.14299999999999999</v>
      </c>
      <c r="BV39" s="338">
        <v>0.33333333333333331</v>
      </c>
      <c r="BW39" s="336">
        <v>0</v>
      </c>
      <c r="BX39" s="336">
        <v>0</v>
      </c>
      <c r="BY39" s="336">
        <v>0.14285714285714285</v>
      </c>
      <c r="BZ39" s="336">
        <v>0.1</v>
      </c>
      <c r="CA39" s="336">
        <v>0.27272727272727271</v>
      </c>
      <c r="CB39" s="336">
        <v>9.0909090909090912E-2</v>
      </c>
      <c r="CC39" s="336">
        <v>7.1428571428571425E-2</v>
      </c>
      <c r="CD39" s="336">
        <v>0</v>
      </c>
      <c r="CE39" s="336">
        <v>0.1</v>
      </c>
      <c r="CF39" s="336">
        <v>0.14285714285714285</v>
      </c>
      <c r="CG39" s="336">
        <v>0</v>
      </c>
      <c r="CH39" s="336">
        <v>0.33333333333333331</v>
      </c>
      <c r="CI39" s="2">
        <v>0.27272727272727271</v>
      </c>
      <c r="CJ39" s="2">
        <v>0</v>
      </c>
      <c r="CK39" s="2">
        <v>0</v>
      </c>
      <c r="CL39" s="2">
        <v>7.6923076923076927E-2</v>
      </c>
      <c r="CM39" s="2">
        <v>0</v>
      </c>
      <c r="CN39" s="2">
        <v>0</v>
      </c>
      <c r="CO39" s="2">
        <v>0.21428571428571427</v>
      </c>
      <c r="CP39" s="2">
        <v>0</v>
      </c>
    </row>
    <row r="40" spans="2:98" x14ac:dyDescent="0.3">
      <c r="B40" s="2" t="s">
        <v>100</v>
      </c>
      <c r="C40" s="336">
        <f t="shared" ref="C40:Z40" si="8">C24/C8</f>
        <v>8.5106382978723402E-2</v>
      </c>
      <c r="D40" s="336">
        <f t="shared" si="8"/>
        <v>0.13056379821958458</v>
      </c>
      <c r="E40" s="336">
        <f t="shared" si="8"/>
        <v>0.13134328358208955</v>
      </c>
      <c r="F40" s="336">
        <f t="shared" si="8"/>
        <v>0.10115606936416185</v>
      </c>
      <c r="G40" s="336">
        <f t="shared" si="8"/>
        <v>9.1743119266055051E-2</v>
      </c>
      <c r="H40" s="336">
        <f t="shared" si="8"/>
        <v>6.5573770491803282E-2</v>
      </c>
      <c r="I40" s="336">
        <f t="shared" si="8"/>
        <v>0.12195121951219512</v>
      </c>
      <c r="J40" s="336">
        <f t="shared" si="8"/>
        <v>7.4404761904761904E-2</v>
      </c>
      <c r="K40" s="336">
        <f t="shared" si="8"/>
        <v>6.8292682926829273E-2</v>
      </c>
      <c r="L40" s="336">
        <f t="shared" si="8"/>
        <v>7.6487252124645896E-2</v>
      </c>
      <c r="M40" s="336">
        <f t="shared" si="8"/>
        <v>8.4507042253521125E-2</v>
      </c>
      <c r="N40" s="336">
        <f t="shared" si="8"/>
        <v>8.3798882681564241E-2</v>
      </c>
      <c r="O40" s="336">
        <f t="shared" si="8"/>
        <v>9.9447513812154692E-2</v>
      </c>
      <c r="P40" s="336">
        <f t="shared" si="8"/>
        <v>8.4033613445378158E-2</v>
      </c>
      <c r="Q40" s="336">
        <f t="shared" si="8"/>
        <v>9.1463414634146339E-2</v>
      </c>
      <c r="R40" s="336">
        <f t="shared" si="8"/>
        <v>6.8862275449101798E-2</v>
      </c>
      <c r="S40" s="336">
        <f t="shared" si="8"/>
        <v>9.5846645367412137E-2</v>
      </c>
      <c r="T40" s="336">
        <f t="shared" si="8"/>
        <v>0.11635220125786164</v>
      </c>
      <c r="U40" s="336">
        <f t="shared" si="8"/>
        <v>8.3832335329341312E-2</v>
      </c>
      <c r="V40" s="336">
        <f t="shared" si="8"/>
        <v>8.6294416243654817E-2</v>
      </c>
      <c r="W40" s="336">
        <f t="shared" si="8"/>
        <v>7.3593073593073599E-2</v>
      </c>
      <c r="X40" s="336">
        <f t="shared" si="8"/>
        <v>6.75990675990676E-2</v>
      </c>
      <c r="Y40" s="336">
        <f t="shared" si="8"/>
        <v>0.11813186813186813</v>
      </c>
      <c r="Z40" s="336">
        <f t="shared" si="8"/>
        <v>8.7167070217917669E-2</v>
      </c>
      <c r="AA40" s="336">
        <f t="shared" ref="AA40:AL40" si="9">AA24/AA8</f>
        <v>8.8948787061994605E-2</v>
      </c>
      <c r="AB40" s="336">
        <f t="shared" si="9"/>
        <v>0.1</v>
      </c>
      <c r="AC40" s="336">
        <f t="shared" si="9"/>
        <v>9.3939393939393934E-2</v>
      </c>
      <c r="AD40" s="336">
        <f t="shared" si="9"/>
        <v>0.11146496815286625</v>
      </c>
      <c r="AE40" s="336">
        <f t="shared" si="9"/>
        <v>0.121875</v>
      </c>
      <c r="AF40" s="336">
        <f t="shared" si="9"/>
        <v>8.5173501577287064E-2</v>
      </c>
      <c r="AG40" s="336">
        <f t="shared" si="9"/>
        <v>0.10256410256410256</v>
      </c>
      <c r="AH40" s="336">
        <f t="shared" si="9"/>
        <v>0.11304347826086956</v>
      </c>
      <c r="AI40" s="336">
        <f t="shared" si="9"/>
        <v>8.4474885844748854E-2</v>
      </c>
      <c r="AJ40" s="336">
        <f t="shared" si="9"/>
        <v>0.10077519379844961</v>
      </c>
      <c r="AK40" s="336">
        <f t="shared" si="9"/>
        <v>0.12</v>
      </c>
      <c r="AL40" s="336">
        <f t="shared" si="9"/>
        <v>0.11716621253405994</v>
      </c>
      <c r="AM40" s="336">
        <v>0.11170212765957446</v>
      </c>
      <c r="AN40" s="336">
        <v>8.8709677419354843E-2</v>
      </c>
      <c r="AO40" s="336">
        <v>0.10256410256410256</v>
      </c>
      <c r="AP40" s="336">
        <v>0.10542168674698796</v>
      </c>
      <c r="AQ40" s="336">
        <v>0.11695906432748537</v>
      </c>
      <c r="AR40" s="336">
        <v>6.5015479876160992E-2</v>
      </c>
      <c r="AS40" s="336">
        <v>7.3878627968337732E-2</v>
      </c>
      <c r="AT40" s="336">
        <v>7.4270557029177717E-2</v>
      </c>
      <c r="AU40" s="336">
        <v>8.3984375E-2</v>
      </c>
      <c r="AV40" s="336">
        <v>8.8114754098360656E-2</v>
      </c>
      <c r="AW40" s="336">
        <v>9.6103896103896108E-2</v>
      </c>
      <c r="AX40" s="336">
        <v>8.5213032581453629E-2</v>
      </c>
      <c r="AY40" s="336">
        <v>0.10192837465564739</v>
      </c>
      <c r="AZ40" s="336">
        <v>8.1325301204819275E-2</v>
      </c>
      <c r="BA40" s="336">
        <v>9.5367847411444148E-2</v>
      </c>
      <c r="BB40" s="336">
        <v>0.12063492063492064</v>
      </c>
      <c r="BC40" s="336">
        <v>0.13437499999999999</v>
      </c>
      <c r="BD40" s="336">
        <v>5.362776025236593E-2</v>
      </c>
      <c r="BE40" s="336">
        <v>9.6045197740112997E-2</v>
      </c>
      <c r="BF40" s="336">
        <v>9.5744680851063829E-2</v>
      </c>
      <c r="BG40" s="336">
        <v>8.9635854341736695E-2</v>
      </c>
      <c r="BH40" s="336">
        <v>7.823960880195599E-2</v>
      </c>
      <c r="BI40" s="336">
        <v>7.4257425742574254E-2</v>
      </c>
      <c r="BJ40" s="336">
        <v>6.699751861042183E-2</v>
      </c>
      <c r="BK40" s="338">
        <v>0.10422535211267606</v>
      </c>
      <c r="BL40" s="338">
        <v>0.11501597444089456</v>
      </c>
      <c r="BM40" s="338">
        <v>0.12130177514792899</v>
      </c>
      <c r="BN40" s="338">
        <v>0.10126582278481013</v>
      </c>
      <c r="BO40" s="338">
        <v>0.12121212121212122</v>
      </c>
      <c r="BP40" s="338">
        <v>8.8435374149659865E-2</v>
      </c>
      <c r="BQ40" s="338">
        <v>8.9285714285714288E-2</v>
      </c>
      <c r="BR40" s="338">
        <v>9.1160220994475141E-2</v>
      </c>
      <c r="BS40" s="338">
        <v>7.1759259259259259E-2</v>
      </c>
      <c r="BT40" s="338">
        <v>8.5152838427947602E-2</v>
      </c>
      <c r="BU40" s="338">
        <v>7.6999999999999999E-2</v>
      </c>
      <c r="BV40" s="338">
        <v>9.2783505154639179E-2</v>
      </c>
      <c r="BW40" s="336">
        <v>0.11403508771929824</v>
      </c>
      <c r="BX40" s="336">
        <v>9.696969696969697E-2</v>
      </c>
      <c r="BY40" s="336">
        <v>0.10559006211180125</v>
      </c>
      <c r="BZ40" s="336">
        <v>9.6989966555183951E-2</v>
      </c>
      <c r="CA40" s="336">
        <v>7.7639751552795025E-2</v>
      </c>
      <c r="CB40" s="336">
        <v>8.4905660377358486E-2</v>
      </c>
      <c r="CC40" s="336">
        <v>0.11572700296735905</v>
      </c>
      <c r="CD40" s="336">
        <v>9.9730458221024262E-2</v>
      </c>
      <c r="CE40" s="336">
        <v>7.847533632286996E-2</v>
      </c>
      <c r="CF40" s="336">
        <v>6.9306930693069313E-2</v>
      </c>
      <c r="CG40" s="336">
        <v>0.10579345088161209</v>
      </c>
      <c r="CH40" s="336">
        <v>8.6206896551724144E-2</v>
      </c>
      <c r="CI40" s="2">
        <v>8.8414634146341459E-2</v>
      </c>
      <c r="CJ40" s="2">
        <v>8.7227414330218064E-2</v>
      </c>
      <c r="CK40" s="2">
        <v>0.12286689419795221</v>
      </c>
      <c r="CL40" s="2">
        <v>9.5238095238095233E-2</v>
      </c>
      <c r="CM40" s="2">
        <v>0.11272727272727273</v>
      </c>
      <c r="CN40" s="2">
        <v>0.125</v>
      </c>
      <c r="CO40" s="2">
        <v>6.4814814814814811E-2</v>
      </c>
      <c r="CP40" s="2">
        <v>8.0729166666666671E-2</v>
      </c>
    </row>
    <row r="41" spans="2:98" x14ac:dyDescent="0.3">
      <c r="B41" s="2" t="s">
        <v>101</v>
      </c>
      <c r="C41" s="336">
        <f t="shared" ref="C41:Z41" si="10">C25/C9</f>
        <v>5.6179775280898875E-2</v>
      </c>
      <c r="D41" s="336">
        <f t="shared" si="10"/>
        <v>0.15294117647058825</v>
      </c>
      <c r="E41" s="336">
        <f t="shared" si="10"/>
        <v>5.8823529411764705E-2</v>
      </c>
      <c r="F41" s="336">
        <f t="shared" si="10"/>
        <v>9.0909090909090912E-2</v>
      </c>
      <c r="G41" s="336">
        <f t="shared" si="10"/>
        <v>0.12</v>
      </c>
      <c r="H41" s="336">
        <f t="shared" si="10"/>
        <v>8.8235294117647065E-2</v>
      </c>
      <c r="I41" s="336">
        <f t="shared" si="10"/>
        <v>7.6271186440677971E-2</v>
      </c>
      <c r="J41" s="336">
        <f t="shared" si="10"/>
        <v>6.3492063492063489E-2</v>
      </c>
      <c r="K41" s="336">
        <f t="shared" si="10"/>
        <v>5.6338028169014086E-2</v>
      </c>
      <c r="L41" s="336">
        <f t="shared" si="10"/>
        <v>7.3529411764705885E-2</v>
      </c>
      <c r="M41" s="336">
        <f t="shared" si="10"/>
        <v>8.7999999999999995E-2</v>
      </c>
      <c r="N41" s="336">
        <f t="shared" si="10"/>
        <v>6.6666666666666666E-2</v>
      </c>
      <c r="O41" s="336">
        <f t="shared" si="10"/>
        <v>7.7519379844961239E-2</v>
      </c>
      <c r="P41" s="336">
        <f t="shared" si="10"/>
        <v>4.7619047619047616E-2</v>
      </c>
      <c r="Q41" s="336">
        <f t="shared" si="10"/>
        <v>6.1068702290076333E-2</v>
      </c>
      <c r="R41" s="336">
        <f t="shared" si="10"/>
        <v>9.0163934426229511E-2</v>
      </c>
      <c r="S41" s="336">
        <f t="shared" si="10"/>
        <v>0.12977099236641221</v>
      </c>
      <c r="T41" s="336">
        <f t="shared" si="10"/>
        <v>9.7560975609756101E-2</v>
      </c>
      <c r="U41" s="336">
        <f t="shared" si="10"/>
        <v>4.0540540540540543E-2</v>
      </c>
      <c r="V41" s="336">
        <f t="shared" si="10"/>
        <v>6.2068965517241378E-2</v>
      </c>
      <c r="W41" s="336">
        <f t="shared" si="10"/>
        <v>3.2967032967032968E-2</v>
      </c>
      <c r="X41" s="336">
        <f t="shared" si="10"/>
        <v>5.3892215568862277E-2</v>
      </c>
      <c r="Y41" s="336">
        <f t="shared" si="10"/>
        <v>3.5087719298245612E-2</v>
      </c>
      <c r="Z41" s="336">
        <f t="shared" si="10"/>
        <v>2.3622047244094488E-2</v>
      </c>
      <c r="AA41" s="336">
        <f t="shared" ref="AA41:AL41" si="11">AA25/AA9</f>
        <v>7.0063694267515922E-2</v>
      </c>
      <c r="AB41" s="336">
        <f t="shared" si="11"/>
        <v>9.0322580645161285E-2</v>
      </c>
      <c r="AC41" s="336">
        <f t="shared" si="11"/>
        <v>6.3063063063063057E-2</v>
      </c>
      <c r="AD41" s="336">
        <f t="shared" si="11"/>
        <v>0.10344827586206896</v>
      </c>
      <c r="AE41" s="336">
        <f t="shared" si="11"/>
        <v>9.375E-2</v>
      </c>
      <c r="AF41" s="336">
        <f t="shared" si="11"/>
        <v>8.7248322147651006E-2</v>
      </c>
      <c r="AG41" s="336">
        <f t="shared" si="11"/>
        <v>6.4285714285714279E-2</v>
      </c>
      <c r="AH41" s="336">
        <f t="shared" si="11"/>
        <v>6.8493150684931503E-2</v>
      </c>
      <c r="AI41" s="336">
        <f t="shared" si="11"/>
        <v>3.4013605442176874E-2</v>
      </c>
      <c r="AJ41" s="336">
        <f t="shared" si="11"/>
        <v>5.0632911392405063E-2</v>
      </c>
      <c r="AK41" s="336">
        <f t="shared" si="11"/>
        <v>2.9126213592233011E-2</v>
      </c>
      <c r="AL41" s="336">
        <f t="shared" si="11"/>
        <v>6.7669172932330823E-2</v>
      </c>
      <c r="AM41" s="336">
        <v>3.6496350364963501E-2</v>
      </c>
      <c r="AN41" s="336">
        <v>2.4590163934426229E-2</v>
      </c>
      <c r="AO41" s="336">
        <v>3.9215686274509803E-2</v>
      </c>
      <c r="AP41" s="336">
        <v>4.1666666666666664E-2</v>
      </c>
      <c r="AQ41" s="336">
        <v>4.1666666666666664E-2</v>
      </c>
      <c r="AR41" s="336">
        <v>2.9702970297029702E-2</v>
      </c>
      <c r="AS41" s="336">
        <v>5.7553956834532377E-2</v>
      </c>
      <c r="AT41" s="336">
        <v>4.195804195804196E-2</v>
      </c>
      <c r="AU41" s="336">
        <v>4.4776119402985072E-2</v>
      </c>
      <c r="AV41" s="336">
        <v>6.8750000000000006E-2</v>
      </c>
      <c r="AW41" s="336">
        <v>6.8027210884353748E-2</v>
      </c>
      <c r="AX41" s="336">
        <v>6.0402684563758392E-2</v>
      </c>
      <c r="AY41" s="336">
        <v>5.0724637681159424E-2</v>
      </c>
      <c r="AZ41" s="336">
        <v>7.1999999999999995E-2</v>
      </c>
      <c r="BA41" s="336">
        <v>0.11538461538461539</v>
      </c>
      <c r="BB41" s="336">
        <v>7.7586206896551727E-2</v>
      </c>
      <c r="BC41" s="336">
        <v>6.3380281690140844E-2</v>
      </c>
      <c r="BD41" s="336">
        <v>8.461538461538462E-2</v>
      </c>
      <c r="BE41" s="336">
        <v>6.7114093959731544E-2</v>
      </c>
      <c r="BF41" s="336">
        <v>4.5454545454545456E-2</v>
      </c>
      <c r="BG41" s="336">
        <v>2.8248587570621469E-2</v>
      </c>
      <c r="BH41" s="336">
        <v>4.878048780487805E-2</v>
      </c>
      <c r="BI41" s="336">
        <v>4.6052631578947366E-2</v>
      </c>
      <c r="BJ41" s="336">
        <v>3.4965034965034968E-2</v>
      </c>
      <c r="BK41" s="338">
        <v>7.4534161490683232E-2</v>
      </c>
      <c r="BL41" s="338">
        <v>7.0175438596491224E-2</v>
      </c>
      <c r="BM41" s="338">
        <v>5.7851239669421489E-2</v>
      </c>
      <c r="BN41" s="338">
        <v>0.12727272727272726</v>
      </c>
      <c r="BO41" s="338">
        <v>7.3825503355704702E-2</v>
      </c>
      <c r="BP41" s="338">
        <v>0.11267605633802817</v>
      </c>
      <c r="BQ41" s="338">
        <v>4.2682926829268296E-2</v>
      </c>
      <c r="BR41" s="338">
        <v>7.567567567567568E-2</v>
      </c>
      <c r="BS41" s="338">
        <v>5.2910052910052907E-2</v>
      </c>
      <c r="BT41" s="338">
        <v>6.9148936170212769E-2</v>
      </c>
      <c r="BU41" s="338">
        <v>7.3999999999999996E-2</v>
      </c>
      <c r="BV41" s="338">
        <v>4.6783625730994149E-2</v>
      </c>
      <c r="BW41" s="336">
        <v>8.6092715231788075E-2</v>
      </c>
      <c r="BX41" s="336">
        <v>7.926829268292683E-2</v>
      </c>
      <c r="BY41" s="336">
        <v>0.10204081632653061</v>
      </c>
      <c r="BZ41" s="336">
        <v>0.1</v>
      </c>
      <c r="CA41" s="336">
        <v>0.11842105263157894</v>
      </c>
      <c r="CB41" s="336">
        <v>0.1366906474820144</v>
      </c>
      <c r="CC41" s="336">
        <v>9.036144578313253E-2</v>
      </c>
      <c r="CD41" s="336">
        <v>6.4864864864864868E-2</v>
      </c>
      <c r="CE41" s="336">
        <v>5.7522123893805309E-2</v>
      </c>
      <c r="CF41" s="336">
        <v>7.0588235294117646E-2</v>
      </c>
      <c r="CG41" s="336">
        <v>8.771929824561403E-2</v>
      </c>
      <c r="CH41" s="336">
        <v>9.7297297297297303E-2</v>
      </c>
      <c r="CI41" s="2">
        <v>0.1702127659574468</v>
      </c>
      <c r="CJ41" s="2">
        <v>9.8684210526315791E-2</v>
      </c>
      <c r="CK41" s="2">
        <v>7.874015748031496E-2</v>
      </c>
      <c r="CL41" s="2">
        <v>0.15789473684210525</v>
      </c>
      <c r="CM41" s="2">
        <v>0.10294117647058823</v>
      </c>
      <c r="CN41" s="2">
        <v>9.2485549132947972E-2</v>
      </c>
      <c r="CO41" s="2">
        <v>0.12328767123287671</v>
      </c>
      <c r="CP41" s="2">
        <v>8.3798882681564241E-2</v>
      </c>
    </row>
    <row r="42" spans="2:98" x14ac:dyDescent="0.3">
      <c r="B42" s="2" t="s">
        <v>102</v>
      </c>
      <c r="C42" s="336">
        <f t="shared" ref="C42:Z42" si="12">C26/C10</f>
        <v>0.10429447852760736</v>
      </c>
      <c r="D42" s="336">
        <f t="shared" si="12"/>
        <v>0.10734463276836158</v>
      </c>
      <c r="E42" s="336">
        <f t="shared" si="12"/>
        <v>0.11515151515151516</v>
      </c>
      <c r="F42" s="336">
        <f t="shared" si="12"/>
        <v>6.2176165803108807E-2</v>
      </c>
      <c r="G42" s="336">
        <f t="shared" si="12"/>
        <v>0.12777777777777777</v>
      </c>
      <c r="H42" s="336">
        <f t="shared" si="12"/>
        <v>6.8965517241379309E-2</v>
      </c>
      <c r="I42" s="336">
        <f t="shared" si="12"/>
        <v>6.5420560747663545E-2</v>
      </c>
      <c r="J42" s="336">
        <f t="shared" si="12"/>
        <v>0.1</v>
      </c>
      <c r="K42" s="336">
        <f t="shared" si="12"/>
        <v>5.0314465408805034E-2</v>
      </c>
      <c r="L42" s="336">
        <f t="shared" si="12"/>
        <v>7.4468085106382975E-2</v>
      </c>
      <c r="M42" s="336">
        <f t="shared" si="12"/>
        <v>6.5656565656565663E-2</v>
      </c>
      <c r="N42" s="336">
        <f t="shared" si="12"/>
        <v>4.6153846153846156E-2</v>
      </c>
      <c r="O42" s="336">
        <f t="shared" si="12"/>
        <v>6.8376068376068383E-2</v>
      </c>
      <c r="P42" s="336">
        <f t="shared" si="12"/>
        <v>6.0913705583756347E-2</v>
      </c>
      <c r="Q42" s="336">
        <f t="shared" si="12"/>
        <v>8.3333333333333329E-2</v>
      </c>
      <c r="R42" s="336">
        <f t="shared" si="12"/>
        <v>7.7235772357723581E-2</v>
      </c>
      <c r="S42" s="336">
        <f t="shared" si="12"/>
        <v>0.1</v>
      </c>
      <c r="T42" s="336">
        <f t="shared" si="12"/>
        <v>7.8947368421052627E-2</v>
      </c>
      <c r="U42" s="336">
        <f t="shared" si="12"/>
        <v>8.7227414330218064E-2</v>
      </c>
      <c r="V42" s="336">
        <f t="shared" si="12"/>
        <v>6.8181818181818177E-2</v>
      </c>
      <c r="W42" s="336">
        <f t="shared" si="12"/>
        <v>5.7441253263707574E-2</v>
      </c>
      <c r="X42" s="336">
        <f t="shared" si="12"/>
        <v>7.6923076923076927E-2</v>
      </c>
      <c r="Y42" s="336">
        <f t="shared" si="12"/>
        <v>6.5743944636678195E-2</v>
      </c>
      <c r="Z42" s="336">
        <f t="shared" si="12"/>
        <v>7.8616352201257858E-2</v>
      </c>
      <c r="AA42" s="336">
        <f t="shared" ref="AA42:AL42" si="13">AA26/AA10</f>
        <v>8.4592145015105744E-2</v>
      </c>
      <c r="AB42" s="336">
        <f t="shared" si="13"/>
        <v>9.8305084745762716E-2</v>
      </c>
      <c r="AC42" s="336">
        <f t="shared" si="13"/>
        <v>0.11764705882352941</v>
      </c>
      <c r="AD42" s="336">
        <f t="shared" si="13"/>
        <v>7.2796934865900387E-2</v>
      </c>
      <c r="AE42" s="336">
        <f t="shared" si="13"/>
        <v>0.1</v>
      </c>
      <c r="AF42" s="336">
        <f t="shared" si="13"/>
        <v>0.10752688172043011</v>
      </c>
      <c r="AG42" s="336">
        <f t="shared" si="13"/>
        <v>7.2327044025157231E-2</v>
      </c>
      <c r="AH42" s="336">
        <f t="shared" si="13"/>
        <v>8.3333333333333329E-2</v>
      </c>
      <c r="AI42" s="336">
        <f t="shared" si="13"/>
        <v>7.0680628272251314E-2</v>
      </c>
      <c r="AJ42" s="336">
        <f t="shared" si="13"/>
        <v>5.7432432432432436E-2</v>
      </c>
      <c r="AK42" s="336">
        <f t="shared" si="13"/>
        <v>0.13953488372093023</v>
      </c>
      <c r="AL42" s="336">
        <f t="shared" si="13"/>
        <v>6.9498069498069498E-2</v>
      </c>
      <c r="AM42" s="336">
        <v>0.1040268456375839</v>
      </c>
      <c r="AN42" s="336">
        <v>0.10689655172413794</v>
      </c>
      <c r="AO42" s="336">
        <v>7.5396825396825393E-2</v>
      </c>
      <c r="AP42" s="336">
        <v>8.1632653061224483E-2</v>
      </c>
      <c r="AQ42" s="336">
        <v>9.6153846153846159E-2</v>
      </c>
      <c r="AR42" s="336">
        <v>0.11836734693877551</v>
      </c>
      <c r="AS42" s="336">
        <v>9.2307692307692313E-2</v>
      </c>
      <c r="AT42" s="336">
        <v>7.4404761904761904E-2</v>
      </c>
      <c r="AU42" s="336">
        <v>9.5121951219512196E-2</v>
      </c>
      <c r="AV42" s="336">
        <v>7.8431372549019607E-2</v>
      </c>
      <c r="AW42" s="336">
        <v>8.0402010050251257E-2</v>
      </c>
      <c r="AX42" s="336">
        <v>0.12834224598930483</v>
      </c>
      <c r="AY42" s="336">
        <v>0.12886597938144329</v>
      </c>
      <c r="AZ42" s="336">
        <v>0.11229946524064172</v>
      </c>
      <c r="BA42" s="336">
        <v>0.10652920962199312</v>
      </c>
      <c r="BB42" s="336">
        <v>8.4388185654008435E-2</v>
      </c>
      <c r="BC42" s="336">
        <v>0.10588235294117647</v>
      </c>
      <c r="BD42" s="336">
        <v>0.1245674740484429</v>
      </c>
      <c r="BE42" s="336">
        <v>8.3333333333333329E-2</v>
      </c>
      <c r="BF42" s="336">
        <v>8.2236842105263164E-2</v>
      </c>
      <c r="BG42" s="336">
        <v>6.7846607669616518E-2</v>
      </c>
      <c r="BH42" s="336">
        <v>8.1395348837209308E-2</v>
      </c>
      <c r="BI42" s="336">
        <v>9.2783505154639179E-2</v>
      </c>
      <c r="BJ42" s="336">
        <v>6.7073170731707321E-2</v>
      </c>
      <c r="BK42" s="336">
        <v>9.1194968553459113E-2</v>
      </c>
      <c r="BL42" s="336">
        <v>8.7121212121212127E-2</v>
      </c>
      <c r="BM42" s="336">
        <v>0.11522633744855967</v>
      </c>
      <c r="BN42" s="336">
        <v>0.12203389830508475</v>
      </c>
      <c r="BO42" s="336">
        <v>0.10034602076124567</v>
      </c>
      <c r="BP42" s="336">
        <v>0.11934156378600823</v>
      </c>
      <c r="BQ42" s="336">
        <v>9.5709570957095716E-2</v>
      </c>
      <c r="BR42" s="336">
        <v>6.5527065527065526E-2</v>
      </c>
      <c r="BS42" s="336">
        <v>9.9125364431486881E-2</v>
      </c>
      <c r="BT42" s="336">
        <v>6.8965517241379309E-2</v>
      </c>
      <c r="BU42" s="336">
        <v>8.7999999999999995E-2</v>
      </c>
      <c r="BV42" s="336">
        <v>9.1160220994475141E-2</v>
      </c>
      <c r="BW42" s="336">
        <v>0.12058823529411765</v>
      </c>
      <c r="BX42" s="336">
        <v>9.7643097643097643E-2</v>
      </c>
      <c r="BY42" s="336">
        <v>0.10355029585798817</v>
      </c>
      <c r="BZ42" s="336">
        <v>0.10032362459546926</v>
      </c>
      <c r="CA42" s="336">
        <v>0.12745098039215685</v>
      </c>
      <c r="CB42" s="336">
        <v>0.12643678160919541</v>
      </c>
      <c r="CC42" s="336">
        <v>0.12195121951219512</v>
      </c>
      <c r="CD42" s="336">
        <v>0.1157556270096463</v>
      </c>
      <c r="CE42" s="336">
        <v>5.1679586563307491E-2</v>
      </c>
      <c r="CF42" s="336">
        <v>6.5375302663438259E-2</v>
      </c>
      <c r="CG42" s="336">
        <v>0.10062893081761007</v>
      </c>
      <c r="CH42" s="336">
        <v>6.7226890756302518E-2</v>
      </c>
      <c r="CI42" s="2">
        <v>8.5808580858085806E-2</v>
      </c>
      <c r="CJ42" s="2">
        <v>0.10256410256410256</v>
      </c>
      <c r="CK42" s="2">
        <v>8.7947882736156349E-2</v>
      </c>
      <c r="CL42" s="2">
        <v>9.2664092664092659E-2</v>
      </c>
      <c r="CM42" s="2">
        <v>0.1</v>
      </c>
      <c r="CN42" s="2">
        <v>0.10344827586206896</v>
      </c>
      <c r="CO42" s="2">
        <v>7.8549848942598186E-2</v>
      </c>
      <c r="CP42" s="2">
        <v>6.3197026022304828E-2</v>
      </c>
    </row>
    <row r="43" spans="2:98" x14ac:dyDescent="0.3">
      <c r="B43" s="2" t="s">
        <v>103</v>
      </c>
      <c r="C43" s="336">
        <f t="shared" ref="C43:Z43" si="14">C27/C11</f>
        <v>6.8027210884353748E-2</v>
      </c>
      <c r="D43" s="336">
        <f t="shared" si="14"/>
        <v>6.2111801242236024E-2</v>
      </c>
      <c r="E43" s="336">
        <f t="shared" si="14"/>
        <v>6.0402684563758392E-2</v>
      </c>
      <c r="F43" s="336">
        <f t="shared" si="14"/>
        <v>4.6666666666666669E-2</v>
      </c>
      <c r="G43" s="336">
        <f t="shared" si="14"/>
        <v>3.7383177570093455E-2</v>
      </c>
      <c r="H43" s="336" t="e">
        <f t="shared" si="14"/>
        <v>#DIV/0!</v>
      </c>
      <c r="I43" s="336" t="e">
        <f t="shared" si="14"/>
        <v>#DIV/0!</v>
      </c>
      <c r="J43" s="336">
        <f t="shared" si="14"/>
        <v>0</v>
      </c>
      <c r="K43" s="336">
        <f t="shared" si="14"/>
        <v>5.5555555555555558E-3</v>
      </c>
      <c r="L43" s="336">
        <f t="shared" si="14"/>
        <v>5.5045871559633031E-2</v>
      </c>
      <c r="M43" s="336">
        <f t="shared" si="14"/>
        <v>9.8901098901098897E-2</v>
      </c>
      <c r="N43" s="336">
        <f t="shared" si="14"/>
        <v>0.1834862385321101</v>
      </c>
      <c r="O43" s="336">
        <f t="shared" si="14"/>
        <v>0.13</v>
      </c>
      <c r="P43" s="336">
        <f t="shared" si="14"/>
        <v>0.15</v>
      </c>
      <c r="Q43" s="336">
        <f t="shared" si="14"/>
        <v>0.14457831325301204</v>
      </c>
      <c r="R43" s="336">
        <f t="shared" si="14"/>
        <v>0.16923076923076924</v>
      </c>
      <c r="S43" s="336">
        <f t="shared" si="14"/>
        <v>0.12371134020618557</v>
      </c>
      <c r="T43" s="336">
        <f t="shared" si="14"/>
        <v>0.22222222222222221</v>
      </c>
      <c r="U43" s="336">
        <f t="shared" si="14"/>
        <v>0.12790697674418605</v>
      </c>
      <c r="V43" s="336">
        <f t="shared" si="14"/>
        <v>0.16666666666666666</v>
      </c>
      <c r="W43" s="336">
        <f t="shared" si="14"/>
        <v>0.13043478260869565</v>
      </c>
      <c r="X43" s="336">
        <f t="shared" si="14"/>
        <v>0.18055555555555555</v>
      </c>
      <c r="Y43" s="336">
        <f t="shared" si="14"/>
        <v>0.15584415584415584</v>
      </c>
      <c r="Z43" s="336">
        <f t="shared" si="14"/>
        <v>0.20454545454545456</v>
      </c>
      <c r="AA43" s="336">
        <f t="shared" ref="AA43:AL43" si="15">AA27/AA11</f>
        <v>0.23232323232323232</v>
      </c>
      <c r="AB43" s="336">
        <f t="shared" si="15"/>
        <v>0.1134020618556701</v>
      </c>
      <c r="AC43" s="336">
        <f t="shared" si="15"/>
        <v>0.26923076923076922</v>
      </c>
      <c r="AD43" s="336">
        <f t="shared" si="15"/>
        <v>0.23595505617977527</v>
      </c>
      <c r="AE43" s="336">
        <f t="shared" si="15"/>
        <v>0.23809523809523808</v>
      </c>
      <c r="AF43" s="336">
        <f t="shared" si="15"/>
        <v>0.15492957746478872</v>
      </c>
      <c r="AG43" s="336">
        <f t="shared" si="15"/>
        <v>0.2</v>
      </c>
      <c r="AH43" s="336">
        <f t="shared" si="15"/>
        <v>0.26732673267326734</v>
      </c>
      <c r="AI43" s="336">
        <f t="shared" si="15"/>
        <v>0.20895522388059701</v>
      </c>
      <c r="AJ43" s="336">
        <f t="shared" si="15"/>
        <v>0.11594202898550725</v>
      </c>
      <c r="AK43" s="336">
        <f t="shared" si="15"/>
        <v>0.10071942446043165</v>
      </c>
      <c r="AL43" s="336">
        <f t="shared" si="15"/>
        <v>0.25190839694656486</v>
      </c>
      <c r="AM43" s="336">
        <v>0.15079365079365079</v>
      </c>
      <c r="AN43" s="336">
        <v>0.15671641791044777</v>
      </c>
      <c r="AO43" s="336">
        <v>0.15254237288135594</v>
      </c>
      <c r="AP43" s="336">
        <v>0.20952380952380953</v>
      </c>
      <c r="AQ43" s="336">
        <v>0.19444444444444445</v>
      </c>
      <c r="AR43" s="336">
        <v>0.1953125</v>
      </c>
      <c r="AS43" s="336">
        <v>0.17322834645669291</v>
      </c>
      <c r="AT43" s="336">
        <v>0.16494845360824742</v>
      </c>
      <c r="AU43" s="336">
        <v>0.125</v>
      </c>
      <c r="AV43" s="336">
        <v>0.1553398058252427</v>
      </c>
      <c r="AW43" s="336">
        <v>0.13138686131386862</v>
      </c>
      <c r="AX43" s="336">
        <v>0.2076923076923077</v>
      </c>
      <c r="AY43" s="336">
        <v>0.1111111111111111</v>
      </c>
      <c r="AZ43" s="336">
        <v>0.15328467153284672</v>
      </c>
      <c r="BA43" s="336">
        <v>0.15702479338842976</v>
      </c>
      <c r="BB43" s="336">
        <v>0.18045112781954886</v>
      </c>
      <c r="BC43" s="336">
        <v>0.11570247933884298</v>
      </c>
      <c r="BD43" s="336">
        <v>0.13385826771653545</v>
      </c>
      <c r="BE43" s="336">
        <v>8.3333333333333329E-2</v>
      </c>
      <c r="BF43" s="336">
        <v>0.16483516483516483</v>
      </c>
      <c r="BG43" s="336">
        <v>0.15044247787610621</v>
      </c>
      <c r="BH43" s="336">
        <v>0.13445378151260504</v>
      </c>
      <c r="BI43" s="336">
        <v>0.13793103448275862</v>
      </c>
      <c r="BJ43" s="336">
        <v>0.10377358490566038</v>
      </c>
      <c r="BK43" s="336">
        <v>0.16666666666666666</v>
      </c>
      <c r="BL43" s="336">
        <v>0.12359550561797752</v>
      </c>
      <c r="BM43" s="336">
        <v>6.25E-2</v>
      </c>
      <c r="BN43" s="336">
        <v>0.16346153846153846</v>
      </c>
      <c r="BO43" s="336">
        <v>0.10638297872340426</v>
      </c>
      <c r="BP43" s="336">
        <v>0.1702127659574468</v>
      </c>
      <c r="BQ43" s="336">
        <v>0.10101010101010101</v>
      </c>
      <c r="BR43" s="336">
        <v>0.10810810810810811</v>
      </c>
      <c r="BS43" s="336">
        <v>0.11851851851851852</v>
      </c>
      <c r="BT43" s="336">
        <v>0.13986013986013987</v>
      </c>
      <c r="BU43" s="336">
        <v>5.8000000000000003E-2</v>
      </c>
      <c r="BV43" s="336">
        <v>9.7087378640776698E-2</v>
      </c>
      <c r="BW43" s="336">
        <v>0.17525773195876287</v>
      </c>
      <c r="BX43" s="336">
        <v>8.5470085470085472E-2</v>
      </c>
      <c r="BY43" s="336">
        <v>0.23529411764705882</v>
      </c>
      <c r="BZ43" s="336">
        <v>0.2421875</v>
      </c>
      <c r="CA43" s="336">
        <v>0.12389380530973451</v>
      </c>
      <c r="CB43" s="336">
        <v>0.16494845360824742</v>
      </c>
      <c r="CC43" s="336">
        <v>0.17142857142857143</v>
      </c>
      <c r="CD43" s="336">
        <v>0.13392857142857142</v>
      </c>
      <c r="CE43" s="336">
        <v>7.2847682119205295E-2</v>
      </c>
      <c r="CF43" s="336">
        <v>0.11940298507462686</v>
      </c>
      <c r="CG43" s="336">
        <v>9.8360655737704916E-2</v>
      </c>
      <c r="CH43" s="336">
        <v>0.17721518987341772</v>
      </c>
      <c r="CI43" s="2">
        <v>0.14117647058823529</v>
      </c>
      <c r="CJ43" s="2">
        <v>0.13043478260869565</v>
      </c>
      <c r="CK43" s="2">
        <v>0.18867924528301888</v>
      </c>
      <c r="CL43" s="2">
        <v>0.10967741935483871</v>
      </c>
      <c r="CM43" s="2">
        <v>0.16233766233766234</v>
      </c>
      <c r="CN43" s="2">
        <v>0.15151515151515152</v>
      </c>
      <c r="CO43" s="2">
        <v>0.16091954022988506</v>
      </c>
      <c r="CP43" s="2">
        <v>8.9552238805970144E-2</v>
      </c>
    </row>
    <row r="44" spans="2:98" x14ac:dyDescent="0.3">
      <c r="B44" s="2" t="s">
        <v>104</v>
      </c>
      <c r="C44" s="336">
        <f t="shared" ref="C44:Z44" si="16">C28/C12</f>
        <v>8.1447963800904979E-2</v>
      </c>
      <c r="D44" s="336">
        <f t="shared" si="16"/>
        <v>6.4676616915422883E-2</v>
      </c>
      <c r="E44" s="336">
        <f t="shared" si="16"/>
        <v>8.1081081081081086E-2</v>
      </c>
      <c r="F44" s="336">
        <f t="shared" si="16"/>
        <v>2.3121387283236993E-2</v>
      </c>
      <c r="G44" s="336">
        <f t="shared" si="16"/>
        <v>3.937007874015748E-2</v>
      </c>
      <c r="H44" s="336">
        <f t="shared" si="16"/>
        <v>4.807692307692308E-2</v>
      </c>
      <c r="I44" s="336">
        <f t="shared" si="16"/>
        <v>3.3333333333333333E-2</v>
      </c>
      <c r="J44" s="336">
        <f t="shared" si="16"/>
        <v>4.9295774647887321E-2</v>
      </c>
      <c r="K44" s="336">
        <f t="shared" si="16"/>
        <v>5.9113300492610835E-2</v>
      </c>
      <c r="L44" s="336">
        <f t="shared" si="16"/>
        <v>5.8394160583941604E-2</v>
      </c>
      <c r="M44" s="336">
        <f t="shared" si="16"/>
        <v>5.3333333333333337E-2</v>
      </c>
      <c r="N44" s="336">
        <f t="shared" si="16"/>
        <v>6.0109289617486336E-2</v>
      </c>
      <c r="O44" s="336">
        <f t="shared" si="16"/>
        <v>5.5921052631578948E-2</v>
      </c>
      <c r="P44" s="336">
        <f t="shared" si="16"/>
        <v>8.9108910891089105E-2</v>
      </c>
      <c r="Q44" s="336">
        <f t="shared" si="16"/>
        <v>8.1730769230769232E-2</v>
      </c>
      <c r="R44" s="336">
        <f t="shared" si="16"/>
        <v>5.6910569105691054E-2</v>
      </c>
      <c r="S44" s="336">
        <f t="shared" si="16"/>
        <v>6.3414634146341464E-2</v>
      </c>
      <c r="T44" s="336">
        <f t="shared" si="16"/>
        <v>6.7226890756302518E-2</v>
      </c>
      <c r="U44" s="336">
        <f t="shared" si="16"/>
        <v>7.2992700729927005E-3</v>
      </c>
      <c r="V44" s="336">
        <f t="shared" si="16"/>
        <v>3.6734693877551024E-2</v>
      </c>
      <c r="W44" s="336">
        <f t="shared" si="16"/>
        <v>6.6666666666666666E-2</v>
      </c>
      <c r="X44" s="336">
        <f t="shared" si="16"/>
        <v>5.905511811023622E-2</v>
      </c>
      <c r="Y44" s="336">
        <f t="shared" si="16"/>
        <v>7.0833333333333331E-2</v>
      </c>
      <c r="Z44" s="336">
        <f t="shared" si="16"/>
        <v>4.4354838709677422E-2</v>
      </c>
      <c r="AA44" s="336">
        <f t="shared" ref="AA44:AL44" si="17">AA28/AA12</f>
        <v>7.874015748031496E-2</v>
      </c>
      <c r="AB44" s="336">
        <f t="shared" si="17"/>
        <v>9.9009900990099015E-2</v>
      </c>
      <c r="AC44" s="336">
        <f t="shared" si="17"/>
        <v>9.3896713615023469E-2</v>
      </c>
      <c r="AD44" s="336">
        <f t="shared" si="17"/>
        <v>7.9545454545454544E-2</v>
      </c>
      <c r="AE44" s="336">
        <f t="shared" si="17"/>
        <v>7.5892857142857137E-2</v>
      </c>
      <c r="AF44" s="336">
        <f t="shared" si="17"/>
        <v>5.5118110236220472E-2</v>
      </c>
      <c r="AG44" s="336">
        <f t="shared" si="17"/>
        <v>5.6224899598393573E-2</v>
      </c>
      <c r="AH44" s="336">
        <f t="shared" si="17"/>
        <v>7.2243346007604556E-2</v>
      </c>
      <c r="AI44" s="336">
        <f t="shared" si="17"/>
        <v>8.8560885608856083E-2</v>
      </c>
      <c r="AJ44" s="336">
        <f t="shared" si="17"/>
        <v>5.019305019305019E-2</v>
      </c>
      <c r="AK44" s="336">
        <f t="shared" si="17"/>
        <v>5.627705627705628E-2</v>
      </c>
      <c r="AL44" s="336">
        <f t="shared" si="17"/>
        <v>7.6576576576576572E-2</v>
      </c>
      <c r="AM44" s="336">
        <v>0.11061946902654868</v>
      </c>
      <c r="AN44" s="336">
        <v>9.8039215686274508E-2</v>
      </c>
      <c r="AO44" s="336">
        <v>0.1031390134529148</v>
      </c>
      <c r="AP44" s="336">
        <v>8.9473684210526316E-2</v>
      </c>
      <c r="AQ44" s="336">
        <v>4.9019607843137254E-2</v>
      </c>
      <c r="AR44" s="336">
        <v>0.12280701754385964</v>
      </c>
      <c r="AS44" s="336">
        <v>8.9795918367346933E-2</v>
      </c>
      <c r="AT44" s="336">
        <v>6.25E-2</v>
      </c>
      <c r="AU44" s="336">
        <v>8.2595870206489674E-2</v>
      </c>
      <c r="AV44" s="336">
        <v>6.9930069930069935E-2</v>
      </c>
      <c r="AW44" s="336">
        <v>6.1946902654867256E-2</v>
      </c>
      <c r="AX44" s="336">
        <v>9.2436974789915971E-2</v>
      </c>
      <c r="AY44" s="336">
        <v>6.6326530612244902E-2</v>
      </c>
      <c r="AZ44" s="336">
        <v>5.3571428571428568E-2</v>
      </c>
      <c r="BA44" s="336">
        <v>0.11646586345381527</v>
      </c>
      <c r="BB44" s="336">
        <v>0.1</v>
      </c>
      <c r="BC44" s="336">
        <v>9.1370558375634514E-2</v>
      </c>
      <c r="BD44" s="336">
        <v>8.5427135678391955E-2</v>
      </c>
      <c r="BE44" s="336">
        <v>8.203125E-2</v>
      </c>
      <c r="BF44" s="336">
        <v>0.10476190476190476</v>
      </c>
      <c r="BG44" s="336">
        <v>8.0459770114942528E-2</v>
      </c>
      <c r="BH44" s="336">
        <v>3.4482758620689655E-2</v>
      </c>
      <c r="BI44" s="336">
        <v>4.5296167247386762E-2</v>
      </c>
      <c r="BJ44" s="336">
        <v>6.7460317460317457E-2</v>
      </c>
      <c r="BK44" s="336">
        <v>6.5306122448979598E-2</v>
      </c>
      <c r="BL44" s="336">
        <v>9.0909090909090912E-2</v>
      </c>
      <c r="BM44" s="336">
        <v>9.3333333333333338E-2</v>
      </c>
      <c r="BN44" s="336">
        <v>0.1111111111111111</v>
      </c>
      <c r="BO44" s="336">
        <v>9.8039215686274508E-2</v>
      </c>
      <c r="BP44" s="336">
        <v>0.11739130434782609</v>
      </c>
      <c r="BQ44" s="336">
        <v>7.4688796680497924E-2</v>
      </c>
      <c r="BR44" s="336">
        <v>0.10121457489878542</v>
      </c>
      <c r="BS44" s="336">
        <v>6.9908814589665649E-2</v>
      </c>
      <c r="BT44" s="336">
        <v>4.2345276872964167E-2</v>
      </c>
      <c r="BU44" s="336">
        <v>6.8000000000000005E-2</v>
      </c>
      <c r="BV44" s="336">
        <v>7.4803149606299218E-2</v>
      </c>
      <c r="BW44" s="336">
        <v>8.1218274111675121E-2</v>
      </c>
      <c r="BX44" s="336">
        <v>6.25E-2</v>
      </c>
      <c r="BY44" s="336">
        <v>5.8558558558558557E-2</v>
      </c>
      <c r="BZ44" s="336">
        <v>3.608247422680412E-2</v>
      </c>
      <c r="CA44" s="336">
        <v>0.1</v>
      </c>
      <c r="CB44" s="336">
        <v>5.6521739130434782E-2</v>
      </c>
      <c r="CC44" s="336">
        <v>0.10878661087866109</v>
      </c>
      <c r="CD44" s="336">
        <v>9.8540145985401464E-2</v>
      </c>
      <c r="CE44" s="336">
        <v>5.9748427672955975E-2</v>
      </c>
      <c r="CF44" s="336">
        <v>3.6184210526315791E-2</v>
      </c>
      <c r="CG44" s="336">
        <v>8.0291970802919707E-2</v>
      </c>
      <c r="CH44" s="336">
        <v>5.4982817869415807E-2</v>
      </c>
      <c r="CI44" s="2">
        <v>8.6124401913875603E-2</v>
      </c>
      <c r="CJ44" s="2">
        <v>4.4642857142857144E-2</v>
      </c>
      <c r="CK44" s="2">
        <v>8.4112149532710276E-2</v>
      </c>
      <c r="CL44" s="2">
        <v>0.11659192825112108</v>
      </c>
      <c r="CM44" s="2">
        <v>8.2191780821917804E-2</v>
      </c>
      <c r="CN44" s="2">
        <v>9.0497737556561084E-2</v>
      </c>
      <c r="CO44" s="2">
        <v>6.5789473684210523E-2</v>
      </c>
      <c r="CP44" s="2">
        <v>7.1729957805907171E-2</v>
      </c>
    </row>
    <row r="45" spans="2:98" x14ac:dyDescent="0.3">
      <c r="B45" s="2" t="s">
        <v>105</v>
      </c>
      <c r="C45" s="336">
        <f t="shared" ref="C45:Z45" si="18">C29/C13</f>
        <v>2.9702970297029702E-2</v>
      </c>
      <c r="D45" s="336">
        <f t="shared" si="18"/>
        <v>5.5214723926380369E-2</v>
      </c>
      <c r="E45" s="336">
        <f t="shared" si="18"/>
        <v>4.9723756906077346E-2</v>
      </c>
      <c r="F45" s="336">
        <f t="shared" si="18"/>
        <v>5.9139784946236562E-2</v>
      </c>
      <c r="G45" s="336">
        <f t="shared" si="18"/>
        <v>0.10294117647058823</v>
      </c>
      <c r="H45" s="336">
        <f t="shared" si="18"/>
        <v>6.0606060606060608E-2</v>
      </c>
      <c r="I45" s="336">
        <f t="shared" si="18"/>
        <v>6.0109289617486336E-2</v>
      </c>
      <c r="J45" s="336">
        <f t="shared" si="18"/>
        <v>6.8421052631578952E-2</v>
      </c>
      <c r="K45" s="336">
        <f t="shared" si="18"/>
        <v>9.1787439613526575E-2</v>
      </c>
      <c r="L45" s="336">
        <f t="shared" si="18"/>
        <v>6.9306930693069313E-2</v>
      </c>
      <c r="M45" s="336">
        <f t="shared" si="18"/>
        <v>8.0808080808080815E-2</v>
      </c>
      <c r="N45" s="336">
        <f t="shared" si="18"/>
        <v>6.4676616915422883E-2</v>
      </c>
      <c r="O45" s="336">
        <f t="shared" si="18"/>
        <v>5.8510638297872342E-2</v>
      </c>
      <c r="P45" s="336">
        <f t="shared" si="18"/>
        <v>9.5744680851063829E-2</v>
      </c>
      <c r="Q45" s="336">
        <f t="shared" si="18"/>
        <v>7.3333333333333334E-2</v>
      </c>
      <c r="R45" s="336">
        <f t="shared" si="18"/>
        <v>6.3953488372093026E-2</v>
      </c>
      <c r="S45" s="336">
        <f t="shared" si="18"/>
        <v>0.11949685534591195</v>
      </c>
      <c r="T45" s="336">
        <f t="shared" si="18"/>
        <v>0.10047846889952153</v>
      </c>
      <c r="U45" s="336">
        <f t="shared" si="18"/>
        <v>8.5106382978723402E-2</v>
      </c>
      <c r="V45" s="336">
        <f t="shared" si="18"/>
        <v>9.2682926829268292E-2</v>
      </c>
      <c r="W45" s="336">
        <f t="shared" si="18"/>
        <v>0.1</v>
      </c>
      <c r="X45" s="336">
        <f t="shared" si="18"/>
        <v>7.9681274900398405E-2</v>
      </c>
      <c r="Y45" s="336">
        <f t="shared" si="18"/>
        <v>6.2893081761006289E-2</v>
      </c>
      <c r="Z45" s="336">
        <f t="shared" si="18"/>
        <v>8.5714285714285715E-2</v>
      </c>
      <c r="AA45" s="336">
        <f t="shared" ref="AA45:AL45" si="19">AA29/AA13</f>
        <v>8.3333333333333329E-2</v>
      </c>
      <c r="AB45" s="336">
        <f t="shared" si="19"/>
        <v>0.10443037974683544</v>
      </c>
      <c r="AC45" s="336">
        <f t="shared" si="19"/>
        <v>0.11721611721611722</v>
      </c>
      <c r="AD45" s="336">
        <f t="shared" si="19"/>
        <v>9.8901098901098897E-2</v>
      </c>
      <c r="AE45" s="336">
        <f t="shared" si="19"/>
        <v>0.12621359223300971</v>
      </c>
      <c r="AF45" s="336">
        <f t="shared" si="19"/>
        <v>8.9347079037800689E-2</v>
      </c>
      <c r="AG45" s="336">
        <f t="shared" si="19"/>
        <v>7.5301204819277115E-2</v>
      </c>
      <c r="AH45" s="336">
        <f t="shared" si="19"/>
        <v>0.1059190031152648</v>
      </c>
      <c r="AI45" s="336">
        <f t="shared" si="19"/>
        <v>9.480122324159021E-2</v>
      </c>
      <c r="AJ45" s="336">
        <f t="shared" si="19"/>
        <v>8.3094555873925502E-2</v>
      </c>
      <c r="AK45" s="336">
        <f t="shared" si="19"/>
        <v>0.14238410596026491</v>
      </c>
      <c r="AL45" s="336">
        <f t="shared" si="19"/>
        <v>0.12149532710280374</v>
      </c>
      <c r="AM45" s="336">
        <v>7.4433656957928807E-2</v>
      </c>
      <c r="AN45" s="336">
        <v>0.1206896551724138</v>
      </c>
      <c r="AO45" s="336">
        <v>0.11149825783972125</v>
      </c>
      <c r="AP45" s="336">
        <v>0.10852713178294573</v>
      </c>
      <c r="AQ45" s="336">
        <v>8.5185185185185183E-2</v>
      </c>
      <c r="AR45" s="336">
        <v>0.10596026490066225</v>
      </c>
      <c r="AS45" s="336">
        <v>7.590759075907591E-2</v>
      </c>
      <c r="AT45" s="336">
        <v>0.14333333333333334</v>
      </c>
      <c r="AU45" s="336">
        <v>9.2140921409214094E-2</v>
      </c>
      <c r="AV45" s="336">
        <v>8.3333333333333329E-2</v>
      </c>
      <c r="AW45" s="336">
        <v>9.1194968553459113E-2</v>
      </c>
      <c r="AX45" s="336">
        <v>7.792207792207792E-2</v>
      </c>
      <c r="AY45" s="336">
        <v>0.09</v>
      </c>
      <c r="AZ45" s="336">
        <v>8.646616541353383E-2</v>
      </c>
      <c r="BA45" s="336">
        <v>0.13286713286713286</v>
      </c>
      <c r="BB45" s="336">
        <v>7.5187969924812026E-2</v>
      </c>
      <c r="BC45" s="336">
        <v>7.5187969924812026E-2</v>
      </c>
      <c r="BD45" s="336">
        <v>0.1099290780141844</v>
      </c>
      <c r="BE45" s="336">
        <v>7.1174377224199295E-2</v>
      </c>
      <c r="BF45" s="336">
        <v>8.45771144278607E-2</v>
      </c>
      <c r="BG45" s="336">
        <v>9.2465753424657529E-2</v>
      </c>
      <c r="BH45" s="336">
        <v>7.6271186440677971E-2</v>
      </c>
      <c r="BI45" s="336">
        <v>8.7227414330218064E-2</v>
      </c>
      <c r="BJ45" s="336">
        <v>8.8145896656534953E-2</v>
      </c>
      <c r="BK45" s="336">
        <v>9.1216216216216214E-2</v>
      </c>
      <c r="BL45" s="336">
        <v>0.10891089108910891</v>
      </c>
      <c r="BM45" s="336">
        <v>8.6021505376344093E-2</v>
      </c>
      <c r="BN45" s="336">
        <v>7.2164948453608241E-2</v>
      </c>
      <c r="BO45" s="336">
        <v>7.2413793103448282E-2</v>
      </c>
      <c r="BP45" s="336">
        <v>7.1684587813620068E-2</v>
      </c>
      <c r="BQ45" s="336">
        <v>0.10416666666666667</v>
      </c>
      <c r="BR45" s="336">
        <v>5.993690851735016E-2</v>
      </c>
      <c r="BS45" s="336">
        <v>9.1160220994475141E-2</v>
      </c>
      <c r="BT45" s="336">
        <v>8.2152974504249299E-2</v>
      </c>
      <c r="BU45" s="336">
        <v>5.5E-2</v>
      </c>
      <c r="BV45" s="336">
        <v>9.2715231788079472E-2</v>
      </c>
      <c r="BW45" s="336">
        <v>6.6860465116279064E-2</v>
      </c>
      <c r="BX45" s="336">
        <v>8.7947882736156349E-2</v>
      </c>
      <c r="BY45" s="336">
        <v>0.12543554006968641</v>
      </c>
      <c r="BZ45" s="336">
        <v>0.12012012012012012</v>
      </c>
      <c r="CA45" s="336">
        <v>7.8688524590163941E-2</v>
      </c>
      <c r="CB45" s="336">
        <v>9.5406360424028266E-2</v>
      </c>
      <c r="CC45" s="336">
        <v>8.1632653061224483E-2</v>
      </c>
      <c r="CD45" s="336">
        <v>8.3333333333333329E-2</v>
      </c>
      <c r="CE45" s="336">
        <v>9.217877094972067E-2</v>
      </c>
      <c r="CF45" s="336">
        <v>5.6372549019607844E-2</v>
      </c>
      <c r="CG45" s="336">
        <v>7.2327044025157231E-2</v>
      </c>
      <c r="CH45" s="336">
        <v>9.4182825484764546E-2</v>
      </c>
      <c r="CI45" s="2">
        <v>9.2198581560283682E-2</v>
      </c>
      <c r="CJ45" s="2">
        <v>8.4142394822006472E-2</v>
      </c>
      <c r="CK45" s="2">
        <v>0.124</v>
      </c>
      <c r="CL45" s="2">
        <v>0.10819672131147541</v>
      </c>
      <c r="CM45" s="2">
        <v>0.10996563573883161</v>
      </c>
      <c r="CN45" s="2">
        <v>0.12091503267973856</v>
      </c>
      <c r="CO45" s="2">
        <v>0.11333333333333333</v>
      </c>
      <c r="CP45" s="2">
        <v>8.8135593220338981E-2</v>
      </c>
    </row>
    <row r="46" spans="2:98" x14ac:dyDescent="0.3">
      <c r="B46" s="2" t="s">
        <v>106</v>
      </c>
      <c r="C46" s="336">
        <f t="shared" ref="C46:Z46" si="20">C30/C14</f>
        <v>0.11518324607329843</v>
      </c>
      <c r="D46" s="336">
        <f t="shared" si="20"/>
        <v>0.13471502590673576</v>
      </c>
      <c r="E46" s="336">
        <f t="shared" si="20"/>
        <v>8.4269662921348312E-2</v>
      </c>
      <c r="F46" s="336">
        <f t="shared" si="20"/>
        <v>0.11682242990654206</v>
      </c>
      <c r="G46" s="336">
        <f t="shared" si="20"/>
        <v>5.7142857142857141E-2</v>
      </c>
      <c r="H46" s="336">
        <f t="shared" si="20"/>
        <v>2.1390374331550801E-2</v>
      </c>
      <c r="I46" s="336">
        <f t="shared" si="20"/>
        <v>0.12101910828025478</v>
      </c>
      <c r="J46" s="336">
        <f t="shared" si="20"/>
        <v>7.4712643678160925E-2</v>
      </c>
      <c r="K46" s="336">
        <f t="shared" si="20"/>
        <v>9.0909090909090912E-2</v>
      </c>
      <c r="L46" s="336">
        <f t="shared" si="20"/>
        <v>7.6923076923076927E-2</v>
      </c>
      <c r="M46" s="336">
        <f t="shared" si="20"/>
        <v>6.358381502890173E-2</v>
      </c>
      <c r="N46" s="336">
        <f t="shared" si="20"/>
        <v>7.2398190045248875E-2</v>
      </c>
      <c r="O46" s="336">
        <f t="shared" si="20"/>
        <v>7.7669902912621352E-2</v>
      </c>
      <c r="P46" s="336">
        <f t="shared" si="20"/>
        <v>6.910569105691057E-2</v>
      </c>
      <c r="Q46" s="336">
        <f t="shared" si="20"/>
        <v>7.0754716981132074E-2</v>
      </c>
      <c r="R46" s="336">
        <f t="shared" si="20"/>
        <v>8.6021505376344093E-2</v>
      </c>
      <c r="S46" s="336">
        <f t="shared" si="20"/>
        <v>7.4626865671641784E-2</v>
      </c>
      <c r="T46" s="336">
        <f t="shared" si="20"/>
        <v>8.5836909871244635E-2</v>
      </c>
      <c r="U46" s="336">
        <f t="shared" si="20"/>
        <v>8.8560885608856083E-2</v>
      </c>
      <c r="V46" s="336">
        <f t="shared" si="20"/>
        <v>5.8558558558558557E-2</v>
      </c>
      <c r="W46" s="336">
        <f t="shared" si="20"/>
        <v>5.4313099041533544E-2</v>
      </c>
      <c r="X46" s="336">
        <f t="shared" si="20"/>
        <v>8.9820359281437126E-2</v>
      </c>
      <c r="Y46" s="336">
        <f t="shared" si="20"/>
        <v>7.407407407407407E-2</v>
      </c>
      <c r="Z46" s="336">
        <f t="shared" si="20"/>
        <v>7.5471698113207544E-2</v>
      </c>
      <c r="AA46" s="336">
        <f t="shared" ref="AA46:AL46" si="21">AA30/AA14</f>
        <v>6.0869565217391307E-2</v>
      </c>
      <c r="AB46" s="336">
        <f t="shared" si="21"/>
        <v>7.0422535211267609E-2</v>
      </c>
      <c r="AC46" s="336">
        <f t="shared" si="21"/>
        <v>2.2058823529411766E-2</v>
      </c>
      <c r="AD46" s="336">
        <f t="shared" si="21"/>
        <v>7.0671378091872794E-2</v>
      </c>
      <c r="AE46" s="336">
        <f t="shared" si="21"/>
        <v>8.7912087912087919E-2</v>
      </c>
      <c r="AF46" s="336">
        <f t="shared" si="21"/>
        <v>5.7046979865771813E-2</v>
      </c>
      <c r="AG46" s="336">
        <f t="shared" si="21"/>
        <v>8.2539682539682538E-2</v>
      </c>
      <c r="AH46" s="336">
        <f t="shared" si="21"/>
        <v>6.3291139240506333E-2</v>
      </c>
      <c r="AI46" s="336">
        <f t="shared" si="21"/>
        <v>9.0659340659340656E-2</v>
      </c>
      <c r="AJ46" s="336">
        <f t="shared" si="21"/>
        <v>5.0938337801608578E-2</v>
      </c>
      <c r="AK46" s="336">
        <f t="shared" si="21"/>
        <v>8.0745341614906832E-2</v>
      </c>
      <c r="AL46" s="336">
        <f t="shared" si="21"/>
        <v>4.6376811594202899E-2</v>
      </c>
      <c r="AM46" s="336">
        <v>0.10062893081761007</v>
      </c>
      <c r="AN46" s="336">
        <v>9.9071207430340563E-2</v>
      </c>
      <c r="AO46" s="336">
        <v>8.5714285714285715E-2</v>
      </c>
      <c r="AP46" s="336">
        <v>0.11011904761904762</v>
      </c>
      <c r="AQ46" s="336">
        <v>7.6433121019108277E-2</v>
      </c>
      <c r="AR46" s="336">
        <v>8.2437275985663083E-2</v>
      </c>
      <c r="AS46" s="336">
        <v>7.598784194528875E-2</v>
      </c>
      <c r="AT46" s="336">
        <v>7.2254335260115612E-2</v>
      </c>
      <c r="AU46" s="336">
        <v>6.4655172413793108E-2</v>
      </c>
      <c r="AV46" s="336">
        <v>6.2790697674418611E-2</v>
      </c>
      <c r="AW46" s="336">
        <v>8.9743589743589744E-2</v>
      </c>
      <c r="AX46" s="336">
        <v>8.9820359281437126E-2</v>
      </c>
      <c r="AY46" s="336">
        <v>9.4771241830065356E-2</v>
      </c>
      <c r="AZ46" s="336">
        <v>0.10493827160493827</v>
      </c>
      <c r="BA46" s="336">
        <v>0.10542168674698796</v>
      </c>
      <c r="BB46" s="336">
        <v>0.1111111111111111</v>
      </c>
      <c r="BC46" s="336">
        <v>9.8639455782312924E-2</v>
      </c>
      <c r="BD46" s="336">
        <v>9.5846645367412137E-2</v>
      </c>
      <c r="BE46" s="336">
        <v>8.2857142857142851E-2</v>
      </c>
      <c r="BF46" s="336">
        <v>8.4795321637426896E-2</v>
      </c>
      <c r="BG46" s="336">
        <v>8.8607594936708861E-2</v>
      </c>
      <c r="BH46" s="336">
        <v>5.3435114503816793E-2</v>
      </c>
      <c r="BI46" s="336">
        <v>3.8338658146964855E-2</v>
      </c>
      <c r="BJ46" s="336">
        <v>8.1300813008130079E-2</v>
      </c>
      <c r="BK46" s="336">
        <v>0.1072463768115942</v>
      </c>
      <c r="BL46" s="336">
        <v>8.6816720257234734E-2</v>
      </c>
      <c r="BM46" s="336">
        <v>8.5034013605442174E-2</v>
      </c>
      <c r="BN46" s="336">
        <v>0.11194029850746269</v>
      </c>
      <c r="BO46" s="336">
        <v>8.2508250825082508E-2</v>
      </c>
      <c r="BP46" s="336">
        <v>9.8245614035087719E-2</v>
      </c>
      <c r="BQ46" s="336">
        <v>8.4459459459459457E-2</v>
      </c>
      <c r="BR46" s="336">
        <v>9.1463414634146339E-2</v>
      </c>
      <c r="BS46" s="336">
        <v>7.5362318840579715E-2</v>
      </c>
      <c r="BT46" s="336">
        <v>8.0402010050251257E-2</v>
      </c>
      <c r="BU46" s="336">
        <v>7.5999999999999998E-2</v>
      </c>
      <c r="BV46" s="336">
        <v>9.8639455782312924E-2</v>
      </c>
      <c r="BW46" s="336">
        <v>0.11940298507462686</v>
      </c>
      <c r="BX46" s="336">
        <v>0.1076388888888889</v>
      </c>
      <c r="BY46" s="336">
        <v>0.11688311688311688</v>
      </c>
      <c r="BZ46" s="336">
        <v>8.7499999999999994E-2</v>
      </c>
      <c r="CA46" s="336">
        <v>8.3032490974729242E-2</v>
      </c>
      <c r="CB46" s="336">
        <v>0.10276679841897234</v>
      </c>
      <c r="CC46" s="336">
        <v>0.10032362459546926</v>
      </c>
      <c r="CD46" s="336">
        <v>9.2592592592592587E-2</v>
      </c>
      <c r="CE46" s="336">
        <v>7.2351421188630485E-2</v>
      </c>
      <c r="CF46" s="336">
        <v>4.567307692307692E-2</v>
      </c>
      <c r="CG46" s="336">
        <v>8.7818696883852687E-2</v>
      </c>
      <c r="CH46" s="336">
        <v>9.8901098901098897E-2</v>
      </c>
      <c r="CI46" s="2">
        <v>0.14696485623003194</v>
      </c>
      <c r="CJ46" s="2">
        <v>0.12544802867383512</v>
      </c>
      <c r="CK46" s="2">
        <v>0.15241635687732341</v>
      </c>
      <c r="CL46" s="2">
        <v>0.13168724279835392</v>
      </c>
      <c r="CM46" s="2">
        <v>0.11538461538461539</v>
      </c>
      <c r="CN46" s="2">
        <v>0.11228070175438597</v>
      </c>
      <c r="CO46" s="2">
        <v>0.11290322580645161</v>
      </c>
      <c r="CP46" s="2">
        <v>0.11041009463722397</v>
      </c>
    </row>
    <row r="47" spans="2:98" x14ac:dyDescent="0.3">
      <c r="B47" s="2" t="s">
        <v>107</v>
      </c>
      <c r="C47" s="336">
        <f t="shared" ref="C47:Z47" si="22">C31/C15</f>
        <v>6.25E-2</v>
      </c>
      <c r="D47" s="336">
        <f t="shared" si="22"/>
        <v>7.5187969924812026E-2</v>
      </c>
      <c r="E47" s="336">
        <f t="shared" si="22"/>
        <v>8.7431693989071038E-2</v>
      </c>
      <c r="F47" s="336">
        <f t="shared" si="22"/>
        <v>7.1770334928229665E-2</v>
      </c>
      <c r="G47" s="336">
        <f t="shared" si="22"/>
        <v>9.8214285714285712E-2</v>
      </c>
      <c r="H47" s="336">
        <f t="shared" si="22"/>
        <v>6.0465116279069767E-2</v>
      </c>
      <c r="I47" s="336">
        <f t="shared" si="22"/>
        <v>5.9574468085106386E-2</v>
      </c>
      <c r="J47" s="336">
        <f t="shared" si="22"/>
        <v>4.3859649122807015E-2</v>
      </c>
      <c r="K47" s="336">
        <f t="shared" si="22"/>
        <v>6.2706270627062702E-2</v>
      </c>
      <c r="L47" s="336">
        <f t="shared" si="22"/>
        <v>5.0909090909090911E-2</v>
      </c>
      <c r="M47" s="336">
        <f t="shared" si="22"/>
        <v>4.065040650406504E-2</v>
      </c>
      <c r="N47" s="336">
        <f t="shared" si="22"/>
        <v>3.7656903765690378E-2</v>
      </c>
      <c r="O47" s="336">
        <f t="shared" si="22"/>
        <v>7.792207792207792E-2</v>
      </c>
      <c r="P47" s="336">
        <f t="shared" si="22"/>
        <v>9.3385214007782102E-2</v>
      </c>
      <c r="Q47" s="336">
        <f t="shared" si="22"/>
        <v>9.5435684647302899E-2</v>
      </c>
      <c r="R47" s="336">
        <f t="shared" si="22"/>
        <v>8.4444444444444447E-2</v>
      </c>
      <c r="S47" s="336">
        <f t="shared" si="22"/>
        <v>8.8105726872246701E-2</v>
      </c>
      <c r="T47" s="336">
        <f t="shared" si="22"/>
        <v>0.10294117647058823</v>
      </c>
      <c r="U47" s="336">
        <f t="shared" si="22"/>
        <v>8.9686098654708515E-2</v>
      </c>
      <c r="V47" s="336">
        <f t="shared" si="22"/>
        <v>6.4000000000000001E-2</v>
      </c>
      <c r="W47" s="336">
        <f t="shared" si="22"/>
        <v>6.968641114982578E-2</v>
      </c>
      <c r="X47" s="336">
        <f t="shared" si="22"/>
        <v>5.7971014492753624E-2</v>
      </c>
      <c r="Y47" s="336">
        <f t="shared" si="22"/>
        <v>5.1999999999999998E-2</v>
      </c>
      <c r="Z47" s="336">
        <f t="shared" si="22"/>
        <v>7.5539568345323743E-2</v>
      </c>
      <c r="AA47" s="336">
        <f t="shared" ref="AA47:AL47" si="23">AA31/AA15</f>
        <v>0.11654135338345864</v>
      </c>
      <c r="AB47" s="336">
        <f t="shared" si="23"/>
        <v>0.1050228310502283</v>
      </c>
      <c r="AC47" s="336">
        <f t="shared" si="23"/>
        <v>7.1090047393364927E-2</v>
      </c>
      <c r="AD47" s="336">
        <f t="shared" si="23"/>
        <v>0.10087719298245613</v>
      </c>
      <c r="AE47" s="336">
        <f t="shared" si="23"/>
        <v>0.11290322580645161</v>
      </c>
      <c r="AF47" s="336">
        <f t="shared" si="23"/>
        <v>0.10169491525423729</v>
      </c>
      <c r="AG47" s="336">
        <f t="shared" si="23"/>
        <v>0.14473684210526316</v>
      </c>
      <c r="AH47" s="336">
        <f t="shared" si="23"/>
        <v>0.11016949152542373</v>
      </c>
      <c r="AI47" s="336">
        <f t="shared" si="23"/>
        <v>8.1632653061224483E-2</v>
      </c>
      <c r="AJ47" s="336">
        <f t="shared" si="23"/>
        <v>9.3385214007782102E-2</v>
      </c>
      <c r="AK47" s="336">
        <f t="shared" si="23"/>
        <v>0.10849056603773585</v>
      </c>
      <c r="AL47" s="336">
        <f t="shared" si="23"/>
        <v>9.056603773584905E-2</v>
      </c>
      <c r="AM47" s="336">
        <v>6.222222222222222E-2</v>
      </c>
      <c r="AN47" s="336">
        <v>7.2463768115942032E-2</v>
      </c>
      <c r="AO47" s="336">
        <v>0.12612612612612611</v>
      </c>
      <c r="AP47" s="336">
        <v>0.1326530612244898</v>
      </c>
      <c r="AQ47" s="336">
        <v>0.10859728506787331</v>
      </c>
      <c r="AR47" s="336">
        <v>0.10989010989010989</v>
      </c>
      <c r="AS47" s="336">
        <v>0.11304347826086956</v>
      </c>
      <c r="AT47" s="336">
        <v>0.15384615384615385</v>
      </c>
      <c r="AU47" s="336">
        <v>9.7014925373134331E-2</v>
      </c>
      <c r="AV47" s="336">
        <v>7.8688524590163941E-2</v>
      </c>
      <c r="AW47" s="336">
        <v>0.12385321100917432</v>
      </c>
      <c r="AX47" s="336">
        <v>0.1111111111111111</v>
      </c>
      <c r="AY47" s="336">
        <v>8.1632653061224483E-2</v>
      </c>
      <c r="AZ47" s="336">
        <v>0.10775862068965517</v>
      </c>
      <c r="BA47" s="336">
        <v>0.12745098039215685</v>
      </c>
      <c r="BB47" s="336">
        <v>0.1095890410958904</v>
      </c>
      <c r="BC47" s="336">
        <v>0.11274509803921569</v>
      </c>
      <c r="BD47" s="336">
        <v>4.8543689320388349E-2</v>
      </c>
      <c r="BE47" s="336">
        <v>8.8785046728971959E-2</v>
      </c>
      <c r="BF47" s="336">
        <v>7.5221238938053103E-2</v>
      </c>
      <c r="BG47" s="336">
        <v>9.6916299559471369E-2</v>
      </c>
      <c r="BH47" s="336">
        <v>9.6525096525096526E-2</v>
      </c>
      <c r="BI47" s="336">
        <v>8.3682008368200833E-2</v>
      </c>
      <c r="BJ47" s="336">
        <v>8.4000000000000005E-2</v>
      </c>
      <c r="BK47" s="336">
        <v>7.0754716981132074E-2</v>
      </c>
      <c r="BL47" s="336">
        <v>9.4339622641509441E-2</v>
      </c>
      <c r="BM47" s="336">
        <v>0.10328638497652583</v>
      </c>
      <c r="BN47" s="336">
        <v>0.11885245901639344</v>
      </c>
      <c r="BO47" s="336">
        <v>0.10236220472440945</v>
      </c>
      <c r="BP47" s="336">
        <v>0.1111111111111111</v>
      </c>
      <c r="BQ47" s="336">
        <v>0.10861423220973783</v>
      </c>
      <c r="BR47" s="336">
        <v>0.14074074074074075</v>
      </c>
      <c r="BS47" s="336">
        <v>6.1093247588424437E-2</v>
      </c>
      <c r="BT47" s="336">
        <v>8.4142394822006472E-2</v>
      </c>
      <c r="BU47" s="336">
        <v>0.104</v>
      </c>
      <c r="BV47" s="336">
        <v>0.11428571428571428</v>
      </c>
      <c r="BW47" s="336">
        <v>8.8105726872246701E-2</v>
      </c>
      <c r="BX47" s="336">
        <v>0.11650485436893204</v>
      </c>
      <c r="BY47" s="336">
        <v>7.3469387755102047E-2</v>
      </c>
      <c r="BZ47" s="336">
        <v>0.14516129032258066</v>
      </c>
      <c r="CA47" s="336">
        <v>0.12345679012345678</v>
      </c>
      <c r="CB47" s="336">
        <v>0.12918660287081341</v>
      </c>
      <c r="CC47" s="336">
        <v>0.1276595744680851</v>
      </c>
      <c r="CD47" s="336">
        <v>8.9068825910931168E-2</v>
      </c>
      <c r="CE47" s="336">
        <v>9.4155844155844159E-2</v>
      </c>
      <c r="CF47" s="336">
        <v>8.6378737541528236E-2</v>
      </c>
      <c r="CG47" s="336">
        <v>9.8113207547169817E-2</v>
      </c>
      <c r="CH47" s="336">
        <v>8.2089552238805971E-2</v>
      </c>
      <c r="CI47" s="2">
        <v>9.6774193548387094E-2</v>
      </c>
      <c r="CJ47" s="2">
        <v>0.11715481171548117</v>
      </c>
      <c r="CK47" s="2">
        <v>0.1169811320754717</v>
      </c>
      <c r="CL47" s="2">
        <v>0.13004484304932734</v>
      </c>
      <c r="CM47" s="2">
        <v>0.10424710424710425</v>
      </c>
      <c r="CN47" s="2">
        <v>8.7837837837837843E-2</v>
      </c>
      <c r="CO47" s="2">
        <v>0.109375</v>
      </c>
      <c r="CP47" s="2">
        <v>8.7947882736156349E-2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RowHeight="15" x14ac:dyDescent="0.3"/>
  <cols>
    <col min="1" max="16384" width="9.140625" style="2"/>
  </cols>
  <sheetData>
    <row r="2" spans="1:24" ht="88.5" customHeight="1" x14ac:dyDescent="0.3">
      <c r="A2" s="449" t="s">
        <v>14</v>
      </c>
      <c r="B2" s="449"/>
      <c r="C2" s="449"/>
      <c r="D2" s="449"/>
      <c r="E2" s="449"/>
      <c r="F2" s="449"/>
      <c r="G2" s="449"/>
      <c r="H2" s="449"/>
      <c r="I2" s="449"/>
      <c r="J2" s="449"/>
      <c r="K2" s="449"/>
      <c r="L2" s="449"/>
      <c r="M2" s="449"/>
      <c r="N2" s="449"/>
      <c r="O2" s="449"/>
      <c r="P2" s="449"/>
      <c r="Q2" s="449"/>
      <c r="R2" s="449"/>
      <c r="S2" s="449"/>
      <c r="T2" s="449"/>
      <c r="U2" s="449"/>
      <c r="V2" s="449"/>
      <c r="W2" s="449"/>
      <c r="X2" s="449"/>
    </row>
    <row r="3" spans="1:24" x14ac:dyDescent="0.3">
      <c r="A3" s="449"/>
      <c r="B3" s="449"/>
      <c r="C3" s="449"/>
      <c r="D3" s="449"/>
      <c r="E3" s="449"/>
      <c r="F3" s="449"/>
      <c r="G3" s="449"/>
      <c r="H3" s="449"/>
      <c r="I3" s="449"/>
      <c r="J3" s="449"/>
      <c r="K3" s="449"/>
      <c r="L3" s="449"/>
      <c r="M3" s="449"/>
      <c r="N3" s="449"/>
      <c r="O3" s="449"/>
      <c r="P3" s="449"/>
      <c r="Q3" s="449"/>
      <c r="R3" s="449"/>
      <c r="S3" s="449"/>
      <c r="T3" s="449"/>
      <c r="U3" s="449"/>
      <c r="V3" s="449"/>
      <c r="W3" s="449"/>
      <c r="X3" s="449"/>
    </row>
    <row r="4" spans="1:24" x14ac:dyDescent="0.3">
      <c r="A4" s="449"/>
      <c r="B4" s="449"/>
      <c r="C4" s="449"/>
      <c r="D4" s="449"/>
      <c r="E4" s="449"/>
      <c r="F4" s="449"/>
      <c r="G4" s="449"/>
      <c r="H4" s="449"/>
      <c r="I4" s="449"/>
      <c r="J4" s="449"/>
      <c r="K4" s="449"/>
      <c r="L4" s="449"/>
      <c r="M4" s="449"/>
      <c r="N4" s="449"/>
      <c r="O4" s="449"/>
      <c r="P4" s="449"/>
      <c r="Q4" s="449"/>
      <c r="R4" s="449"/>
      <c r="S4" s="449"/>
      <c r="T4" s="449"/>
      <c r="U4" s="449"/>
      <c r="V4" s="449"/>
      <c r="W4" s="449"/>
      <c r="X4" s="449"/>
    </row>
    <row r="5" spans="1:24" x14ac:dyDescent="0.3">
      <c r="A5" s="239"/>
      <c r="B5" s="239"/>
      <c r="C5" s="239"/>
      <c r="D5" s="239"/>
      <c r="E5" s="239"/>
      <c r="F5" s="239"/>
      <c r="G5" s="239"/>
      <c r="H5" s="239"/>
      <c r="I5" s="239"/>
      <c r="J5" s="239"/>
      <c r="K5" s="239"/>
      <c r="L5" s="239"/>
      <c r="M5" s="239"/>
      <c r="N5" s="239"/>
      <c r="O5" s="239"/>
      <c r="P5" s="239"/>
      <c r="Q5" s="239"/>
      <c r="R5" s="239"/>
      <c r="S5" s="239"/>
      <c r="T5" s="239"/>
      <c r="U5" s="239"/>
      <c r="V5" s="239"/>
      <c r="W5" s="239"/>
      <c r="X5" s="239"/>
    </row>
    <row r="6" spans="1:24" x14ac:dyDescent="0.3">
      <c r="A6" s="239"/>
      <c r="B6" s="239"/>
      <c r="C6" s="239"/>
      <c r="D6" s="239"/>
      <c r="E6" s="239"/>
      <c r="F6" s="239"/>
      <c r="G6" s="239"/>
      <c r="H6" s="239"/>
      <c r="I6" s="239"/>
      <c r="J6" s="239"/>
      <c r="K6" s="239"/>
      <c r="L6" s="239"/>
      <c r="M6" s="239"/>
      <c r="N6" s="239"/>
      <c r="O6" s="239"/>
      <c r="P6" s="239"/>
      <c r="Q6" s="239"/>
      <c r="R6" s="239"/>
      <c r="S6" s="239"/>
      <c r="T6" s="239"/>
      <c r="U6" s="239"/>
      <c r="V6" s="239"/>
      <c r="W6" s="239"/>
      <c r="X6" s="239"/>
    </row>
    <row r="7" spans="1:24" x14ac:dyDescent="0.3">
      <c r="A7" s="239"/>
      <c r="B7" s="239"/>
      <c r="C7" s="239"/>
      <c r="D7" s="239"/>
      <c r="E7" s="239"/>
      <c r="F7" s="239"/>
      <c r="G7" s="239"/>
      <c r="H7" s="239"/>
      <c r="I7" s="239"/>
      <c r="J7" s="239"/>
      <c r="K7" s="239"/>
      <c r="L7" s="239"/>
      <c r="M7" s="239"/>
      <c r="N7" s="239"/>
      <c r="O7" s="239"/>
      <c r="P7" s="239"/>
      <c r="Q7" s="239"/>
      <c r="R7" s="239"/>
      <c r="S7" s="239"/>
      <c r="T7" s="239"/>
      <c r="U7" s="239"/>
      <c r="V7" s="239"/>
      <c r="W7" s="239"/>
      <c r="X7" s="239"/>
    </row>
    <row r="8" spans="1:24" x14ac:dyDescent="0.3">
      <c r="A8" s="239"/>
      <c r="B8" s="239"/>
      <c r="C8" s="239"/>
      <c r="D8" s="239"/>
      <c r="E8" s="239"/>
      <c r="F8" s="239"/>
      <c r="G8" s="239"/>
      <c r="H8" s="239"/>
      <c r="I8" s="239"/>
      <c r="J8" s="239"/>
      <c r="K8" s="239"/>
      <c r="L8" s="239"/>
      <c r="M8" s="239"/>
      <c r="N8" s="239"/>
      <c r="O8" s="239"/>
      <c r="P8" s="239"/>
      <c r="Q8" s="239"/>
      <c r="R8" s="239"/>
      <c r="S8" s="239"/>
      <c r="T8" s="239"/>
      <c r="U8" s="239"/>
      <c r="V8" s="239"/>
      <c r="W8" s="239"/>
      <c r="X8" s="239"/>
    </row>
    <row r="9" spans="1:24" x14ac:dyDescent="0.3">
      <c r="A9" s="239"/>
      <c r="B9" s="239"/>
      <c r="C9" s="239"/>
      <c r="D9" s="239"/>
      <c r="E9" s="239"/>
      <c r="F9" s="239"/>
      <c r="G9" s="239"/>
      <c r="H9" s="239"/>
      <c r="I9" s="239"/>
      <c r="J9" s="239"/>
      <c r="K9" s="239"/>
      <c r="L9" s="239"/>
      <c r="M9" s="239"/>
      <c r="N9" s="239"/>
      <c r="O9" s="239"/>
      <c r="P9" s="239"/>
      <c r="Q9" s="239"/>
      <c r="R9" s="239"/>
      <c r="S9" s="239"/>
      <c r="T9" s="239"/>
      <c r="U9" s="239"/>
      <c r="V9" s="239"/>
      <c r="W9" s="239"/>
      <c r="X9" s="239"/>
    </row>
    <row r="10" spans="1:24" x14ac:dyDescent="0.3">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row>
    <row r="11" spans="1:24" x14ac:dyDescent="0.3">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row>
    <row r="12" spans="1:24" x14ac:dyDescent="0.3">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row>
    <row r="13" spans="1:24" x14ac:dyDescent="0.3">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row>
    <row r="14" spans="1:24" x14ac:dyDescent="0.3">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row>
    <row r="15" spans="1:24" x14ac:dyDescent="0.3">
      <c r="A15" s="239"/>
      <c r="B15" s="239"/>
      <c r="C15" s="239"/>
      <c r="D15" s="239"/>
      <c r="E15" s="239"/>
      <c r="F15" s="239"/>
      <c r="G15" s="239"/>
      <c r="H15" s="239"/>
      <c r="I15" s="239"/>
      <c r="J15" s="239"/>
      <c r="K15" s="239"/>
      <c r="L15" s="239"/>
      <c r="M15" s="239"/>
      <c r="N15" s="239"/>
      <c r="O15" s="239"/>
      <c r="P15" s="239"/>
      <c r="Q15" s="239"/>
      <c r="R15" s="239"/>
      <c r="S15" s="239"/>
      <c r="T15" s="239"/>
      <c r="U15" s="239"/>
      <c r="V15" s="239"/>
      <c r="W15" s="239"/>
      <c r="X15" s="239"/>
    </row>
    <row r="16" spans="1:24" x14ac:dyDescent="0.3">
      <c r="A16" s="239"/>
      <c r="B16" s="239"/>
      <c r="C16" s="239"/>
      <c r="D16" s="239"/>
      <c r="E16" s="239"/>
      <c r="F16" s="239"/>
      <c r="G16" s="239"/>
      <c r="H16" s="239"/>
      <c r="I16" s="239"/>
      <c r="J16" s="239"/>
      <c r="K16" s="239"/>
      <c r="L16" s="239"/>
      <c r="M16" s="239"/>
      <c r="N16" s="239"/>
      <c r="O16" s="239"/>
      <c r="P16" s="239"/>
      <c r="Q16" s="239"/>
      <c r="R16" s="239"/>
      <c r="S16" s="239"/>
      <c r="T16" s="239"/>
      <c r="U16" s="239"/>
      <c r="V16" s="239"/>
      <c r="W16" s="239"/>
      <c r="X16" s="239"/>
    </row>
    <row r="17" spans="1:24" x14ac:dyDescent="0.3">
      <c r="A17" s="239"/>
      <c r="B17" s="239"/>
      <c r="C17" s="239"/>
      <c r="D17" s="239"/>
      <c r="E17" s="239"/>
      <c r="F17" s="239"/>
      <c r="G17" s="239"/>
      <c r="H17" s="239"/>
      <c r="I17" s="239"/>
      <c r="J17" s="239"/>
      <c r="K17" s="239"/>
      <c r="L17" s="239"/>
      <c r="M17" s="239"/>
      <c r="N17" s="239"/>
      <c r="O17" s="239"/>
      <c r="P17" s="239"/>
      <c r="Q17" s="239"/>
      <c r="R17" s="239"/>
      <c r="S17" s="239"/>
      <c r="T17" s="239"/>
      <c r="U17" s="239"/>
      <c r="V17" s="239"/>
      <c r="W17" s="239"/>
      <c r="X17" s="239"/>
    </row>
    <row r="18" spans="1:24" x14ac:dyDescent="0.3">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row>
    <row r="19" spans="1:24" x14ac:dyDescent="0.3">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row>
    <row r="20" spans="1:24" x14ac:dyDescent="0.3">
      <c r="A20" s="239"/>
      <c r="B20" s="239"/>
      <c r="C20" s="239"/>
      <c r="D20" s="239"/>
      <c r="E20" s="239"/>
      <c r="F20" s="239"/>
      <c r="G20" s="239"/>
      <c r="H20" s="239"/>
      <c r="I20" s="239"/>
      <c r="J20" s="239"/>
      <c r="K20" s="239"/>
      <c r="L20" s="239"/>
      <c r="M20" s="239"/>
      <c r="N20" s="239"/>
      <c r="O20" s="239"/>
      <c r="P20" s="239"/>
      <c r="Q20" s="239"/>
      <c r="R20" s="239"/>
      <c r="S20" s="239"/>
      <c r="T20" s="239"/>
      <c r="U20" s="239"/>
      <c r="V20" s="239"/>
      <c r="W20" s="239"/>
      <c r="X20" s="239"/>
    </row>
    <row r="21" spans="1:24" x14ac:dyDescent="0.3">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39997558519241921"/>
    <pageSetUpPr fitToPage="1"/>
  </sheetPr>
  <dimension ref="A1:AI7"/>
  <sheetViews>
    <sheetView showGridLines="0" zoomScaleNormal="100" workbookViewId="0"/>
  </sheetViews>
  <sheetFormatPr defaultRowHeight="15" x14ac:dyDescent="0.3"/>
  <cols>
    <col min="1" max="16384" width="9.140625" style="5"/>
  </cols>
  <sheetData>
    <row r="1" spans="1:35" x14ac:dyDescent="0.3">
      <c r="A1" s="314" t="s">
        <v>112</v>
      </c>
    </row>
    <row r="3" spans="1:35" x14ac:dyDescent="0.3">
      <c r="A3" s="229"/>
      <c r="B3" s="230"/>
      <c r="C3" s="230"/>
      <c r="D3" s="230"/>
      <c r="E3" s="230"/>
      <c r="F3" s="230"/>
      <c r="G3" s="230"/>
      <c r="H3" s="231"/>
      <c r="I3" s="231"/>
      <c r="J3" s="231"/>
      <c r="K3" s="231"/>
      <c r="L3" s="231"/>
      <c r="M3" s="231"/>
      <c r="N3" s="231"/>
      <c r="O3" s="231"/>
      <c r="Q3" s="232"/>
      <c r="R3" s="232"/>
    </row>
    <row r="4" spans="1:35" x14ac:dyDescent="0.3">
      <c r="B4" s="233"/>
      <c r="C4" s="233"/>
      <c r="D4" s="233"/>
      <c r="E4" s="233"/>
      <c r="F4" s="233"/>
      <c r="G4" s="233"/>
      <c r="H4" s="233"/>
      <c r="I4" s="233"/>
      <c r="J4" s="233"/>
      <c r="K4" s="233"/>
      <c r="L4" s="233"/>
      <c r="M4" s="233"/>
      <c r="N4" s="233"/>
      <c r="O4" s="233"/>
      <c r="P4" s="233"/>
      <c r="Q4" s="234"/>
      <c r="R4" s="234"/>
      <c r="S4" s="234"/>
      <c r="T4" s="234"/>
      <c r="U4" s="235"/>
      <c r="W4" s="234"/>
      <c r="X4" s="234"/>
      <c r="Y4" s="234"/>
      <c r="Z4" s="234"/>
      <c r="AA4" s="234"/>
      <c r="AB4" s="234"/>
      <c r="AC4" s="234"/>
      <c r="AD4" s="174"/>
      <c r="AE4" s="174"/>
      <c r="AF4" s="174"/>
      <c r="AG4" s="174"/>
      <c r="AH4" s="174"/>
      <c r="AI4" s="174"/>
    </row>
    <row r="5" spans="1:35" x14ac:dyDescent="0.3">
      <c r="B5" s="233"/>
      <c r="C5" s="233"/>
      <c r="D5" s="233"/>
      <c r="E5" s="233"/>
      <c r="F5" s="233"/>
      <c r="G5" s="233"/>
      <c r="H5" s="233"/>
      <c r="I5" s="233"/>
      <c r="J5" s="233"/>
      <c r="K5" s="233"/>
      <c r="L5" s="233"/>
      <c r="M5" s="233"/>
      <c r="N5" s="233"/>
      <c r="O5" s="233"/>
      <c r="P5" s="233"/>
      <c r="Q5" s="234"/>
      <c r="R5" s="234"/>
      <c r="S5" s="234"/>
      <c r="T5" s="234"/>
      <c r="U5" s="235"/>
      <c r="W5" s="234"/>
      <c r="X5" s="234"/>
      <c r="Y5" s="234"/>
      <c r="Z5" s="234"/>
      <c r="AA5" s="234"/>
      <c r="AB5" s="234"/>
      <c r="AC5" s="234"/>
      <c r="AD5" s="174"/>
      <c r="AE5" s="174"/>
      <c r="AF5" s="174"/>
      <c r="AG5" s="174"/>
      <c r="AH5" s="174"/>
      <c r="AI5" s="174"/>
    </row>
    <row r="6" spans="1:35" x14ac:dyDescent="0.3">
      <c r="B6" s="233"/>
      <c r="C6" s="233"/>
      <c r="D6" s="233"/>
      <c r="E6" s="233"/>
      <c r="F6" s="233"/>
      <c r="G6" s="233"/>
      <c r="H6" s="233"/>
      <c r="I6" s="233"/>
      <c r="J6" s="233"/>
      <c r="K6" s="233"/>
      <c r="L6" s="233"/>
      <c r="M6" s="233"/>
      <c r="N6" s="233"/>
      <c r="O6" s="233"/>
      <c r="P6" s="233"/>
      <c r="Q6" s="234"/>
      <c r="R6" s="234"/>
      <c r="S6" s="234"/>
      <c r="T6" s="234"/>
      <c r="U6" s="235"/>
      <c r="V6" s="235"/>
      <c r="W6" s="234"/>
      <c r="X6" s="234"/>
      <c r="Y6" s="234"/>
      <c r="Z6" s="234"/>
      <c r="AA6" s="234"/>
      <c r="AB6" s="234"/>
      <c r="AC6" s="234"/>
      <c r="AD6" s="174"/>
      <c r="AE6" s="174"/>
      <c r="AF6" s="174"/>
      <c r="AG6" s="174"/>
      <c r="AH6" s="174"/>
      <c r="AI6" s="174"/>
    </row>
    <row r="7" spans="1:35" x14ac:dyDescent="0.3">
      <c r="B7" s="233"/>
      <c r="C7" s="233"/>
      <c r="D7" s="233"/>
      <c r="E7" s="233"/>
      <c r="F7" s="233"/>
      <c r="G7" s="233"/>
      <c r="H7" s="233"/>
      <c r="I7" s="233"/>
      <c r="J7" s="233"/>
      <c r="K7" s="233"/>
      <c r="L7" s="233"/>
      <c r="M7" s="233"/>
      <c r="N7" s="233"/>
      <c r="O7" s="233"/>
      <c r="P7" s="233"/>
      <c r="Q7" s="234"/>
      <c r="R7" s="234"/>
      <c r="S7" s="234"/>
      <c r="T7" s="234"/>
      <c r="U7" s="235"/>
      <c r="W7" s="234"/>
      <c r="X7" s="234"/>
      <c r="Y7" s="234"/>
      <c r="Z7" s="234"/>
      <c r="AA7" s="234"/>
      <c r="AB7" s="234"/>
      <c r="AC7" s="234"/>
      <c r="AD7" s="174"/>
      <c r="AE7" s="174"/>
      <c r="AF7" s="174"/>
      <c r="AG7" s="174"/>
      <c r="AH7" s="174"/>
      <c r="AI7" s="174"/>
    </row>
  </sheetData>
  <hyperlinks>
    <hyperlink ref="A1" location="'CHAPTER 3'!A1" display="Back to Table of Contents" xr:uid="{00000000-0004-0000-0300-000000000000}"/>
  </hyperlinks>
  <pageMargins left="0.7" right="0.7" top="0.75" bottom="0.75" header="0.3" footer="0.3"/>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N8"/>
  <sheetViews>
    <sheetView workbookViewId="0">
      <pane xSplit="2" ySplit="4" topLeftCell="S5" activePane="bottomRight" state="frozen"/>
      <selection activeCell="Q14" sqref="Q14"/>
      <selection pane="topRight" activeCell="Q14" sqref="Q14"/>
      <selection pane="bottomLeft" activeCell="Q14" sqref="Q14"/>
      <selection pane="bottomRight" activeCell="AM5" sqref="AM5:AN8"/>
    </sheetView>
  </sheetViews>
  <sheetFormatPr defaultRowHeight="15" x14ac:dyDescent="0.3"/>
  <cols>
    <col min="1" max="1" width="9.140625" style="2"/>
    <col min="2" max="2" width="27.5703125" style="2" customWidth="1"/>
    <col min="3" max="39" width="9.140625" style="2"/>
    <col min="40" max="40" width="11.42578125" style="2" customWidth="1"/>
    <col min="41" max="16384" width="9.140625" style="2"/>
  </cols>
  <sheetData>
    <row r="3" spans="2:40" x14ac:dyDescent="0.3">
      <c r="B3" s="2" t="s">
        <v>21</v>
      </c>
    </row>
    <row r="4" spans="2:40" x14ac:dyDescent="0.3">
      <c r="B4" s="171"/>
      <c r="C4" s="236">
        <v>1981</v>
      </c>
      <c r="D4" s="236">
        <v>1982</v>
      </c>
      <c r="E4" s="236">
        <v>1983</v>
      </c>
      <c r="F4" s="236">
        <v>1984</v>
      </c>
      <c r="G4" s="236">
        <v>1985</v>
      </c>
      <c r="H4" s="236">
        <v>1986</v>
      </c>
      <c r="I4" s="237">
        <v>1987</v>
      </c>
      <c r="J4" s="237">
        <v>1988</v>
      </c>
      <c r="K4" s="237">
        <v>1989</v>
      </c>
      <c r="L4" s="237">
        <v>1990</v>
      </c>
      <c r="M4" s="237">
        <v>1991</v>
      </c>
      <c r="N4" s="237">
        <v>1992</v>
      </c>
      <c r="O4" s="237">
        <v>1993</v>
      </c>
      <c r="P4" s="237">
        <v>1994</v>
      </c>
      <c r="Q4" s="2">
        <v>1995</v>
      </c>
      <c r="R4" s="204">
        <v>1996</v>
      </c>
      <c r="S4" s="204">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72">
        <v>2016</v>
      </c>
      <c r="AM4" s="172">
        <v>2017</v>
      </c>
      <c r="AN4" s="172">
        <v>2018</v>
      </c>
    </row>
    <row r="5" spans="2:40" x14ac:dyDescent="0.3">
      <c r="B5" s="2" t="s">
        <v>17</v>
      </c>
      <c r="C5" s="238">
        <v>232</v>
      </c>
      <c r="D5" s="238">
        <v>256</v>
      </c>
      <c r="E5" s="238">
        <v>284</v>
      </c>
      <c r="F5" s="238">
        <v>330</v>
      </c>
      <c r="G5" s="238">
        <v>319</v>
      </c>
      <c r="H5" s="238">
        <v>334</v>
      </c>
      <c r="I5" s="238">
        <v>388</v>
      </c>
      <c r="J5" s="238">
        <v>397</v>
      </c>
      <c r="K5" s="238">
        <v>423</v>
      </c>
      <c r="L5" s="238">
        <v>459</v>
      </c>
      <c r="M5" s="238">
        <v>532</v>
      </c>
      <c r="N5" s="238">
        <v>568</v>
      </c>
      <c r="O5" s="238">
        <v>614</v>
      </c>
      <c r="P5" s="238">
        <v>673</v>
      </c>
      <c r="Q5" s="238">
        <v>749.6</v>
      </c>
      <c r="R5" s="115">
        <v>840</v>
      </c>
      <c r="S5" s="115">
        <v>941</v>
      </c>
      <c r="T5" s="115">
        <v>1047.4000000000001</v>
      </c>
      <c r="U5" s="115">
        <v>1138</v>
      </c>
      <c r="V5" s="173">
        <v>1213.9000000000001</v>
      </c>
      <c r="W5" s="2">
        <v>1292</v>
      </c>
      <c r="X5" s="115">
        <v>1337.5429999999994</v>
      </c>
      <c r="Y5" s="115">
        <v>1343</v>
      </c>
      <c r="Z5" s="115">
        <v>1325</v>
      </c>
      <c r="AA5" s="115">
        <v>1292</v>
      </c>
      <c r="AB5" s="115">
        <v>1265</v>
      </c>
      <c r="AC5" s="115">
        <v>1247</v>
      </c>
      <c r="AD5" s="115">
        <v>1226.2</v>
      </c>
      <c r="AE5" s="174">
        <v>1188</v>
      </c>
      <c r="AF5" s="174">
        <v>1174</v>
      </c>
      <c r="AG5" s="174">
        <v>1156</v>
      </c>
      <c r="AH5" s="174">
        <v>1129</v>
      </c>
      <c r="AI5" s="174">
        <v>1107.2429999999999</v>
      </c>
      <c r="AJ5" s="174">
        <v>1088</v>
      </c>
      <c r="AK5" s="2">
        <v>1061</v>
      </c>
      <c r="AL5" s="175">
        <f>'3.1'!R7</f>
        <v>1047.5739999999998</v>
      </c>
      <c r="AM5" s="175">
        <f>'3.1'!S7</f>
        <v>1009.29</v>
      </c>
      <c r="AN5" s="175">
        <f>'3.1'!T7</f>
        <v>987.19600000000003</v>
      </c>
    </row>
    <row r="6" spans="2:40" x14ac:dyDescent="0.3">
      <c r="B6" s="2" t="s">
        <v>18</v>
      </c>
      <c r="C6" s="238">
        <v>281</v>
      </c>
      <c r="D6" s="238">
        <v>407</v>
      </c>
      <c r="E6" s="238">
        <v>589</v>
      </c>
      <c r="F6" s="238">
        <v>765</v>
      </c>
      <c r="G6" s="238">
        <v>893</v>
      </c>
      <c r="H6" s="238">
        <v>1058</v>
      </c>
      <c r="I6" s="238">
        <v>1224</v>
      </c>
      <c r="J6" s="238">
        <v>1574</v>
      </c>
      <c r="K6" s="238">
        <v>2147</v>
      </c>
      <c r="L6" s="238">
        <v>2715</v>
      </c>
      <c r="M6" s="238">
        <v>3619</v>
      </c>
      <c r="N6" s="238">
        <v>4432</v>
      </c>
      <c r="O6" s="238">
        <v>5264</v>
      </c>
      <c r="P6" s="238">
        <v>6451</v>
      </c>
      <c r="Q6" s="238">
        <v>7614.9</v>
      </c>
      <c r="R6" s="115">
        <v>9002</v>
      </c>
      <c r="S6" s="115">
        <v>10376.1</v>
      </c>
      <c r="T6" s="115">
        <v>12172.8</v>
      </c>
      <c r="U6" s="115">
        <v>14642</v>
      </c>
      <c r="V6" s="173">
        <v>16551.5</v>
      </c>
      <c r="W6" s="2">
        <v>18891</v>
      </c>
      <c r="X6" s="115">
        <v>21601.231000000003</v>
      </c>
      <c r="Y6" s="115">
        <v>24428</v>
      </c>
      <c r="Z6" s="115">
        <v>27356</v>
      </c>
      <c r="AA6" s="115">
        <v>30218</v>
      </c>
      <c r="AB6" s="115">
        <v>32779</v>
      </c>
      <c r="AC6" s="115">
        <v>35382</v>
      </c>
      <c r="AD6" s="115">
        <v>38124</v>
      </c>
      <c r="AE6" s="174">
        <v>39107</v>
      </c>
      <c r="AF6" s="174">
        <v>38182</v>
      </c>
      <c r="AG6" s="174">
        <v>38351</v>
      </c>
      <c r="AH6" s="174">
        <v>38603</v>
      </c>
      <c r="AI6" s="174">
        <v>38661.309000000001</v>
      </c>
      <c r="AJ6" s="174">
        <v>38443</v>
      </c>
      <c r="AK6" s="2">
        <v>37312</v>
      </c>
      <c r="AL6" s="175">
        <f>'3.1'!R12</f>
        <v>36297.182000000008</v>
      </c>
      <c r="AM6" s="175">
        <f>'3.1'!S12</f>
        <v>35082.373</v>
      </c>
      <c r="AN6" s="175">
        <f>'3.1'!T12</f>
        <v>34139.843099999998</v>
      </c>
    </row>
    <row r="7" spans="2:40" x14ac:dyDescent="0.3">
      <c r="B7" s="2" t="s">
        <v>19</v>
      </c>
      <c r="C7" s="238">
        <v>4911.5</v>
      </c>
      <c r="D7" s="238">
        <v>4698.8</v>
      </c>
      <c r="E7" s="238">
        <v>4602.5</v>
      </c>
      <c r="F7" s="238">
        <v>4581</v>
      </c>
      <c r="G7" s="238">
        <v>4402.8</v>
      </c>
      <c r="H7" s="238">
        <v>4423.7</v>
      </c>
      <c r="I7" s="238">
        <v>4442</v>
      </c>
      <c r="J7" s="238">
        <v>4419.3999999999996</v>
      </c>
      <c r="K7" s="238">
        <v>4823.5</v>
      </c>
      <c r="L7" s="238">
        <v>5371.1</v>
      </c>
      <c r="M7" s="238">
        <v>6431.2</v>
      </c>
      <c r="N7" s="238">
        <v>7281.1</v>
      </c>
      <c r="O7" s="238">
        <v>8412.4</v>
      </c>
      <c r="P7" s="238">
        <v>9668.1</v>
      </c>
      <c r="Q7" s="238">
        <v>10631.3</v>
      </c>
      <c r="R7" s="115">
        <v>12125</v>
      </c>
      <c r="S7" s="115">
        <f>169.9+409.6+14+1207.3+11278.5+483</f>
        <v>13562.3</v>
      </c>
      <c r="T7" s="115">
        <f>157.2+406.6+8.7+1521.3+12291.6+1064.6</f>
        <v>15450.000000000002</v>
      </c>
      <c r="U7" s="115">
        <v>17942</v>
      </c>
      <c r="V7" s="173">
        <v>21074.799999999999</v>
      </c>
      <c r="W7" s="173">
        <v>25047</v>
      </c>
      <c r="X7" s="115">
        <v>29590.722999999994</v>
      </c>
      <c r="Y7" s="115">
        <v>33788</v>
      </c>
      <c r="Z7" s="115">
        <v>38580</v>
      </c>
      <c r="AA7" s="115">
        <v>42865</v>
      </c>
      <c r="AB7" s="115">
        <v>47742</v>
      </c>
      <c r="AC7" s="115">
        <v>53634</v>
      </c>
      <c r="AD7" s="115">
        <v>57822.5</v>
      </c>
      <c r="AE7" s="174">
        <v>60838</v>
      </c>
      <c r="AF7" s="174">
        <v>63571</v>
      </c>
      <c r="AG7" s="174">
        <v>65449</v>
      </c>
      <c r="AH7" s="174">
        <v>67184</v>
      </c>
      <c r="AI7" s="174">
        <v>68651.851000000053</v>
      </c>
      <c r="AJ7" s="174">
        <v>70071</v>
      </c>
      <c r="AK7" s="2">
        <v>70774</v>
      </c>
      <c r="AL7" s="175">
        <f>'3.1'!R9</f>
        <v>71453.316999999966</v>
      </c>
      <c r="AM7" s="175">
        <f>'3.1'!S9</f>
        <v>71531.002999999997</v>
      </c>
      <c r="AN7" s="175">
        <f>'3.1'!T9</f>
        <v>72128.237199999989</v>
      </c>
    </row>
    <row r="8" spans="2:40" x14ac:dyDescent="0.3">
      <c r="B8" s="2" t="s">
        <v>20</v>
      </c>
      <c r="C8" s="238">
        <v>295</v>
      </c>
      <c r="D8" s="238">
        <v>267</v>
      </c>
      <c r="E8" s="238">
        <v>243</v>
      </c>
      <c r="F8" s="238">
        <v>242</v>
      </c>
      <c r="G8" s="238">
        <v>244</v>
      </c>
      <c r="H8" s="238">
        <v>247</v>
      </c>
      <c r="I8" s="238">
        <v>294</v>
      </c>
      <c r="J8" s="238">
        <v>413</v>
      </c>
      <c r="K8" s="238">
        <v>522</v>
      </c>
      <c r="L8" s="238">
        <v>735</v>
      </c>
      <c r="M8" s="238">
        <v>1066</v>
      </c>
      <c r="N8" s="238">
        <v>1308</v>
      </c>
      <c r="O8" s="238">
        <v>1515</v>
      </c>
      <c r="P8" s="238">
        <v>1742</v>
      </c>
      <c r="Q8" s="238">
        <v>2215.9</v>
      </c>
      <c r="R8" s="115">
        <v>3138</v>
      </c>
      <c r="S8" s="115">
        <v>4397.5</v>
      </c>
      <c r="T8" s="115">
        <v>5981.5</v>
      </c>
      <c r="U8" s="115">
        <v>7926</v>
      </c>
      <c r="V8" s="173">
        <v>10331</v>
      </c>
      <c r="W8" s="2">
        <v>13523</v>
      </c>
      <c r="X8" s="115">
        <v>17603.906000000003</v>
      </c>
      <c r="Y8" s="115">
        <v>22655</v>
      </c>
      <c r="Z8" s="115">
        <v>29444</v>
      </c>
      <c r="AA8" s="115">
        <v>35568</v>
      </c>
      <c r="AB8" s="115">
        <v>42098</v>
      </c>
      <c r="AC8" s="115">
        <v>47412</v>
      </c>
      <c r="AD8" s="115">
        <v>52189.5</v>
      </c>
      <c r="AE8" s="174">
        <v>56452</v>
      </c>
      <c r="AF8" s="174">
        <v>59550</v>
      </c>
      <c r="AG8" s="174">
        <v>61649</v>
      </c>
      <c r="AH8" s="174">
        <v>64399</v>
      </c>
      <c r="AI8" s="174">
        <v>66795.436999999991</v>
      </c>
      <c r="AJ8" s="174">
        <v>68436</v>
      </c>
      <c r="AK8" s="2">
        <v>69731</v>
      </c>
      <c r="AL8" s="175">
        <f>'3.1'!R14</f>
        <v>70957.11099999999</v>
      </c>
      <c r="AM8" s="175">
        <f>'3.1'!S14</f>
        <v>72612.422999999995</v>
      </c>
      <c r="AN8" s="175">
        <f>'3.1'!T14</f>
        <v>74289.245999999999</v>
      </c>
    </row>
  </sheetData>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P39"/>
  <sheetViews>
    <sheetView showGridLines="0" zoomScaleNormal="100" workbookViewId="0">
      <pane xSplit="2" ySplit="5" topLeftCell="C9" activePane="bottomRight" state="frozen"/>
      <selection pane="topRight" activeCell="C1" sqref="C1"/>
      <selection pane="bottomLeft" activeCell="A6" sqref="A6"/>
      <selection pane="bottomRight" activeCell="A2" sqref="A2"/>
    </sheetView>
  </sheetViews>
  <sheetFormatPr defaultRowHeight="16.5" x14ac:dyDescent="0.3"/>
  <cols>
    <col min="1" max="1" width="10" style="35" customWidth="1"/>
    <col min="2" max="2" width="43" style="35" customWidth="1"/>
    <col min="3" max="3" width="7.42578125" style="197" bestFit="1" customWidth="1"/>
    <col min="4" max="12" width="7.42578125" style="35" bestFit="1" customWidth="1"/>
    <col min="13" max="15" width="8.85546875" style="35" bestFit="1" customWidth="1"/>
    <col min="16" max="16" width="8.5703125" style="35" customWidth="1"/>
    <col min="17" max="16384" width="9.140625" style="35"/>
  </cols>
  <sheetData>
    <row r="1" spans="1:16" s="37" customFormat="1" ht="18" x14ac:dyDescent="0.35">
      <c r="A1" s="12" t="s">
        <v>232</v>
      </c>
      <c r="B1" s="12"/>
      <c r="C1" s="12"/>
      <c r="D1" s="12"/>
      <c r="E1" s="12"/>
      <c r="F1" s="12"/>
      <c r="G1" s="12"/>
      <c r="H1" s="12"/>
      <c r="I1" s="12"/>
      <c r="J1" s="12"/>
      <c r="K1" s="12"/>
      <c r="L1" s="12"/>
      <c r="M1" s="12"/>
      <c r="N1" s="12"/>
      <c r="O1" s="12"/>
      <c r="P1" s="12"/>
    </row>
    <row r="2" spans="1:16" s="37" customFormat="1" x14ac:dyDescent="0.3">
      <c r="A2" s="314" t="s">
        <v>112</v>
      </c>
      <c r="C2" s="176"/>
    </row>
    <row r="4" spans="1:16" s="218" customFormat="1" ht="20.25" customHeight="1" x14ac:dyDescent="0.2">
      <c r="A4" s="141"/>
      <c r="B4" s="141"/>
      <c r="C4" s="452" t="s">
        <v>16</v>
      </c>
      <c r="D4" s="452"/>
      <c r="E4" s="452"/>
      <c r="F4" s="452"/>
      <c r="G4" s="452"/>
      <c r="H4" s="452"/>
      <c r="I4" s="452"/>
      <c r="J4" s="452"/>
      <c r="K4" s="452"/>
      <c r="L4" s="452"/>
      <c r="M4" s="452"/>
      <c r="N4" s="452"/>
      <c r="O4" s="275"/>
    </row>
    <row r="5" spans="1:16" s="37" customFormat="1" x14ac:dyDescent="0.3">
      <c r="A5" s="453" t="s">
        <v>15</v>
      </c>
      <c r="B5" s="453"/>
      <c r="C5" s="178">
        <v>2005</v>
      </c>
      <c r="D5" s="178">
        <v>2006</v>
      </c>
      <c r="E5" s="177">
        <v>2007</v>
      </c>
      <c r="F5" s="177">
        <v>2008</v>
      </c>
      <c r="G5" s="177">
        <v>2009</v>
      </c>
      <c r="H5" s="177">
        <v>2010</v>
      </c>
      <c r="I5" s="177">
        <v>2011</v>
      </c>
      <c r="J5" s="177">
        <v>2012</v>
      </c>
      <c r="K5" s="177">
        <v>2013</v>
      </c>
      <c r="L5" s="177">
        <v>2014</v>
      </c>
      <c r="M5" s="177">
        <v>2015</v>
      </c>
      <c r="N5" s="177">
        <v>2016</v>
      </c>
      <c r="O5" s="177">
        <v>2017</v>
      </c>
      <c r="P5" s="177">
        <v>2018</v>
      </c>
    </row>
    <row r="6" spans="1:16" s="147" customFormat="1" ht="15" x14ac:dyDescent="0.3">
      <c r="A6" s="454" t="s">
        <v>0</v>
      </c>
      <c r="B6" s="454"/>
      <c r="C6" s="181">
        <v>361.53800000000001</v>
      </c>
      <c r="D6" s="182">
        <v>356.61599999999999</v>
      </c>
      <c r="E6" s="183">
        <v>336.94099999999997</v>
      </c>
      <c r="F6" s="183">
        <v>319.18400000000003</v>
      </c>
      <c r="G6" s="183">
        <v>306.94299999999998</v>
      </c>
      <c r="H6" s="183">
        <v>295.875</v>
      </c>
      <c r="I6" s="183">
        <v>283.79199999999997</v>
      </c>
      <c r="J6" s="183">
        <v>273.23599999999999</v>
      </c>
      <c r="K6" s="183">
        <v>260</v>
      </c>
      <c r="L6" s="183">
        <v>249</v>
      </c>
      <c r="M6" s="149">
        <v>235</v>
      </c>
      <c r="N6" s="149">
        <v>224.33699999999999</v>
      </c>
      <c r="O6" s="149">
        <v>215.43600000000001</v>
      </c>
      <c r="P6" s="149">
        <v>203.40899999999999</v>
      </c>
    </row>
    <row r="7" spans="1:16" s="147" customFormat="1" ht="15" x14ac:dyDescent="0.3">
      <c r="A7" s="451" t="s">
        <v>1</v>
      </c>
      <c r="B7" s="451"/>
      <c r="C7" s="186">
        <v>3082.7910000000002</v>
      </c>
      <c r="D7" s="187">
        <v>3090.9659999999999</v>
      </c>
      <c r="E7" s="188">
        <v>3027.6109999999999</v>
      </c>
      <c r="F7" s="188">
        <v>3000.4479999999999</v>
      </c>
      <c r="G7" s="188">
        <v>2978.59</v>
      </c>
      <c r="H7" s="188">
        <v>2970.5309999999999</v>
      </c>
      <c r="I7" s="188">
        <v>2960.009</v>
      </c>
      <c r="J7" s="188">
        <v>2939.6950000000002</v>
      </c>
      <c r="K7" s="188">
        <v>2897</v>
      </c>
      <c r="L7" s="188">
        <v>2866</v>
      </c>
      <c r="M7" s="156">
        <v>2782</v>
      </c>
      <c r="N7" s="156">
        <v>2704.27</v>
      </c>
      <c r="O7" s="156">
        <v>2617.8180000000002</v>
      </c>
      <c r="P7" s="156">
        <v>2508.6930000000002</v>
      </c>
    </row>
    <row r="8" spans="1:16" s="147" customFormat="1" ht="15" x14ac:dyDescent="0.3">
      <c r="A8" s="451" t="s">
        <v>2</v>
      </c>
      <c r="B8" s="451"/>
      <c r="C8" s="186">
        <v>99.23</v>
      </c>
      <c r="D8" s="187">
        <v>93.938000000000002</v>
      </c>
      <c r="E8" s="188">
        <v>87.248000000000005</v>
      </c>
      <c r="F8" s="188">
        <v>81.146000000000001</v>
      </c>
      <c r="G8" s="188">
        <v>74.590999999999994</v>
      </c>
      <c r="H8" s="188">
        <v>68.295000000000002</v>
      </c>
      <c r="I8" s="188">
        <v>64.076999999999998</v>
      </c>
      <c r="J8" s="188">
        <v>62.076000000000001</v>
      </c>
      <c r="K8" s="188">
        <v>61</v>
      </c>
      <c r="L8" s="188">
        <v>61</v>
      </c>
      <c r="M8" s="156">
        <v>60</v>
      </c>
      <c r="N8" s="156">
        <v>59.21</v>
      </c>
      <c r="O8" s="156">
        <v>58.104999999999997</v>
      </c>
      <c r="P8" s="156">
        <v>56.468000000000004</v>
      </c>
    </row>
    <row r="9" spans="1:16" s="147" customFormat="1" ht="15" x14ac:dyDescent="0.3">
      <c r="A9" s="451" t="s">
        <v>3</v>
      </c>
      <c r="B9" s="451"/>
      <c r="C9" s="186">
        <v>2092.6570000000002</v>
      </c>
      <c r="D9" s="187">
        <v>2110.4140000000002</v>
      </c>
      <c r="E9" s="188">
        <v>2070.777</v>
      </c>
      <c r="F9" s="188">
        <v>2116.2220000000002</v>
      </c>
      <c r="G9" s="188">
        <v>2164.7310000000002</v>
      </c>
      <c r="H9" s="188">
        <v>2236.7460000000001</v>
      </c>
      <c r="I9" s="188">
        <v>2322.2269999999999</v>
      </c>
      <c r="J9" s="188">
        <v>2424.1469999999999</v>
      </c>
      <c r="K9" s="188">
        <v>2505</v>
      </c>
      <c r="L9" s="188">
        <v>2584</v>
      </c>
      <c r="M9" s="156">
        <v>2643</v>
      </c>
      <c r="N9" s="156">
        <v>2691.3960000000002</v>
      </c>
      <c r="O9" s="156">
        <v>2736.4630000000002</v>
      </c>
      <c r="P9" s="156">
        <v>2775.2559999999999</v>
      </c>
    </row>
    <row r="10" spans="1:16" s="147" customFormat="1" ht="15" x14ac:dyDescent="0.3">
      <c r="A10" s="451" t="s">
        <v>12</v>
      </c>
      <c r="B10" s="451"/>
      <c r="C10" s="186">
        <v>3441.9989999999998</v>
      </c>
      <c r="D10" s="187">
        <v>3774.0030000000002</v>
      </c>
      <c r="E10" s="188">
        <v>4124.34</v>
      </c>
      <c r="F10" s="188">
        <v>4402.4949999999999</v>
      </c>
      <c r="G10" s="188">
        <v>4600.9350000000004</v>
      </c>
      <c r="H10" s="188">
        <v>4781.1670000000004</v>
      </c>
      <c r="I10" s="188">
        <v>4920.1289999999999</v>
      </c>
      <c r="J10" s="188">
        <v>5063.1760000000004</v>
      </c>
      <c r="K10" s="188">
        <v>5173</v>
      </c>
      <c r="L10" s="188">
        <v>5290</v>
      </c>
      <c r="M10" s="156">
        <v>5324</v>
      </c>
      <c r="N10" s="156">
        <v>5359.6469999999999</v>
      </c>
      <c r="O10" s="156">
        <v>5364.8119999999999</v>
      </c>
      <c r="P10" s="156">
        <v>5361.9759999999997</v>
      </c>
    </row>
    <row r="11" spans="1:16" s="147" customFormat="1" ht="15" x14ac:dyDescent="0.3">
      <c r="A11" s="451" t="s">
        <v>13</v>
      </c>
      <c r="B11" s="451"/>
      <c r="C11" s="186">
        <v>2730.54</v>
      </c>
      <c r="D11" s="187">
        <v>2891.5149999999999</v>
      </c>
      <c r="E11" s="188">
        <v>3031.5059999999999</v>
      </c>
      <c r="F11" s="188">
        <v>3134.7179999999998</v>
      </c>
      <c r="G11" s="188">
        <v>3204.5859999999998</v>
      </c>
      <c r="H11" s="188">
        <v>3262.652</v>
      </c>
      <c r="I11" s="188">
        <v>3314.4140000000002</v>
      </c>
      <c r="J11" s="188">
        <v>3389.6689999999999</v>
      </c>
      <c r="K11" s="188">
        <v>3438</v>
      </c>
      <c r="L11" s="188">
        <v>3489</v>
      </c>
      <c r="M11" s="156">
        <v>3506</v>
      </c>
      <c r="N11" s="156">
        <v>3538.346</v>
      </c>
      <c r="O11" s="156">
        <v>3544.192</v>
      </c>
      <c r="P11" s="156">
        <v>3560.4960000000001</v>
      </c>
    </row>
    <row r="12" spans="1:16" s="147" customFormat="1" ht="15" x14ac:dyDescent="0.3">
      <c r="A12" s="451" t="s">
        <v>4</v>
      </c>
      <c r="B12" s="451"/>
      <c r="C12" s="186">
        <v>575.69100000000003</v>
      </c>
      <c r="D12" s="187">
        <v>611.72199999999998</v>
      </c>
      <c r="E12" s="188">
        <v>649.77800000000002</v>
      </c>
      <c r="F12" s="188">
        <v>689.27700000000004</v>
      </c>
      <c r="G12" s="188">
        <v>722.67499999999995</v>
      </c>
      <c r="H12" s="188">
        <v>764.04700000000003</v>
      </c>
      <c r="I12" s="188">
        <v>808.11300000000006</v>
      </c>
      <c r="J12" s="188">
        <v>873.61500000000001</v>
      </c>
      <c r="K12" s="188">
        <v>944</v>
      </c>
      <c r="L12" s="188">
        <v>1030</v>
      </c>
      <c r="M12" s="156">
        <v>1125</v>
      </c>
      <c r="N12" s="156">
        <v>1195.8589999999999</v>
      </c>
      <c r="O12" s="156">
        <v>1240.752</v>
      </c>
      <c r="P12" s="156">
        <v>1290.7860000000001</v>
      </c>
    </row>
    <row r="13" spans="1:16" s="147" customFormat="1" ht="15" x14ac:dyDescent="0.3">
      <c r="A13" s="451" t="s">
        <v>5</v>
      </c>
      <c r="B13" s="451"/>
      <c r="C13" s="186">
        <v>2563.2109999999998</v>
      </c>
      <c r="D13" s="187">
        <v>2716.355</v>
      </c>
      <c r="E13" s="188">
        <v>2846.16</v>
      </c>
      <c r="F13" s="188">
        <v>3010.893</v>
      </c>
      <c r="G13" s="188">
        <v>3045.4189999999999</v>
      </c>
      <c r="H13" s="188">
        <v>2933.1860000000001</v>
      </c>
      <c r="I13" s="188">
        <v>2904.8150000000001</v>
      </c>
      <c r="J13" s="188">
        <v>2889.62</v>
      </c>
      <c r="K13" s="188">
        <v>2860</v>
      </c>
      <c r="L13" s="188">
        <v>2816</v>
      </c>
      <c r="M13" s="156">
        <v>2696</v>
      </c>
      <c r="N13" s="156">
        <v>2587.1799999999998</v>
      </c>
      <c r="O13" s="156">
        <v>2481.0230000000001</v>
      </c>
      <c r="P13" s="156">
        <v>2353.5100000000002</v>
      </c>
    </row>
    <row r="14" spans="1:16" s="147" customFormat="1" ht="15" x14ac:dyDescent="0.3">
      <c r="A14" s="451" t="s">
        <v>6</v>
      </c>
      <c r="B14" s="451"/>
      <c r="C14" s="186">
        <v>22.818999999999999</v>
      </c>
      <c r="D14" s="187">
        <v>24.439</v>
      </c>
      <c r="E14" s="188">
        <v>28.234999999999999</v>
      </c>
      <c r="F14" s="188">
        <v>29.875</v>
      </c>
      <c r="G14" s="188">
        <v>30.087</v>
      </c>
      <c r="H14" s="188">
        <v>30.727</v>
      </c>
      <c r="I14" s="188">
        <v>33.06</v>
      </c>
      <c r="J14" s="188">
        <v>33.54</v>
      </c>
      <c r="K14" s="188">
        <v>33</v>
      </c>
      <c r="L14" s="188">
        <v>34</v>
      </c>
      <c r="M14" s="156">
        <v>34</v>
      </c>
      <c r="N14" s="156">
        <v>33.292999999999999</v>
      </c>
      <c r="O14" s="156">
        <v>33.076999999999998</v>
      </c>
      <c r="P14" s="156">
        <v>32.966999999999999</v>
      </c>
    </row>
    <row r="15" spans="1:16" s="147" customFormat="1" ht="15" x14ac:dyDescent="0.3">
      <c r="A15" s="451" t="s">
        <v>10</v>
      </c>
      <c r="B15" s="451"/>
      <c r="C15" s="186">
        <v>3102.5390000000002</v>
      </c>
      <c r="D15" s="187">
        <v>3626.038</v>
      </c>
      <c r="E15" s="188">
        <v>3984.7040000000002</v>
      </c>
      <c r="F15" s="188">
        <v>4297.2719999999999</v>
      </c>
      <c r="G15" s="188">
        <v>4561.9570000000003</v>
      </c>
      <c r="H15" s="188">
        <v>4693.2129999999997</v>
      </c>
      <c r="I15" s="188">
        <v>4787.7629999999999</v>
      </c>
      <c r="J15" s="188">
        <v>4955.99</v>
      </c>
      <c r="K15" s="188">
        <v>5076</v>
      </c>
      <c r="L15" s="188">
        <v>5150</v>
      </c>
      <c r="M15" s="156">
        <v>5129</v>
      </c>
      <c r="N15" s="156">
        <v>5112.3900000000003</v>
      </c>
      <c r="O15" s="156">
        <v>5140.2849999999999</v>
      </c>
      <c r="P15" s="156">
        <v>5158.8180000000002</v>
      </c>
    </row>
    <row r="16" spans="1:16" s="220" customFormat="1" x14ac:dyDescent="0.3">
      <c r="A16" s="450" t="s">
        <v>9</v>
      </c>
      <c r="B16" s="450"/>
      <c r="C16" s="165">
        <v>18073.262999999999</v>
      </c>
      <c r="D16" s="165">
        <v>19296.27</v>
      </c>
      <c r="E16" s="165">
        <v>20187.612000000001</v>
      </c>
      <c r="F16" s="165">
        <v>21082.065999999999</v>
      </c>
      <c r="G16" s="165">
        <v>21691.007000000001</v>
      </c>
      <c r="H16" s="165">
        <v>22037.091</v>
      </c>
      <c r="I16" s="165">
        <v>22399.215</v>
      </c>
      <c r="J16" s="165">
        <v>22905.595000000001</v>
      </c>
      <c r="K16" s="164">
        <v>23248</v>
      </c>
      <c r="L16" s="164">
        <v>23571</v>
      </c>
      <c r="M16" s="163">
        <v>23535</v>
      </c>
      <c r="N16" s="163">
        <v>23507.585999999999</v>
      </c>
      <c r="O16" s="163">
        <v>23434.294000000002</v>
      </c>
      <c r="P16" s="163">
        <v>23305.368999999999</v>
      </c>
    </row>
    <row r="17" spans="1:16" s="37" customFormat="1" x14ac:dyDescent="0.3">
      <c r="C17" s="176"/>
    </row>
    <row r="18" spans="1:16" s="278" customFormat="1" ht="15" x14ac:dyDescent="0.35">
      <c r="A18" s="281" t="s">
        <v>7</v>
      </c>
      <c r="B18" s="295" t="s">
        <v>22</v>
      </c>
      <c r="C18" s="279"/>
      <c r="M18" s="296"/>
    </row>
    <row r="19" spans="1:16" s="278" customFormat="1" ht="15" x14ac:dyDescent="0.35">
      <c r="A19" s="281" t="s">
        <v>8</v>
      </c>
      <c r="B19" s="278" t="s">
        <v>182</v>
      </c>
      <c r="C19" s="279"/>
    </row>
    <row r="20" spans="1:16" s="278" customFormat="1" ht="15" x14ac:dyDescent="0.35">
      <c r="B20" s="280" t="s">
        <v>183</v>
      </c>
      <c r="C20" s="279"/>
    </row>
    <row r="21" spans="1:16" x14ac:dyDescent="0.3">
      <c r="A21" s="170"/>
      <c r="B21" s="170"/>
    </row>
    <row r="22" spans="1:16" x14ac:dyDescent="0.3">
      <c r="A22" s="211"/>
      <c r="B22" s="211"/>
    </row>
    <row r="23" spans="1:16" x14ac:dyDescent="0.3">
      <c r="A23" s="221"/>
      <c r="B23" s="221"/>
      <c r="C23" s="221"/>
      <c r="D23" s="222"/>
      <c r="E23" s="223"/>
      <c r="F23" s="222"/>
    </row>
    <row r="24" spans="1:16" x14ac:dyDescent="0.3">
      <c r="A24" s="221"/>
      <c r="B24" s="221"/>
      <c r="C24" s="221"/>
      <c r="D24" s="222"/>
      <c r="E24" s="223"/>
      <c r="F24" s="222"/>
    </row>
    <row r="25" spans="1:16" x14ac:dyDescent="0.3">
      <c r="A25" s="221"/>
      <c r="B25" s="221"/>
      <c r="C25" s="221"/>
      <c r="D25" s="222"/>
      <c r="E25" s="223"/>
      <c r="F25" s="222"/>
    </row>
    <row r="26" spans="1:16" x14ac:dyDescent="0.3">
      <c r="A26" s="221"/>
      <c r="B26" s="221"/>
      <c r="C26" s="221"/>
      <c r="D26" s="222"/>
      <c r="E26" s="223"/>
      <c r="F26" s="222"/>
    </row>
    <row r="27" spans="1:16" x14ac:dyDescent="0.3">
      <c r="A27" s="221"/>
      <c r="B27" s="221"/>
      <c r="C27" s="221"/>
      <c r="D27" s="222"/>
      <c r="E27" s="223"/>
      <c r="F27" s="222"/>
    </row>
    <row r="28" spans="1:16" s="225" customFormat="1" x14ac:dyDescent="0.3">
      <c r="A28" s="221"/>
      <c r="B28" s="221"/>
      <c r="C28" s="221"/>
      <c r="D28" s="222"/>
      <c r="E28" s="223"/>
      <c r="F28" s="222"/>
      <c r="G28" s="224"/>
      <c r="H28" s="224"/>
      <c r="I28" s="224"/>
      <c r="J28" s="224"/>
      <c r="K28" s="224"/>
      <c r="L28" s="224"/>
      <c r="M28" s="224"/>
      <c r="N28" s="224"/>
      <c r="O28" s="224"/>
      <c r="P28" s="226"/>
    </row>
    <row r="29" spans="1:16" s="225" customFormat="1" x14ac:dyDescent="0.3">
      <c r="A29" s="221"/>
      <c r="B29" s="221"/>
      <c r="C29" s="221"/>
      <c r="D29" s="222"/>
      <c r="E29" s="223"/>
      <c r="F29" s="222"/>
      <c r="G29" s="224"/>
      <c r="H29" s="224"/>
      <c r="I29" s="224"/>
      <c r="J29" s="224"/>
      <c r="K29" s="224"/>
      <c r="L29" s="224"/>
      <c r="M29" s="224"/>
      <c r="N29" s="224"/>
      <c r="O29" s="224"/>
      <c r="P29" s="226"/>
    </row>
    <row r="30" spans="1:16" s="225" customFormat="1" x14ac:dyDescent="0.3">
      <c r="A30" s="221"/>
      <c r="B30" s="221"/>
      <c r="C30" s="221"/>
      <c r="D30" s="222"/>
      <c r="E30" s="223"/>
      <c r="F30" s="222"/>
      <c r="G30" s="224"/>
      <c r="H30" s="224"/>
      <c r="I30" s="224"/>
      <c r="J30" s="224"/>
      <c r="K30" s="224"/>
      <c r="L30" s="224"/>
      <c r="M30" s="224"/>
      <c r="N30" s="224"/>
      <c r="O30" s="224"/>
      <c r="P30" s="226"/>
    </row>
    <row r="31" spans="1:16" s="225" customFormat="1" x14ac:dyDescent="0.3">
      <c r="A31" s="221"/>
      <c r="B31" s="221"/>
      <c r="C31" s="221"/>
      <c r="D31" s="222"/>
      <c r="E31" s="223"/>
      <c r="F31" s="222"/>
      <c r="G31" s="224"/>
      <c r="H31" s="224"/>
      <c r="I31" s="224"/>
      <c r="J31" s="224"/>
      <c r="K31" s="224"/>
      <c r="L31" s="224"/>
      <c r="M31" s="224"/>
      <c r="N31" s="224"/>
      <c r="O31" s="224"/>
      <c r="P31" s="226"/>
    </row>
    <row r="32" spans="1:16" s="225" customFormat="1" x14ac:dyDescent="0.3">
      <c r="A32" s="221"/>
      <c r="B32" s="221"/>
      <c r="C32" s="221"/>
      <c r="D32" s="9"/>
      <c r="E32" s="223"/>
      <c r="F32" s="222"/>
      <c r="G32" s="224"/>
      <c r="H32" s="224"/>
      <c r="I32" s="224"/>
      <c r="J32" s="224"/>
      <c r="K32" s="224"/>
      <c r="L32" s="224"/>
      <c r="M32" s="224"/>
      <c r="N32" s="224"/>
      <c r="O32" s="224"/>
      <c r="P32" s="226"/>
    </row>
    <row r="33" spans="1:16" s="225" customFormat="1" x14ac:dyDescent="0.3">
      <c r="A33" s="221"/>
      <c r="B33" s="221"/>
      <c r="C33" s="221"/>
      <c r="D33" s="222"/>
      <c r="E33" s="223"/>
      <c r="F33" s="222"/>
      <c r="G33" s="224"/>
      <c r="H33" s="224"/>
      <c r="I33" s="224"/>
      <c r="J33" s="224"/>
      <c r="K33" s="224"/>
      <c r="L33" s="224"/>
      <c r="M33" s="224"/>
      <c r="N33" s="224"/>
      <c r="O33" s="224"/>
      <c r="P33" s="226"/>
    </row>
    <row r="34" spans="1:16" s="225" customFormat="1" x14ac:dyDescent="0.3">
      <c r="C34" s="227"/>
      <c r="D34" s="227"/>
      <c r="E34" s="224"/>
      <c r="F34" s="224"/>
      <c r="G34" s="224"/>
      <c r="H34" s="224"/>
      <c r="I34" s="224"/>
      <c r="J34" s="224"/>
      <c r="K34" s="224"/>
      <c r="L34" s="224"/>
      <c r="M34" s="224"/>
      <c r="N34" s="224"/>
      <c r="O34" s="224"/>
      <c r="P34" s="226"/>
    </row>
    <row r="35" spans="1:16" s="225" customFormat="1" x14ac:dyDescent="0.3">
      <c r="C35" s="227"/>
      <c r="D35" s="227"/>
      <c r="E35" s="224"/>
      <c r="F35" s="224"/>
      <c r="G35" s="224"/>
      <c r="H35" s="224"/>
      <c r="I35" s="224"/>
      <c r="J35" s="224"/>
      <c r="K35" s="224"/>
      <c r="L35" s="224"/>
      <c r="M35" s="224"/>
      <c r="N35" s="224"/>
      <c r="O35" s="224"/>
      <c r="P35" s="226"/>
    </row>
    <row r="36" spans="1:16" s="225" customFormat="1" x14ac:dyDescent="0.3">
      <c r="C36" s="227"/>
      <c r="D36" s="227"/>
      <c r="E36" s="224"/>
      <c r="F36" s="224"/>
      <c r="G36" s="224"/>
      <c r="H36" s="224"/>
      <c r="I36" s="224"/>
      <c r="J36" s="224"/>
      <c r="K36" s="224"/>
      <c r="L36" s="224"/>
      <c r="M36" s="224"/>
      <c r="N36" s="224"/>
      <c r="O36" s="224"/>
      <c r="P36" s="226"/>
    </row>
    <row r="37" spans="1:16" s="225" customFormat="1" x14ac:dyDescent="0.3">
      <c r="C37" s="227"/>
      <c r="D37" s="227"/>
      <c r="E37" s="224"/>
      <c r="F37" s="224"/>
      <c r="G37" s="224"/>
      <c r="H37" s="224"/>
      <c r="I37" s="224"/>
      <c r="J37" s="224"/>
      <c r="K37" s="224"/>
      <c r="L37" s="224"/>
      <c r="M37" s="224"/>
      <c r="N37" s="224"/>
      <c r="O37" s="224"/>
      <c r="P37" s="226"/>
    </row>
    <row r="38" spans="1:16" s="225" customFormat="1" x14ac:dyDescent="0.3">
      <c r="C38" s="227"/>
      <c r="D38" s="227"/>
      <c r="E38" s="224"/>
      <c r="F38" s="224"/>
      <c r="G38" s="224"/>
      <c r="H38" s="224"/>
      <c r="I38" s="224"/>
      <c r="J38" s="224"/>
      <c r="K38" s="224"/>
      <c r="L38" s="224"/>
      <c r="M38" s="224"/>
      <c r="N38" s="224"/>
      <c r="O38" s="224"/>
      <c r="P38" s="226"/>
    </row>
    <row r="39" spans="1:16" x14ac:dyDescent="0.3">
      <c r="N39" s="228"/>
      <c r="O39" s="228"/>
    </row>
  </sheetData>
  <mergeCells count="13">
    <mergeCell ref="C4:N4"/>
    <mergeCell ref="A9:B9"/>
    <mergeCell ref="A5:B5"/>
    <mergeCell ref="A6:B6"/>
    <mergeCell ref="A7:B7"/>
    <mergeCell ref="A8:B8"/>
    <mergeCell ref="A16:B16"/>
    <mergeCell ref="A10:B10"/>
    <mergeCell ref="A11:B11"/>
    <mergeCell ref="A12:B12"/>
    <mergeCell ref="A13:B13"/>
    <mergeCell ref="A14:B14"/>
    <mergeCell ref="A15:B15"/>
  </mergeCells>
  <hyperlinks>
    <hyperlink ref="A2" location="'CHAPTER 3'!A1" display="Back to Table of Contents" xr:uid="{00000000-0004-0000-0500-000000000000}"/>
    <hyperlink ref="B20" r:id="rId1" xr:uid="{00000000-0004-0000-0500-000001000000}"/>
  </hyperlinks>
  <pageMargins left="0.3" right="0.3" top="1" bottom="0.98425196850393704" header="0" footer="0"/>
  <pageSetup paperSize="9" scale="89" orientation="landscape"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pageSetUpPr fitToPage="1"/>
  </sheetPr>
  <dimension ref="A1"/>
  <sheetViews>
    <sheetView showGridLines="0" zoomScaleNormal="100" workbookViewId="0"/>
  </sheetViews>
  <sheetFormatPr defaultRowHeight="15" x14ac:dyDescent="0.3"/>
  <cols>
    <col min="1" max="16384" width="9.140625" style="5"/>
  </cols>
  <sheetData>
    <row r="1" spans="1:1" x14ac:dyDescent="0.3">
      <c r="A1" s="314" t="s">
        <v>112</v>
      </c>
    </row>
  </sheetData>
  <hyperlinks>
    <hyperlink ref="A1" location="'CHAPTER 3'!A1" display="Back to Table of Contents" xr:uid="{00000000-0004-0000-0600-000000000000}"/>
  </hyperlinks>
  <pageMargins left="0.7" right="0.7" top="0.75" bottom="0.75" header="0.3" footer="0.3"/>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P6"/>
  <sheetViews>
    <sheetView topLeftCell="B1" workbookViewId="0">
      <selection activeCell="P13" sqref="P13"/>
    </sheetView>
  </sheetViews>
  <sheetFormatPr defaultRowHeight="15" x14ac:dyDescent="0.3"/>
  <cols>
    <col min="1" max="1" width="9.140625" style="2"/>
    <col min="2" max="2" width="35.28515625" style="2" customWidth="1"/>
    <col min="3" max="16384" width="9.140625" style="2"/>
  </cols>
  <sheetData>
    <row r="2" spans="2:16" x14ac:dyDescent="0.3">
      <c r="B2" s="171"/>
      <c r="C2" s="2">
        <v>2005</v>
      </c>
      <c r="D2" s="2">
        <v>2006</v>
      </c>
      <c r="E2" s="2">
        <v>2007</v>
      </c>
      <c r="F2" s="2">
        <v>2008</v>
      </c>
      <c r="G2" s="2">
        <v>2009</v>
      </c>
      <c r="H2" s="2">
        <v>2010</v>
      </c>
      <c r="I2" s="2">
        <v>2011</v>
      </c>
      <c r="J2" s="2">
        <v>2012</v>
      </c>
      <c r="K2" s="2">
        <v>2013</v>
      </c>
      <c r="L2" s="2">
        <v>2014</v>
      </c>
      <c r="M2" s="2">
        <v>2015</v>
      </c>
      <c r="N2" s="172">
        <v>2016</v>
      </c>
      <c r="O2" s="172">
        <v>2017</v>
      </c>
      <c r="P2" s="172">
        <v>2018</v>
      </c>
    </row>
    <row r="3" spans="2:16" x14ac:dyDescent="0.3">
      <c r="B3" s="2" t="s">
        <v>17</v>
      </c>
      <c r="C3" s="115">
        <v>99.23</v>
      </c>
      <c r="D3" s="115">
        <v>93.938000000000002</v>
      </c>
      <c r="E3" s="115">
        <v>87.248000000000005</v>
      </c>
      <c r="F3" s="115">
        <v>81.146000000000001</v>
      </c>
      <c r="G3" s="174">
        <v>74.590999999999994</v>
      </c>
      <c r="H3" s="174">
        <v>68.295000000000002</v>
      </c>
      <c r="I3" s="174">
        <v>64.076999999999998</v>
      </c>
      <c r="J3" s="174">
        <v>62.076000000000001</v>
      </c>
      <c r="K3" s="174">
        <v>60</v>
      </c>
      <c r="L3" s="174">
        <v>60</v>
      </c>
      <c r="M3" s="174">
        <v>60</v>
      </c>
      <c r="N3" s="217">
        <f>'3.2'!N8</f>
        <v>59.21</v>
      </c>
      <c r="O3" s="217">
        <f>'3.2'!O8</f>
        <v>58.104999999999997</v>
      </c>
      <c r="P3" s="217">
        <f>'3.2'!P8</f>
        <v>56.468000000000004</v>
      </c>
    </row>
    <row r="4" spans="2:16" x14ac:dyDescent="0.3">
      <c r="B4" s="2" t="s">
        <v>18</v>
      </c>
      <c r="C4" s="115">
        <v>2563.2109999999998</v>
      </c>
      <c r="D4" s="115">
        <v>2716.355</v>
      </c>
      <c r="E4" s="115">
        <v>2846.16</v>
      </c>
      <c r="F4" s="115">
        <v>3010.893</v>
      </c>
      <c r="G4" s="174">
        <v>3045.4189999999999</v>
      </c>
      <c r="H4" s="174">
        <v>2933.1860000000001</v>
      </c>
      <c r="I4" s="174">
        <v>2904.8150000000001</v>
      </c>
      <c r="J4" s="174">
        <v>2889.62</v>
      </c>
      <c r="K4" s="174">
        <v>2859</v>
      </c>
      <c r="L4" s="174">
        <v>2816</v>
      </c>
      <c r="M4" s="2">
        <v>2696</v>
      </c>
      <c r="N4" s="217">
        <f>'3.2'!N13</f>
        <v>2587.1799999999998</v>
      </c>
      <c r="O4" s="217">
        <f>'3.2'!O13</f>
        <v>2481.0230000000001</v>
      </c>
      <c r="P4" s="217">
        <f>'3.2'!P13</f>
        <v>2353.5100000000002</v>
      </c>
    </row>
    <row r="5" spans="2:16" x14ac:dyDescent="0.3">
      <c r="B5" s="2" t="s">
        <v>19</v>
      </c>
      <c r="C5" s="115">
        <v>3441.9989999999998</v>
      </c>
      <c r="D5" s="115">
        <v>3774.0030000000002</v>
      </c>
      <c r="E5" s="115">
        <v>4124.34</v>
      </c>
      <c r="F5" s="115">
        <v>4402.4949999999999</v>
      </c>
      <c r="G5" s="174">
        <v>4600.9350000000004</v>
      </c>
      <c r="H5" s="174">
        <v>4781.1670000000004</v>
      </c>
      <c r="I5" s="174">
        <v>4920.1289999999999</v>
      </c>
      <c r="J5" s="174">
        <v>5063.1760000000004</v>
      </c>
      <c r="K5" s="174">
        <v>5173</v>
      </c>
      <c r="L5" s="174">
        <v>5290</v>
      </c>
      <c r="M5" s="2">
        <v>5324</v>
      </c>
      <c r="N5" s="217">
        <f>'3.2'!N10</f>
        <v>5359.6469999999999</v>
      </c>
      <c r="O5" s="217">
        <f>'3.2'!O10</f>
        <v>5364.8119999999999</v>
      </c>
      <c r="P5" s="217">
        <f>'3.2'!P10</f>
        <v>5361.9759999999997</v>
      </c>
    </row>
    <row r="6" spans="2:16" x14ac:dyDescent="0.3">
      <c r="B6" s="2" t="s">
        <v>20</v>
      </c>
      <c r="C6" s="115">
        <v>3102.5390000000002</v>
      </c>
      <c r="D6" s="115">
        <v>3626.038</v>
      </c>
      <c r="E6" s="115">
        <v>3984.7040000000002</v>
      </c>
      <c r="F6" s="115">
        <v>4297.2719999999999</v>
      </c>
      <c r="G6" s="174">
        <v>4561.9570000000003</v>
      </c>
      <c r="H6" s="174">
        <v>4693.2129999999997</v>
      </c>
      <c r="I6" s="174">
        <v>4787.7629999999999</v>
      </c>
      <c r="J6" s="174">
        <v>4955.99</v>
      </c>
      <c r="K6" s="174">
        <v>5076</v>
      </c>
      <c r="L6" s="174">
        <v>5149</v>
      </c>
      <c r="M6" s="2">
        <v>5129</v>
      </c>
      <c r="N6" s="217">
        <f>'3.2'!N15</f>
        <v>5112.3900000000003</v>
      </c>
      <c r="O6" s="217">
        <f>'3.2'!O15</f>
        <v>5140.2849999999999</v>
      </c>
      <c r="P6" s="217">
        <f>'3.2'!P15</f>
        <v>5158.8180000000002</v>
      </c>
    </row>
  </sheetData>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Q43"/>
  <sheetViews>
    <sheetView showGridLines="0" zoomScaleNormal="100" workbookViewId="0">
      <pane xSplit="2" ySplit="5" topLeftCell="C9" activePane="bottomRight" state="frozen"/>
      <selection pane="topRight" activeCell="C1" sqref="C1"/>
      <selection pane="bottomLeft" activeCell="A6" sqref="A6"/>
      <selection pane="bottomRight" activeCell="A2" sqref="A2"/>
    </sheetView>
  </sheetViews>
  <sheetFormatPr defaultRowHeight="16.5" x14ac:dyDescent="0.3"/>
  <cols>
    <col min="1" max="1" width="10" style="35" customWidth="1"/>
    <col min="2" max="2" width="40.28515625" style="35" customWidth="1"/>
    <col min="3" max="16" width="8.5703125" style="35" bestFit="1" customWidth="1"/>
    <col min="17" max="16384" width="9.140625" style="35"/>
  </cols>
  <sheetData>
    <row r="1" spans="1:17" s="208" customFormat="1" ht="18" x14ac:dyDescent="0.35">
      <c r="A1" s="12" t="s">
        <v>233</v>
      </c>
      <c r="B1" s="12"/>
      <c r="C1" s="12"/>
      <c r="D1" s="12"/>
      <c r="E1" s="12"/>
      <c r="F1" s="12"/>
      <c r="G1" s="12"/>
      <c r="H1" s="12"/>
      <c r="I1" s="12"/>
      <c r="J1" s="12"/>
      <c r="K1" s="12"/>
      <c r="L1" s="12"/>
      <c r="M1" s="12"/>
      <c r="N1" s="12"/>
      <c r="O1" s="12"/>
      <c r="P1" s="12"/>
      <c r="Q1" s="12"/>
    </row>
    <row r="2" spans="1:17" s="37" customFormat="1" x14ac:dyDescent="0.3">
      <c r="A2" s="314" t="s">
        <v>112</v>
      </c>
    </row>
    <row r="4" spans="1:17" s="143" customFormat="1" ht="22.5" customHeight="1" x14ac:dyDescent="0.2">
      <c r="A4" s="141"/>
      <c r="B4" s="141"/>
      <c r="C4" s="456" t="s">
        <v>23</v>
      </c>
      <c r="D4" s="456"/>
      <c r="E4" s="456"/>
      <c r="F4" s="456"/>
      <c r="G4" s="456"/>
      <c r="H4" s="456"/>
      <c r="I4" s="456"/>
      <c r="J4" s="456"/>
      <c r="K4" s="456"/>
      <c r="L4" s="456"/>
      <c r="M4" s="456"/>
      <c r="N4" s="456"/>
      <c r="O4" s="456"/>
      <c r="P4" s="276"/>
    </row>
    <row r="5" spans="1:17" s="147" customFormat="1" ht="15" x14ac:dyDescent="0.3">
      <c r="A5" s="453" t="s">
        <v>24</v>
      </c>
      <c r="B5" s="453"/>
      <c r="C5" s="209" t="s">
        <v>25</v>
      </c>
      <c r="D5" s="209" t="s">
        <v>26</v>
      </c>
      <c r="E5" s="144" t="s">
        <v>27</v>
      </c>
      <c r="F5" s="144" t="s">
        <v>28</v>
      </c>
      <c r="G5" s="144" t="s">
        <v>29</v>
      </c>
      <c r="H5" s="144" t="s">
        <v>30</v>
      </c>
      <c r="I5" s="144" t="s">
        <v>31</v>
      </c>
      <c r="J5" s="144" t="s">
        <v>32</v>
      </c>
      <c r="K5" s="144" t="s">
        <v>33</v>
      </c>
      <c r="L5" s="144" t="s">
        <v>34</v>
      </c>
      <c r="M5" s="144" t="s">
        <v>68</v>
      </c>
      <c r="N5" s="144" t="s">
        <v>78</v>
      </c>
      <c r="O5" s="144" t="s">
        <v>91</v>
      </c>
      <c r="P5" s="144" t="s">
        <v>96</v>
      </c>
      <c r="Q5" s="144" t="s">
        <v>184</v>
      </c>
    </row>
    <row r="6" spans="1:17" s="7" customFormat="1" ht="15" x14ac:dyDescent="0.3">
      <c r="A6" s="454" t="s">
        <v>0</v>
      </c>
      <c r="B6" s="454"/>
      <c r="C6" s="150">
        <v>358.43200000000002</v>
      </c>
      <c r="D6" s="182">
        <v>323.05</v>
      </c>
      <c r="E6" s="183">
        <v>314.53199999999998</v>
      </c>
      <c r="F6" s="183">
        <v>304.72199999999998</v>
      </c>
      <c r="G6" s="183">
        <v>295.83300000000003</v>
      </c>
      <c r="H6" s="183">
        <v>291.416</v>
      </c>
      <c r="I6" s="183">
        <v>283.20100000000002</v>
      </c>
      <c r="J6" s="183">
        <v>276</v>
      </c>
      <c r="K6" s="183">
        <v>268.79000000000002</v>
      </c>
      <c r="L6" s="183">
        <v>259.86900000000003</v>
      </c>
      <c r="M6" s="183">
        <v>252</v>
      </c>
      <c r="N6" s="151">
        <v>246</v>
      </c>
      <c r="O6" s="150">
        <v>240.98400000000001</v>
      </c>
      <c r="P6" s="150">
        <v>236.06899999999999</v>
      </c>
      <c r="Q6" s="150">
        <v>227.52</v>
      </c>
    </row>
    <row r="7" spans="1:17" s="7" customFormat="1" ht="15" x14ac:dyDescent="0.3">
      <c r="A7" s="451" t="s">
        <v>1</v>
      </c>
      <c r="B7" s="451"/>
      <c r="C7" s="157">
        <v>3469.047</v>
      </c>
      <c r="D7" s="187">
        <v>3913.7919999999999</v>
      </c>
      <c r="E7" s="188">
        <v>3810.415</v>
      </c>
      <c r="F7" s="188">
        <v>3680.15</v>
      </c>
      <c r="G7" s="188">
        <v>3597.049</v>
      </c>
      <c r="H7" s="188">
        <v>3544.123</v>
      </c>
      <c r="I7" s="188">
        <v>3457.14</v>
      </c>
      <c r="J7" s="188">
        <v>3382</v>
      </c>
      <c r="K7" s="188">
        <v>3268.7979999999998</v>
      </c>
      <c r="L7" s="188">
        <v>3154.4920000000002</v>
      </c>
      <c r="M7" s="188">
        <v>3057</v>
      </c>
      <c r="N7" s="157">
        <v>2942</v>
      </c>
      <c r="O7" s="157">
        <v>2847.835</v>
      </c>
      <c r="P7" s="157">
        <v>2740.078</v>
      </c>
      <c r="Q7" s="157">
        <v>2642.7910000000002</v>
      </c>
    </row>
    <row r="8" spans="1:17" s="7" customFormat="1" ht="15" x14ac:dyDescent="0.3">
      <c r="A8" s="451" t="s">
        <v>2</v>
      </c>
      <c r="B8" s="451"/>
      <c r="C8" s="157">
        <v>102.271</v>
      </c>
      <c r="D8" s="187">
        <v>89.935000000000002</v>
      </c>
      <c r="E8" s="188">
        <v>85.311999999999998</v>
      </c>
      <c r="F8" s="188">
        <v>80.760000000000005</v>
      </c>
      <c r="G8" s="188">
        <v>77.447999999999993</v>
      </c>
      <c r="H8" s="188">
        <v>72.707999999999998</v>
      </c>
      <c r="I8" s="188">
        <v>70.491</v>
      </c>
      <c r="J8" s="188">
        <v>71</v>
      </c>
      <c r="K8" s="188">
        <v>68.62</v>
      </c>
      <c r="L8" s="188">
        <v>68.043000000000006</v>
      </c>
      <c r="M8" s="188">
        <v>67</v>
      </c>
      <c r="N8" s="158">
        <v>66</v>
      </c>
      <c r="O8" s="157">
        <v>66.334999999999994</v>
      </c>
      <c r="P8" s="157">
        <v>65.447999999999993</v>
      </c>
      <c r="Q8" s="157">
        <v>65.006</v>
      </c>
    </row>
    <row r="9" spans="1:17" s="7" customFormat="1" ht="15" x14ac:dyDescent="0.3">
      <c r="A9" s="451" t="s">
        <v>3</v>
      </c>
      <c r="B9" s="451"/>
      <c r="C9" s="157">
        <v>2507.7150000000001</v>
      </c>
      <c r="D9" s="187">
        <v>3026.723</v>
      </c>
      <c r="E9" s="188">
        <v>2939.732</v>
      </c>
      <c r="F9" s="188">
        <v>2853.192</v>
      </c>
      <c r="G9" s="188">
        <v>2850.1619999999998</v>
      </c>
      <c r="H9" s="188">
        <v>2883.4659999999999</v>
      </c>
      <c r="I9" s="188">
        <v>2908.8910000000001</v>
      </c>
      <c r="J9" s="188">
        <v>2957</v>
      </c>
      <c r="K9" s="188">
        <v>2997.7249999999999</v>
      </c>
      <c r="L9" s="188">
        <v>3048.1709999999998</v>
      </c>
      <c r="M9" s="188">
        <v>3102</v>
      </c>
      <c r="N9" s="157">
        <v>3150</v>
      </c>
      <c r="O9" s="157">
        <v>3197.23</v>
      </c>
      <c r="P9" s="157">
        <v>3234.6619999999998</v>
      </c>
      <c r="Q9" s="157">
        <v>3276.7539999999999</v>
      </c>
    </row>
    <row r="10" spans="1:17" s="7" customFormat="1" ht="15" x14ac:dyDescent="0.3">
      <c r="A10" s="451" t="s">
        <v>12</v>
      </c>
      <c r="B10" s="451"/>
      <c r="C10" s="157">
        <v>2298.29</v>
      </c>
      <c r="D10" s="187">
        <v>3777.2190000000001</v>
      </c>
      <c r="E10" s="188">
        <v>4126.5510000000004</v>
      </c>
      <c r="F10" s="188">
        <v>4461.8639999999996</v>
      </c>
      <c r="G10" s="188">
        <v>4693.2700000000004</v>
      </c>
      <c r="H10" s="188">
        <v>4874.5050000000001</v>
      </c>
      <c r="I10" s="188">
        <v>4964.6229999999996</v>
      </c>
      <c r="J10" s="188">
        <v>5045</v>
      </c>
      <c r="K10" s="188">
        <v>5095.183</v>
      </c>
      <c r="L10" s="188">
        <v>5160.1350000000002</v>
      </c>
      <c r="M10" s="188">
        <v>5220</v>
      </c>
      <c r="N10" s="157">
        <v>5223</v>
      </c>
      <c r="O10" s="157">
        <v>5218.241</v>
      </c>
      <c r="P10" s="157">
        <v>5186.7280000000001</v>
      </c>
      <c r="Q10" s="157">
        <v>5184.6959999999999</v>
      </c>
    </row>
    <row r="11" spans="1:17" s="7" customFormat="1" ht="15" x14ac:dyDescent="0.3">
      <c r="A11" s="451" t="s">
        <v>13</v>
      </c>
      <c r="B11" s="451"/>
      <c r="C11" s="157">
        <v>3277.674</v>
      </c>
      <c r="D11" s="187">
        <v>3542.43</v>
      </c>
      <c r="E11" s="188">
        <v>3625.076</v>
      </c>
      <c r="F11" s="188">
        <v>3665.7359999999999</v>
      </c>
      <c r="G11" s="188">
        <v>3682.578</v>
      </c>
      <c r="H11" s="188">
        <v>3713.9659999999999</v>
      </c>
      <c r="I11" s="188">
        <v>3697.1129999999998</v>
      </c>
      <c r="J11" s="188">
        <v>3699</v>
      </c>
      <c r="K11" s="188">
        <v>3716.2420000000002</v>
      </c>
      <c r="L11" s="188">
        <v>3735.0120000000002</v>
      </c>
      <c r="M11" s="188">
        <v>3738</v>
      </c>
      <c r="N11" s="157">
        <v>3750</v>
      </c>
      <c r="O11" s="157">
        <v>3739.8530000000001</v>
      </c>
      <c r="P11" s="157">
        <v>3721.904</v>
      </c>
      <c r="Q11" s="157">
        <v>3718.49</v>
      </c>
    </row>
    <row r="12" spans="1:17" s="7" customFormat="1" ht="15" x14ac:dyDescent="0.3">
      <c r="A12" s="451" t="s">
        <v>4</v>
      </c>
      <c r="B12" s="451"/>
      <c r="C12" s="157">
        <v>489.39400000000001</v>
      </c>
      <c r="D12" s="187">
        <v>611.79999999999995</v>
      </c>
      <c r="E12" s="188">
        <v>645.58000000000004</v>
      </c>
      <c r="F12" s="188">
        <v>676.25900000000001</v>
      </c>
      <c r="G12" s="188">
        <v>706.60400000000004</v>
      </c>
      <c r="H12" s="188">
        <v>743.13</v>
      </c>
      <c r="I12" s="188">
        <v>773.28499999999997</v>
      </c>
      <c r="J12" s="188">
        <v>819</v>
      </c>
      <c r="K12" s="188">
        <v>883.85699999999997</v>
      </c>
      <c r="L12" s="188">
        <v>957.97699999999998</v>
      </c>
      <c r="M12" s="188">
        <v>1035</v>
      </c>
      <c r="N12" s="157">
        <v>1108</v>
      </c>
      <c r="O12" s="157">
        <v>1158.588</v>
      </c>
      <c r="P12" s="157">
        <v>1197.471</v>
      </c>
      <c r="Q12" s="157">
        <v>1230.845</v>
      </c>
    </row>
    <row r="13" spans="1:17" s="7" customFormat="1" ht="15" x14ac:dyDescent="0.3">
      <c r="A13" s="451" t="s">
        <v>5</v>
      </c>
      <c r="B13" s="451"/>
      <c r="C13" s="157">
        <v>2461.3449999999998</v>
      </c>
      <c r="D13" s="187">
        <v>3447.761</v>
      </c>
      <c r="E13" s="188">
        <v>3545.4340000000002</v>
      </c>
      <c r="F13" s="188">
        <v>3651.9409999999998</v>
      </c>
      <c r="G13" s="188">
        <v>3743.41</v>
      </c>
      <c r="H13" s="188">
        <v>3723.6819999999998</v>
      </c>
      <c r="I13" s="188">
        <v>3576.5050000000001</v>
      </c>
      <c r="J13" s="188">
        <v>3506</v>
      </c>
      <c r="K13" s="188">
        <v>3404.2719999999999</v>
      </c>
      <c r="L13" s="188">
        <v>3295.404</v>
      </c>
      <c r="M13" s="188">
        <v>3218</v>
      </c>
      <c r="N13" s="157">
        <v>3108</v>
      </c>
      <c r="O13" s="157">
        <v>3029.7939999999999</v>
      </c>
      <c r="P13" s="157">
        <v>2926.06</v>
      </c>
      <c r="Q13" s="157">
        <v>2845.2759999999998</v>
      </c>
    </row>
    <row r="14" spans="1:17" s="7" customFormat="1" ht="15" x14ac:dyDescent="0.3">
      <c r="A14" s="451" t="s">
        <v>6</v>
      </c>
      <c r="B14" s="451"/>
      <c r="C14" s="157">
        <v>34.86</v>
      </c>
      <c r="D14" s="187">
        <v>35.978999999999999</v>
      </c>
      <c r="E14" s="188">
        <v>37.877000000000002</v>
      </c>
      <c r="F14" s="188">
        <v>39.454000000000001</v>
      </c>
      <c r="G14" s="188">
        <v>41.097999999999999</v>
      </c>
      <c r="H14" s="188">
        <v>42.139000000000003</v>
      </c>
      <c r="I14" s="188">
        <v>42.762</v>
      </c>
      <c r="J14" s="188">
        <v>44</v>
      </c>
      <c r="K14" s="188">
        <v>46.67</v>
      </c>
      <c r="L14" s="188">
        <v>46.817999999999998</v>
      </c>
      <c r="M14" s="188">
        <v>47</v>
      </c>
      <c r="N14" s="158">
        <v>48</v>
      </c>
      <c r="O14" s="157">
        <v>47.472000000000001</v>
      </c>
      <c r="P14" s="157">
        <v>46.802999999999997</v>
      </c>
      <c r="Q14" s="157">
        <v>48.692</v>
      </c>
    </row>
    <row r="15" spans="1:17" s="7" customFormat="1" ht="15" x14ac:dyDescent="0.3">
      <c r="A15" s="455" t="s">
        <v>10</v>
      </c>
      <c r="B15" s="455"/>
      <c r="C15" s="160">
        <v>1666.729</v>
      </c>
      <c r="D15" s="192">
        <v>3648.5340000000001</v>
      </c>
      <c r="E15" s="193">
        <v>4080.9349999999999</v>
      </c>
      <c r="F15" s="193">
        <v>4376.4769999999999</v>
      </c>
      <c r="G15" s="193">
        <v>4623.5780000000004</v>
      </c>
      <c r="H15" s="193">
        <v>4826.4629999999997</v>
      </c>
      <c r="I15" s="193">
        <v>4874.7039999999997</v>
      </c>
      <c r="J15" s="193">
        <v>4861</v>
      </c>
      <c r="K15" s="193">
        <v>4906.5240000000003</v>
      </c>
      <c r="L15" s="193">
        <v>4976.701</v>
      </c>
      <c r="M15" s="193">
        <v>5024</v>
      </c>
      <c r="N15" s="160">
        <v>5002</v>
      </c>
      <c r="O15" s="160">
        <v>4988.6949999999997</v>
      </c>
      <c r="P15" s="160">
        <v>5003.1000000000004</v>
      </c>
      <c r="Q15" s="160">
        <v>5008.6949999999997</v>
      </c>
    </row>
    <row r="16" spans="1:17" s="167" customFormat="1" ht="15" x14ac:dyDescent="0.3">
      <c r="A16" s="450" t="s">
        <v>9</v>
      </c>
      <c r="B16" s="450"/>
      <c r="C16" s="210">
        <v>16666.705999999998</v>
      </c>
      <c r="D16" s="165">
        <v>22418.393</v>
      </c>
      <c r="E16" s="165">
        <v>23212.257000000001</v>
      </c>
      <c r="F16" s="165">
        <v>23791.296999999999</v>
      </c>
      <c r="G16" s="165">
        <v>24311.75</v>
      </c>
      <c r="H16" s="165">
        <v>24716.420999999998</v>
      </c>
      <c r="I16" s="165">
        <v>24649.47</v>
      </c>
      <c r="J16" s="165">
        <v>24660</v>
      </c>
      <c r="K16" s="165">
        <v>24657.439999999999</v>
      </c>
      <c r="L16" s="164">
        <v>24703.138000000003</v>
      </c>
      <c r="M16" s="164">
        <v>24764</v>
      </c>
      <c r="N16" s="164">
        <v>24644</v>
      </c>
      <c r="O16" s="164">
        <v>24537.74</v>
      </c>
      <c r="P16" s="164">
        <v>24361.35</v>
      </c>
      <c r="Q16" s="164">
        <v>24252.263999999999</v>
      </c>
    </row>
    <row r="17" spans="1:16" s="37" customFormat="1" x14ac:dyDescent="0.3"/>
    <row r="18" spans="1:16" s="278" customFormat="1" ht="15" x14ac:dyDescent="0.35">
      <c r="A18" s="281" t="s">
        <v>7</v>
      </c>
      <c r="B18" s="295" t="s">
        <v>22</v>
      </c>
    </row>
    <row r="19" spans="1:16" s="278" customFormat="1" ht="15" x14ac:dyDescent="0.35">
      <c r="A19" s="281" t="s">
        <v>8</v>
      </c>
      <c r="B19" s="278" t="s">
        <v>185</v>
      </c>
    </row>
    <row r="20" spans="1:16" s="278" customFormat="1" ht="15" x14ac:dyDescent="0.35">
      <c r="B20" s="280" t="s">
        <v>86</v>
      </c>
    </row>
    <row r="21" spans="1:16" x14ac:dyDescent="0.3">
      <c r="A21" s="170"/>
      <c r="B21" s="170"/>
    </row>
    <row r="22" spans="1:16" x14ac:dyDescent="0.3">
      <c r="A22" s="211"/>
      <c r="B22" s="211"/>
    </row>
    <row r="23" spans="1:16" x14ac:dyDescent="0.3">
      <c r="A23" s="170"/>
      <c r="B23" s="170"/>
    </row>
    <row r="24" spans="1:16" x14ac:dyDescent="0.3">
      <c r="H24" s="212"/>
      <c r="I24" s="212"/>
      <c r="J24" s="212"/>
      <c r="K24" s="212"/>
      <c r="L24" s="212"/>
      <c r="M24" s="212"/>
      <c r="N24" s="212"/>
      <c r="O24" s="212"/>
      <c r="P24" s="212"/>
    </row>
    <row r="25" spans="1:16" x14ac:dyDescent="0.3">
      <c r="A25" s="170"/>
      <c r="B25" s="170"/>
      <c r="H25" s="212"/>
      <c r="I25" s="212"/>
      <c r="J25" s="212"/>
      <c r="K25" s="212"/>
      <c r="L25" s="212"/>
      <c r="M25" s="212"/>
      <c r="N25" s="212"/>
      <c r="O25" s="212"/>
      <c r="P25" s="212"/>
    </row>
    <row r="26" spans="1:16" x14ac:dyDescent="0.3">
      <c r="H26" s="212"/>
      <c r="I26" s="213"/>
      <c r="J26" s="214"/>
      <c r="K26" s="214"/>
      <c r="L26" s="215"/>
      <c r="M26" s="216"/>
      <c r="N26" s="212"/>
      <c r="O26" s="212"/>
      <c r="P26" s="212"/>
    </row>
    <row r="27" spans="1:16" x14ac:dyDescent="0.3">
      <c r="H27" s="212"/>
      <c r="I27" s="213"/>
      <c r="J27" s="214"/>
      <c r="K27" s="214"/>
      <c r="L27" s="215"/>
      <c r="M27" s="216"/>
      <c r="N27" s="212"/>
      <c r="O27" s="212"/>
      <c r="P27" s="212"/>
    </row>
    <row r="28" spans="1:16" x14ac:dyDescent="0.3">
      <c r="H28" s="212"/>
      <c r="I28" s="213"/>
      <c r="J28" s="214"/>
      <c r="K28" s="214"/>
      <c r="L28" s="215"/>
      <c r="M28" s="216"/>
      <c r="N28" s="212"/>
      <c r="O28" s="212"/>
      <c r="P28" s="212"/>
    </row>
    <row r="29" spans="1:16" x14ac:dyDescent="0.3">
      <c r="H29" s="212"/>
      <c r="I29" s="213"/>
      <c r="J29" s="214"/>
      <c r="K29" s="214"/>
      <c r="L29" s="215"/>
      <c r="M29" s="216"/>
      <c r="N29" s="212"/>
      <c r="O29" s="212"/>
      <c r="P29" s="212"/>
    </row>
    <row r="30" spans="1:16" x14ac:dyDescent="0.3">
      <c r="H30" s="212"/>
      <c r="I30" s="213"/>
      <c r="J30" s="214"/>
      <c r="K30" s="214"/>
      <c r="L30" s="215"/>
      <c r="M30" s="216"/>
      <c r="N30" s="212"/>
      <c r="O30" s="212"/>
      <c r="P30" s="212"/>
    </row>
    <row r="31" spans="1:16" x14ac:dyDescent="0.3">
      <c r="H31" s="212"/>
      <c r="I31" s="213"/>
      <c r="J31" s="214"/>
      <c r="K31" s="214"/>
      <c r="L31" s="215"/>
      <c r="M31" s="216"/>
      <c r="N31" s="212"/>
      <c r="O31" s="212"/>
      <c r="P31" s="212"/>
    </row>
    <row r="32" spans="1:16" x14ac:dyDescent="0.3">
      <c r="D32" s="7"/>
      <c r="H32" s="212"/>
      <c r="I32" s="213"/>
      <c r="J32" s="214"/>
      <c r="K32" s="214"/>
      <c r="L32" s="215"/>
      <c r="M32" s="216"/>
      <c r="N32" s="212"/>
      <c r="O32" s="212"/>
      <c r="P32" s="212"/>
    </row>
    <row r="33" spans="8:16" x14ac:dyDescent="0.3">
      <c r="H33" s="212"/>
      <c r="I33" s="213"/>
      <c r="J33" s="214"/>
      <c r="K33" s="214"/>
      <c r="L33" s="215"/>
      <c r="M33" s="216"/>
      <c r="N33" s="212"/>
      <c r="O33" s="212"/>
      <c r="P33" s="212"/>
    </row>
    <row r="34" spans="8:16" x14ac:dyDescent="0.3">
      <c r="H34" s="212"/>
      <c r="I34" s="213"/>
      <c r="J34" s="214"/>
      <c r="K34" s="214"/>
      <c r="L34" s="215"/>
      <c r="M34" s="216"/>
      <c r="N34" s="212"/>
      <c r="O34" s="212"/>
      <c r="P34" s="212"/>
    </row>
    <row r="35" spans="8:16" x14ac:dyDescent="0.3">
      <c r="H35" s="212"/>
      <c r="I35" s="213"/>
      <c r="J35" s="214"/>
      <c r="K35" s="214"/>
      <c r="L35" s="215"/>
      <c r="M35" s="216"/>
      <c r="N35" s="212"/>
      <c r="O35" s="212"/>
      <c r="P35" s="212"/>
    </row>
    <row r="36" spans="8:16" x14ac:dyDescent="0.3">
      <c r="H36" s="212"/>
      <c r="I36" s="213"/>
      <c r="J36" s="214"/>
      <c r="K36" s="214"/>
      <c r="L36" s="215"/>
      <c r="M36" s="216"/>
      <c r="N36" s="212"/>
      <c r="O36" s="212"/>
      <c r="P36" s="212"/>
    </row>
    <row r="37" spans="8:16" x14ac:dyDescent="0.3">
      <c r="H37" s="212"/>
      <c r="I37" s="213"/>
      <c r="J37" s="214"/>
      <c r="K37" s="214"/>
      <c r="L37" s="215"/>
      <c r="M37" s="216"/>
      <c r="N37" s="212"/>
      <c r="O37" s="212"/>
      <c r="P37" s="212"/>
    </row>
    <row r="38" spans="8:16" x14ac:dyDescent="0.3">
      <c r="H38" s="212"/>
      <c r="I38" s="212"/>
      <c r="J38" s="212"/>
      <c r="K38" s="212"/>
      <c r="L38" s="212"/>
      <c r="M38" s="216"/>
      <c r="N38" s="212"/>
      <c r="O38" s="212"/>
      <c r="P38" s="212"/>
    </row>
    <row r="39" spans="8:16" x14ac:dyDescent="0.3">
      <c r="H39" s="212"/>
      <c r="I39" s="212"/>
      <c r="J39" s="212"/>
      <c r="K39" s="212"/>
      <c r="L39" s="212"/>
      <c r="M39" s="212"/>
      <c r="N39" s="212"/>
      <c r="O39" s="212"/>
      <c r="P39" s="212"/>
    </row>
    <row r="40" spans="8:16" x14ac:dyDescent="0.3">
      <c r="H40" s="212"/>
      <c r="I40" s="212"/>
      <c r="J40" s="212"/>
      <c r="K40" s="212"/>
      <c r="L40" s="212"/>
      <c r="M40" s="212"/>
      <c r="N40" s="212"/>
      <c r="O40" s="212"/>
      <c r="P40" s="212"/>
    </row>
    <row r="41" spans="8:16" x14ac:dyDescent="0.3">
      <c r="H41" s="212"/>
      <c r="I41" s="212"/>
      <c r="J41" s="212"/>
      <c r="K41" s="212"/>
      <c r="L41" s="212"/>
      <c r="M41" s="212"/>
      <c r="N41" s="212"/>
      <c r="O41" s="212"/>
      <c r="P41" s="212"/>
    </row>
    <row r="42" spans="8:16" x14ac:dyDescent="0.3">
      <c r="H42" s="212"/>
      <c r="I42" s="212"/>
      <c r="J42" s="212"/>
      <c r="K42" s="212"/>
      <c r="L42" s="212"/>
      <c r="M42" s="212"/>
      <c r="N42" s="212"/>
      <c r="O42" s="212"/>
      <c r="P42" s="212"/>
    </row>
    <row r="43" spans="8:16" x14ac:dyDescent="0.3">
      <c r="H43" s="212"/>
      <c r="I43" s="212"/>
      <c r="J43" s="212"/>
      <c r="K43" s="212"/>
      <c r="L43" s="212"/>
      <c r="M43" s="212"/>
      <c r="N43" s="212"/>
      <c r="O43" s="212"/>
      <c r="P43" s="212"/>
    </row>
  </sheetData>
  <mergeCells count="13">
    <mergeCell ref="C4:O4"/>
    <mergeCell ref="A9:B9"/>
    <mergeCell ref="A5:B5"/>
    <mergeCell ref="A6:B6"/>
    <mergeCell ref="A7:B7"/>
    <mergeCell ref="A8:B8"/>
    <mergeCell ref="A16:B16"/>
    <mergeCell ref="A10:B10"/>
    <mergeCell ref="A11:B11"/>
    <mergeCell ref="A12:B12"/>
    <mergeCell ref="A13:B13"/>
    <mergeCell ref="A14:B14"/>
    <mergeCell ref="A15:B15"/>
  </mergeCells>
  <hyperlinks>
    <hyperlink ref="A2" location="'CHAPTER 3'!A1" display="Back to Table of Contents" xr:uid="{00000000-0004-0000-0800-000000000000}"/>
    <hyperlink ref="B20" r:id="rId1" xr:uid="{00000000-0004-0000-0800-000001000000}"/>
  </hyperlinks>
  <pageMargins left="0.3" right="0.3" top="1" bottom="0.98425196850393704" header="0" footer="0"/>
  <pageSetup paperSize="9" scale="80"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CHAPTER 3</vt:lpstr>
      <vt:lpstr>3.1</vt:lpstr>
      <vt:lpstr>Sheet1</vt:lpstr>
      <vt:lpstr>3.1F</vt:lpstr>
      <vt:lpstr>Data for fig3.1</vt:lpstr>
      <vt:lpstr>3.2</vt:lpstr>
      <vt:lpstr>3.2F</vt:lpstr>
      <vt:lpstr>Data for Pub15 fig 3.2</vt:lpstr>
      <vt:lpstr>3.3</vt:lpstr>
      <vt:lpstr>3.3F</vt:lpstr>
      <vt:lpstr>Data for Pub 15 Fig 3.3</vt:lpstr>
      <vt:lpstr>3.4</vt:lpstr>
      <vt:lpstr>3.4F</vt:lpstr>
      <vt:lpstr>Data for Pub 15 Fig 3.4</vt:lpstr>
      <vt:lpstr>3.5</vt:lpstr>
      <vt:lpstr>3.6</vt:lpstr>
      <vt:lpstr>3.6F</vt:lpstr>
      <vt:lpstr>data for Pub 15 Fig 3.6</vt:lpstr>
      <vt:lpstr>3.7</vt:lpstr>
      <vt:lpstr>3.8</vt:lpstr>
      <vt:lpstr>3.9</vt:lpstr>
      <vt:lpstr>3.10</vt:lpstr>
      <vt:lpstr>3.11</vt:lpstr>
      <vt:lpstr>3.12</vt:lpstr>
      <vt:lpstr>3.13</vt:lpstr>
      <vt:lpstr>Ambulance_Data</vt:lpstr>
      <vt:lpstr>'3.1'!Print_Area</vt:lpstr>
      <vt:lpstr>'3.10'!Print_Area</vt:lpstr>
      <vt:lpstr>'3.11'!Print_Area</vt:lpstr>
      <vt:lpstr>'3.12'!Print_Area</vt:lpstr>
      <vt:lpstr>'3.13'!Print_Area</vt:lpstr>
      <vt:lpstr>'3.1F'!Print_Area</vt:lpstr>
      <vt:lpstr>'3.2'!Print_Area</vt:lpstr>
      <vt:lpstr>'3.2F'!Print_Area</vt:lpstr>
      <vt:lpstr>'3.3'!Print_Area</vt:lpstr>
      <vt:lpstr>'3.3F'!Print_Area</vt:lpstr>
      <vt:lpstr>'3.4'!Print_Area</vt:lpstr>
      <vt:lpstr>'3.4F'!Print_Area</vt:lpstr>
      <vt:lpstr>'3.5'!Print_Area</vt:lpstr>
      <vt:lpstr>'3.6'!Print_Area</vt:lpstr>
      <vt:lpstr>'3.6F'!Print_Area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2020-04-08T16:15:13Z</cp:lastPrinted>
  <dcterms:created xsi:type="dcterms:W3CDTF">2000-06-12T16:19:03Z</dcterms:created>
  <dcterms:modified xsi:type="dcterms:W3CDTF">2020-04-21T17:24:08Z</dcterms:modified>
</cp:coreProperties>
</file>