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charts/chart21.xml" ContentType="application/vnd.openxmlformats-officedocument.drawingml.chart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drawings/drawing36.xml" ContentType="application/vnd.openxmlformats-officedocument.drawingml.chartshapes+xml"/>
  <Override PartName="/xl/charts/chart32.xml" ContentType="application/vnd.openxmlformats-officedocument.drawingml.chart+xml"/>
  <Override PartName="/xl/drawings/drawing37.xml" ContentType="application/vnd.openxmlformats-officedocument.drawingml.chartshapes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6.xml" ContentType="application/vnd.openxmlformats-officedocument.drawingml.chart+xml"/>
  <Override PartName="/xl/drawings/drawing42.xml" ContentType="application/vnd.openxmlformats-officedocument.drawingml.chartshapes+xml"/>
  <Override PartName="/xl/charts/chart37.xml" ContentType="application/vnd.openxmlformats-officedocument.drawingml.chart+xml"/>
  <Override PartName="/xl/drawings/drawing43.xml" ContentType="application/vnd.openxmlformats-officedocument.drawingml.chartshapes+xml"/>
  <Override PartName="/xl/charts/chart38.xml" ContentType="application/vnd.openxmlformats-officedocument.drawingml.chart+xml"/>
  <Override PartName="/xl/drawings/drawing44.xml" ContentType="application/vnd.openxmlformats-officedocument.drawingml.chartshapes+xml"/>
  <Override PartName="/xl/charts/chart39.xml" ContentType="application/vnd.openxmlformats-officedocument.drawingml.chart+xml"/>
  <Override PartName="/xl/drawings/drawing45.xml" ContentType="application/vnd.openxmlformats-officedocument.drawingml.chartshapes+xml"/>
  <Override PartName="/xl/charts/chart40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drawings/drawing48.xml" ContentType="application/vnd.openxmlformats-officedocument.drawingml.chartshapes+xml"/>
  <Override PartName="/xl/charts/chart42.xml" ContentType="application/vnd.openxmlformats-officedocument.drawingml.chart+xml"/>
  <Override PartName="/xl/drawings/drawing49.xml" ContentType="application/vnd.openxmlformats-officedocument.drawingml.chartshapes+xml"/>
  <Override PartName="/xl/charts/chart43.xml" ContentType="application/vnd.openxmlformats-officedocument.drawingml.chart+xml"/>
  <Override PartName="/xl/drawings/drawing50.xml" ContentType="application/vnd.openxmlformats-officedocument.drawingml.chartshapes+xml"/>
  <Override PartName="/xl/charts/chart44.xml" ContentType="application/vnd.openxmlformats-officedocument.drawingml.chart+xml"/>
  <Override PartName="/xl/drawings/drawing51.xml" ContentType="application/vnd.openxmlformats-officedocument.drawingml.chartshapes+xml"/>
  <Override PartName="/xl/charts/chart4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drawings/drawing54.xml" ContentType="application/vnd.openxmlformats-officedocument.drawingml.chartshapes+xml"/>
  <Override PartName="/xl/charts/chart47.xml" ContentType="application/vnd.openxmlformats-officedocument.drawingml.chart+xml"/>
  <Override PartName="/xl/drawings/drawing55.xml" ContentType="application/vnd.openxmlformats-officedocument.drawingml.chartshapes+xml"/>
  <Override PartName="/xl/charts/chart48.xml" ContentType="application/vnd.openxmlformats-officedocument.drawingml.chart+xml"/>
  <Override PartName="/xl/drawings/drawing56.xml" ContentType="application/vnd.openxmlformats-officedocument.drawingml.chartshapes+xml"/>
  <Override PartName="/xl/charts/chart49.xml" ContentType="application/vnd.openxmlformats-officedocument.drawingml.chart+xml"/>
  <Override PartName="/xl/drawings/drawing57.xml" ContentType="application/vnd.openxmlformats-officedocument.drawingml.chartshapes+xml"/>
  <Override PartName="/xl/charts/chart50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51.xml" ContentType="application/vnd.openxmlformats-officedocument.drawingml.chart+xml"/>
  <Override PartName="/xl/drawings/drawing60.xml" ContentType="application/vnd.openxmlformats-officedocument.drawingml.chartshapes+xml"/>
  <Override PartName="/xl/charts/chart52.xml" ContentType="application/vnd.openxmlformats-officedocument.drawingml.chart+xml"/>
  <Override PartName="/xl/drawings/drawing61.xml" ContentType="application/vnd.openxmlformats-officedocument.drawingml.chartshapes+xml"/>
  <Override PartName="/xl/charts/chart53.xml" ContentType="application/vnd.openxmlformats-officedocument.drawingml.chart+xml"/>
  <Override PartName="/xl/drawings/drawing62.xml" ContentType="application/vnd.openxmlformats-officedocument.drawingml.chartshapes+xml"/>
  <Override PartName="/xl/charts/chart54.xml" ContentType="application/vnd.openxmlformats-officedocument.drawingml.chart+xml"/>
  <Override PartName="/xl/drawings/drawing63.xml" ContentType="application/vnd.openxmlformats-officedocument.drawingml.chartshapes+xml"/>
  <Override PartName="/xl/charts/chart55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6.xml" ContentType="application/vnd.openxmlformats-officedocument.drawingml.chart+xml"/>
  <Override PartName="/xl/drawings/drawing66.xml" ContentType="application/vnd.openxmlformats-officedocument.drawingml.chartshapes+xml"/>
  <Override PartName="/xl/charts/chart57.xml" ContentType="application/vnd.openxmlformats-officedocument.drawingml.chart+xml"/>
  <Override PartName="/xl/drawings/drawing67.xml" ContentType="application/vnd.openxmlformats-officedocument.drawingml.chartshapes+xml"/>
  <Override PartName="/xl/charts/chart58.xml" ContentType="application/vnd.openxmlformats-officedocument.drawingml.chart+xml"/>
  <Override PartName="/xl/drawings/drawing68.xml" ContentType="application/vnd.openxmlformats-officedocument.drawingml.chartshapes+xml"/>
  <Override PartName="/xl/charts/chart59.xml" ContentType="application/vnd.openxmlformats-officedocument.drawingml.chart+xml"/>
  <Override PartName="/xl/drawings/drawing69.xml" ContentType="application/vnd.openxmlformats-officedocument.drawingml.chartshapes+xml"/>
  <Override PartName="/xl/charts/chart60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61.xml" ContentType="application/vnd.openxmlformats-officedocument.drawingml.chart+xml"/>
  <Override PartName="/xl/drawings/drawing72.xml" ContentType="application/vnd.openxmlformats-officedocument.drawingml.chartshapes+xml"/>
  <Override PartName="/xl/charts/chart62.xml" ContentType="application/vnd.openxmlformats-officedocument.drawingml.chart+xml"/>
  <Override PartName="/xl/drawings/drawing73.xml" ContentType="application/vnd.openxmlformats-officedocument.drawingml.chartshapes+xml"/>
  <Override PartName="/xl/charts/chart63.xml" ContentType="application/vnd.openxmlformats-officedocument.drawingml.chart+xml"/>
  <Override PartName="/xl/drawings/drawing74.xml" ContentType="application/vnd.openxmlformats-officedocument.drawingml.chartshapes+xml"/>
  <Override PartName="/xl/charts/chart64.xml" ContentType="application/vnd.openxmlformats-officedocument.drawingml.chart+xml"/>
  <Override PartName="/xl/drawings/drawing75.xml" ContentType="application/vnd.openxmlformats-officedocument.drawingml.chartshapes+xml"/>
  <Override PartName="/xl/charts/chart65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66.xml" ContentType="application/vnd.openxmlformats-officedocument.drawingml.chart+xml"/>
  <Override PartName="/xl/drawings/drawing78.xml" ContentType="application/vnd.openxmlformats-officedocument.drawingml.chartshapes+xml"/>
  <Override PartName="/xl/charts/chart67.xml" ContentType="application/vnd.openxmlformats-officedocument.drawingml.chart+xml"/>
  <Override PartName="/xl/drawings/drawing79.xml" ContentType="application/vnd.openxmlformats-officedocument.drawingml.chartshapes+xml"/>
  <Override PartName="/xl/charts/chart68.xml" ContentType="application/vnd.openxmlformats-officedocument.drawingml.chart+xml"/>
  <Override PartName="/xl/drawings/drawing80.xml" ContentType="application/vnd.openxmlformats-officedocument.drawingml.chartshapes+xml"/>
  <Override PartName="/xl/charts/chart69.xml" ContentType="application/vnd.openxmlformats-officedocument.drawingml.chart+xml"/>
  <Override PartName="/xl/drawings/drawing81.xml" ContentType="application/vnd.openxmlformats-officedocument.drawingml.chartshapes+xml"/>
  <Override PartName="/xl/charts/chart70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71.xml" ContentType="application/vnd.openxmlformats-officedocument.drawingml.chart+xml"/>
  <Override PartName="/xl/drawings/drawing84.xml" ContentType="application/vnd.openxmlformats-officedocument.drawingml.chartshapes+xml"/>
  <Override PartName="/xl/charts/chart72.xml" ContentType="application/vnd.openxmlformats-officedocument.drawingml.chart+xml"/>
  <Override PartName="/xl/drawings/drawing85.xml" ContentType="application/vnd.openxmlformats-officedocument.drawingml.chartshapes+xml"/>
  <Override PartName="/xl/charts/chart73.xml" ContentType="application/vnd.openxmlformats-officedocument.drawingml.chart+xml"/>
  <Override PartName="/xl/drawings/drawing86.xml" ContentType="application/vnd.openxmlformats-officedocument.drawingml.chartshapes+xml"/>
  <Override PartName="/xl/charts/chart74.xml" ContentType="application/vnd.openxmlformats-officedocument.drawingml.chart+xml"/>
  <Override PartName="/xl/drawings/drawing87.xml" ContentType="application/vnd.openxmlformats-officedocument.drawingml.chartshapes+xml"/>
  <Override PartName="/xl/charts/chart75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76.xml" ContentType="application/vnd.openxmlformats-officedocument.drawingml.chart+xml"/>
  <Override PartName="/xl/drawings/drawing90.xml" ContentType="application/vnd.openxmlformats-officedocument.drawingml.chartshapes+xml"/>
  <Override PartName="/xl/charts/chart77.xml" ContentType="application/vnd.openxmlformats-officedocument.drawingml.chart+xml"/>
  <Override PartName="/xl/drawings/drawing91.xml" ContentType="application/vnd.openxmlformats-officedocument.drawingml.chartshapes+xml"/>
  <Override PartName="/xl/charts/chart78.xml" ContentType="application/vnd.openxmlformats-officedocument.drawingml.chart+xml"/>
  <Override PartName="/xl/drawings/drawing92.xml" ContentType="application/vnd.openxmlformats-officedocument.drawingml.chartshapes+xml"/>
  <Override PartName="/xl/charts/chart79.xml" ContentType="application/vnd.openxmlformats-officedocument.drawingml.chart+xml"/>
  <Override PartName="/xl/drawings/drawing93.xml" ContentType="application/vnd.openxmlformats-officedocument.drawingml.chartshapes+xml"/>
  <Override PartName="/xl/charts/chart80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81.xml" ContentType="application/vnd.openxmlformats-officedocument.drawingml.chart+xml"/>
  <Override PartName="/xl/drawings/drawing96.xml" ContentType="application/vnd.openxmlformats-officedocument.drawingml.chartshapes+xml"/>
  <Override PartName="/xl/charts/chart82.xml" ContentType="application/vnd.openxmlformats-officedocument.drawingml.chart+xml"/>
  <Override PartName="/xl/drawings/drawing97.xml" ContentType="application/vnd.openxmlformats-officedocument.drawingml.chartshapes+xml"/>
  <Override PartName="/xl/charts/chart83.xml" ContentType="application/vnd.openxmlformats-officedocument.drawingml.chart+xml"/>
  <Override PartName="/xl/drawings/drawing98.xml" ContentType="application/vnd.openxmlformats-officedocument.drawingml.chartshapes+xml"/>
  <Override PartName="/xl/charts/chart84.xml" ContentType="application/vnd.openxmlformats-officedocument.drawingml.chart+xml"/>
  <Override PartName="/xl/drawings/drawing99.xml" ContentType="application/vnd.openxmlformats-officedocument.drawingml.chartshapes+xml"/>
  <Override PartName="/xl/charts/chart85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86.xml" ContentType="application/vnd.openxmlformats-officedocument.drawingml.chart+xml"/>
  <Override PartName="/xl/drawings/drawing102.xml" ContentType="application/vnd.openxmlformats-officedocument.drawingml.chartshapes+xml"/>
  <Override PartName="/xl/charts/chart87.xml" ContentType="application/vnd.openxmlformats-officedocument.drawingml.chart+xml"/>
  <Override PartName="/xl/drawings/drawing103.xml" ContentType="application/vnd.openxmlformats-officedocument.drawingml.chartshapes+xml"/>
  <Override PartName="/xl/charts/chart88.xml" ContentType="application/vnd.openxmlformats-officedocument.drawingml.chart+xml"/>
  <Override PartName="/xl/drawings/drawing104.xml" ContentType="application/vnd.openxmlformats-officedocument.drawingml.chartshapes+xml"/>
  <Override PartName="/xl/charts/chart89.xml" ContentType="application/vnd.openxmlformats-officedocument.drawingml.chart+xml"/>
  <Override PartName="/xl/drawings/drawing105.xml" ContentType="application/vnd.openxmlformats-officedocument.drawingml.chartshapes+xml"/>
  <Override PartName="/xl/charts/chart90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charts/chart91.xml" ContentType="application/vnd.openxmlformats-officedocument.drawingml.chart+xml"/>
  <Override PartName="/xl/drawings/drawing108.xml" ContentType="application/vnd.openxmlformats-officedocument.drawingml.chartshapes+xml"/>
  <Override PartName="/xl/charts/chart92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charts/chart93.xml" ContentType="application/vnd.openxmlformats-officedocument.drawingml.chart+xml"/>
  <Override PartName="/xl/drawings/drawing111.xml" ContentType="application/vnd.openxmlformats-officedocument.drawingml.chartshapes+xml"/>
  <Override PartName="/xl/charts/chart94.xml" ContentType="application/vnd.openxmlformats-officedocument.drawingml.chart+xml"/>
  <Override PartName="/xl/drawings/drawing112.xml" ContentType="application/vnd.openxmlformats-officedocument.drawingml.chartshapes+xml"/>
  <Override PartName="/xl/charts/chart95.xml" ContentType="application/vnd.openxmlformats-officedocument.drawingml.chart+xml"/>
  <Override PartName="/xl/drawings/drawing113.xml" ContentType="application/vnd.openxmlformats-officedocument.drawingml.chartshapes+xml"/>
  <Override PartName="/xl/charts/chart96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charts/chart97.xml" ContentType="application/vnd.openxmlformats-officedocument.drawingml.chart+xml"/>
  <Override PartName="/xl/drawings/drawing117.xml" ContentType="application/vnd.openxmlformats-officedocument.drawingml.chartshapes+xml"/>
  <Override PartName="/xl/charts/chart98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charts/chart99.xml" ContentType="application/vnd.openxmlformats-officedocument.drawingml.chart+xml"/>
  <Override PartName="/xl/drawings/drawing120.xml" ContentType="application/vnd.openxmlformats-officedocument.drawingml.chartshapes+xml"/>
  <Override PartName="/xl/charts/chart100.xml" ContentType="application/vnd.openxmlformats-officedocument.drawingml.chart+xml"/>
  <Override PartName="/xl/drawings/drawing121.xml" ContentType="application/vnd.openxmlformats-officedocument.drawingml.chartshapes+xml"/>
  <Override PartName="/xl/charts/chart101.xml" ContentType="application/vnd.openxmlformats-officedocument.drawingml.chart+xml"/>
  <Override PartName="/xl/drawings/drawing122.xml" ContentType="application/vnd.openxmlformats-officedocument.drawingml.chartshapes+xml"/>
  <Override PartName="/xl/charts/chart102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activeX/activeX8.xml" ContentType="application/vnd.ms-office.activeX+xml"/>
  <Override PartName="/xl/activeX/activeX8.bin" ContentType="application/vnd.ms-office.activeX"/>
  <Override PartName="/xl/charts/chart103.xml" ContentType="application/vnd.openxmlformats-officedocument.drawingml.chart+xml"/>
  <Override PartName="/xl/drawings/drawing126.xml" ContentType="application/vnd.openxmlformats-officedocument.drawingml.chartshapes+xml"/>
  <Override PartName="/xl/charts/chart10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charts/chart105.xml" ContentType="application/vnd.openxmlformats-officedocument.drawingml.chart+xml"/>
  <Override PartName="/xl/drawings/drawing129.xml" ContentType="application/vnd.openxmlformats-officedocument.drawingml.chartshapes+xml"/>
  <Override PartName="/xl/charts/chart106.xml" ContentType="application/vnd.openxmlformats-officedocument.drawingml.chart+xml"/>
  <Override PartName="/xl/drawings/drawing130.xml" ContentType="application/vnd.openxmlformats-officedocument.drawingml.chartshapes+xml"/>
  <Override PartName="/xl/charts/chart107.xml" ContentType="application/vnd.openxmlformats-officedocument.drawingml.chart+xml"/>
  <Override PartName="/xl/drawings/drawing13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revention Survival and Support\BHF Intelligence Hub\1. Health Stats\Compendium\2020\Excel\"/>
    </mc:Choice>
  </mc:AlternateContent>
  <xr:revisionPtr revIDLastSave="0" documentId="13_ncr:1_{6E0ADDC5-1D2A-4B09-BC4E-7397AF26687B}" xr6:coauthVersionLast="46" xr6:coauthVersionMax="46" xr10:uidLastSave="{00000000-0000-0000-0000-000000000000}"/>
  <bookViews>
    <workbookView xWindow="-120" yWindow="-120" windowWidth="29040" windowHeight="15840" tabRatio="888" xr2:uid="{00000000-000D-0000-FFFF-FFFF00000000}"/>
  </bookViews>
  <sheets>
    <sheet name="CHAPTER 1" sheetId="14" r:id="rId1"/>
    <sheet name="1.1" sheetId="33" r:id="rId2"/>
    <sheet name="1.1ChartData" sheetId="148" state="hidden" r:id="rId3"/>
    <sheet name="1.1F" sheetId="142" r:id="rId4"/>
    <sheet name="1.2" sheetId="32" r:id="rId5"/>
    <sheet name="1.2ChartData" sheetId="180" state="hidden" r:id="rId6"/>
    <sheet name="1.2F(a-l)" sheetId="147" r:id="rId7"/>
    <sheet name="1.2F(m-x)" sheetId="181" r:id="rId8"/>
    <sheet name="1.3" sheetId="26" r:id="rId9"/>
    <sheet name="1.3F" sheetId="37" r:id="rId10"/>
    <sheet name="1.4" sheetId="29" r:id="rId11"/>
    <sheet name="1.4F" sheetId="38" r:id="rId12"/>
    <sheet name="1.5" sheetId="27" r:id="rId13"/>
    <sheet name="1.5F " sheetId="92" r:id="rId14"/>
    <sheet name="1.6" sheetId="30" r:id="rId15"/>
    <sheet name="1.6F" sheetId="93" r:id="rId16"/>
    <sheet name="1.7" sheetId="28" r:id="rId17"/>
    <sheet name="1.7F" sheetId="41" r:id="rId18"/>
    <sheet name="1.8" sheetId="31" r:id="rId19"/>
    <sheet name="1.8F" sheetId="42" r:id="rId20"/>
    <sheet name="1.9" sheetId="161" r:id="rId21"/>
    <sheet name="1.9F" sheetId="162" r:id="rId22"/>
    <sheet name="1.10" sheetId="163" r:id="rId23"/>
    <sheet name="1.10F" sheetId="164" r:id="rId24"/>
    <sheet name="1.11" sheetId="165" r:id="rId25"/>
    <sheet name="1.11F" sheetId="166" r:id="rId26"/>
    <sheet name="1.12" sheetId="167" r:id="rId27"/>
    <sheet name="1.12F" sheetId="168" r:id="rId28"/>
    <sheet name="1.13" sheetId="169" r:id="rId29"/>
    <sheet name="1.13F" sheetId="170" r:id="rId30"/>
    <sheet name="1.14" sheetId="171" r:id="rId31"/>
    <sheet name="1.14F" sheetId="172" r:id="rId32"/>
    <sheet name="1.15" sheetId="24" r:id="rId33"/>
    <sheet name="1.16" sheetId="21" r:id="rId34"/>
    <sheet name="1.17" sheetId="23" r:id="rId35"/>
    <sheet name="1.18" sheetId="105" r:id="rId36"/>
    <sheet name="1.19" sheetId="22" r:id="rId37"/>
    <sheet name="1.20" sheetId="46" r:id="rId38"/>
    <sheet name="1.21" sheetId="15" r:id="rId39"/>
    <sheet name="1.22" sheetId="47" r:id="rId40"/>
    <sheet name="1.23" sheetId="16" r:id="rId41"/>
    <sheet name="1.24" sheetId="48" r:id="rId42"/>
    <sheet name="1.25" sheetId="17" r:id="rId43"/>
    <sheet name="Chart_Data" sheetId="173" state="hidden" r:id="rId44"/>
    <sheet name="Data for figs 1.26_1.31" sheetId="139" state="hidden" r:id="rId45"/>
    <sheet name="1.26" sheetId="18" r:id="rId46"/>
    <sheet name="1.26F" sheetId="130" r:id="rId47"/>
    <sheet name="1.27" sheetId="50" r:id="rId48"/>
    <sheet name="1.27F" sheetId="132" r:id="rId49"/>
    <sheet name="1.27abc" sheetId="44" r:id="rId50"/>
    <sheet name="1.28" sheetId="20" r:id="rId51"/>
    <sheet name="1.28F" sheetId="133" r:id="rId52"/>
    <sheet name="1.29" sheetId="53" r:id="rId53"/>
    <sheet name="1.29F" sheetId="134" r:id="rId54"/>
    <sheet name="1.29abc" sheetId="54" r:id="rId55"/>
    <sheet name="1.30" sheetId="55" r:id="rId56"/>
    <sheet name="1.30F" sheetId="135" r:id="rId57"/>
    <sheet name="1.31" sheetId="182" r:id="rId58"/>
    <sheet name="1.31F" sheetId="136" r:id="rId59"/>
    <sheet name="1.32" sheetId="137" r:id="rId60"/>
    <sheet name="1.33" sheetId="138" r:id="rId61"/>
  </sheets>
  <externalReferences>
    <externalReference r:id="rId62"/>
  </externalReferences>
  <definedNames>
    <definedName name="_xlnm._FilterDatabase" localSheetId="45" hidden="1">'1.26'!$A$5:$P$387</definedName>
    <definedName name="_xlnm._FilterDatabase" localSheetId="47" hidden="1">'1.27'!$A$5:$P$387</definedName>
    <definedName name="_xlnm._FilterDatabase" localSheetId="50" hidden="1">'1.28'!$A$5:$P$387</definedName>
    <definedName name="_xlnm._FilterDatabase" localSheetId="52" hidden="1">'1.29'!$A$5:$P$387</definedName>
    <definedName name="_xlnm._FilterDatabase" localSheetId="55" hidden="1">'1.30'!$A$5:$P$5</definedName>
    <definedName name="_xlnm._FilterDatabase" localSheetId="57" hidden="1">'1.31'!$A$5:$P$387</definedName>
    <definedName name="_xlnm._FilterDatabase" localSheetId="59" hidden="1">'1.32'!$A$4:$O$4</definedName>
    <definedName name="_xlnm._FilterDatabase" localSheetId="60" hidden="1">'1.33'!$A$4:$L$4</definedName>
    <definedName name="_xlnm._FilterDatabase" localSheetId="44" hidden="1">'Data for figs 1.26_1.31'!$A$5:$Y$5</definedName>
    <definedName name="CBVD_2017_ASR_F" localSheetId="5">#REF!</definedName>
    <definedName name="CBVD_2017_ASR_M" localSheetId="5">#REF!</definedName>
    <definedName name="CBVD_2017_ASR_T" localSheetId="5">#REF!</definedName>
    <definedName name="CBVD_2017_ASR_U75_F" localSheetId="5">#REF!</definedName>
    <definedName name="CBVD_2017_ASR_U75_M" localSheetId="5">#REF!</definedName>
    <definedName name="CBVD_2017_ASR_U75_T" localSheetId="5">#REF!</definedName>
    <definedName name="CHD_2017_ASR_F" localSheetId="5">#REF!</definedName>
    <definedName name="CHD_2017_ASR_M" localSheetId="5">#REF!</definedName>
    <definedName name="CHD_2017_ASR_T" localSheetId="5">#REF!</definedName>
    <definedName name="CHD_2017_ASR_U75_F" localSheetId="5">#REF!</definedName>
    <definedName name="CHD_2017_ASR_U75_M" localSheetId="5">#REF!</definedName>
    <definedName name="CHD_2017_ASR_U75_T" localSheetId="5">#REF!</definedName>
    <definedName name="CVD_2013_15_ASR_F" localSheetId="5">#REF!</definedName>
    <definedName name="CVD_2013_15_ASR_M" localSheetId="5">#REF!</definedName>
    <definedName name="CVD_2013_15_ASR_T" localSheetId="5">#REF!</definedName>
    <definedName name="CVD_2013_15_ASR_U75_F" localSheetId="5">#REF!</definedName>
    <definedName name="CVD_2013_15_ASR_U75_M" localSheetId="5">#REF!</definedName>
    <definedName name="CVD_2013_15_ASR_U75_T" localSheetId="5">#REF!</definedName>
    <definedName name="CVD_2013_F" localSheetId="5">#REF!</definedName>
    <definedName name="CVD_2013_M" localSheetId="5">#REF!</definedName>
    <definedName name="CVD_2013_T" localSheetId="5">#REF!</definedName>
    <definedName name="CVD_2014_16_ASR_F" localSheetId="5">#REF!</definedName>
    <definedName name="CVD_2014_16_ASR_M" localSheetId="5">#REF!</definedName>
    <definedName name="CVD_2014_16_ASR_T" localSheetId="5">#REF!</definedName>
    <definedName name="CVD_2014_16_ASR_U75_F" localSheetId="5">#REF!</definedName>
    <definedName name="CVD_2014_16_ASR_U75_M" localSheetId="5">#REF!</definedName>
    <definedName name="CVD_2014_16_ASR_U75_T" localSheetId="5">#REF!</definedName>
    <definedName name="CVD_2014_F" localSheetId="5">#REF!</definedName>
    <definedName name="CVD_2014_M" localSheetId="5">#REF!</definedName>
    <definedName name="CVD_2014_T" localSheetId="5">#REF!</definedName>
    <definedName name="CVD_2015_17_ASR_F" localSheetId="5">#REF!</definedName>
    <definedName name="CVD_2015_17_ASR_M" localSheetId="5">#REF!</definedName>
    <definedName name="CVD_2015_17_ASR_T" localSheetId="5">#REF!</definedName>
    <definedName name="CVD_2015_17_ASR_U75_F" localSheetId="5">#REF!</definedName>
    <definedName name="CVD_2015_17_ASR_U75_M" localSheetId="5">#REF!</definedName>
    <definedName name="CVD_2015_17_ASR_U75_T" localSheetId="5">#REF!</definedName>
    <definedName name="CVD_2015_17_F" localSheetId="5">#REF!</definedName>
    <definedName name="CVD_2015_17_M" localSheetId="5">#REF!</definedName>
    <definedName name="CVD_2015_17_T" localSheetId="5">#REF!</definedName>
    <definedName name="CVD_2015_F" localSheetId="5">#REF!</definedName>
    <definedName name="CVD_2015_M" localSheetId="5">#REF!</definedName>
    <definedName name="CVD_2015_T" localSheetId="5">#REF!</definedName>
    <definedName name="CVD_2016_18_ASR_F" localSheetId="5">#REF!</definedName>
    <definedName name="CVD_2016_18_ASR_M" localSheetId="5">#REF!</definedName>
    <definedName name="CVD_2016_18_ASR_T" localSheetId="5">#REF!</definedName>
    <definedName name="CVD_2016_18_ASR_U75_F" localSheetId="5">#REF!</definedName>
    <definedName name="CVD_2016_18_ASR_U75_M" localSheetId="5">#REF!</definedName>
    <definedName name="CVD_2016_18_ASR_U75_T" localSheetId="5">#REF!</definedName>
    <definedName name="CVD_2016_18_F" localSheetId="5">#REF!</definedName>
    <definedName name="CVD_2016_18_M" localSheetId="5">#REF!</definedName>
    <definedName name="CVD_2016_18_T" localSheetId="5">#REF!</definedName>
    <definedName name="CVD_2016_F" localSheetId="5">#REF!</definedName>
    <definedName name="CVD_2016_M" localSheetId="5">#REF!</definedName>
    <definedName name="CVD_2016_T" localSheetId="5">#REF!</definedName>
    <definedName name="CVD_2017_ASR_F" localSheetId="5">#REF!</definedName>
    <definedName name="CVD_2017_ASR_M" localSheetId="5">#REF!</definedName>
    <definedName name="CVD_2017_ASR_T" localSheetId="5">#REF!</definedName>
    <definedName name="CVD_2017_ASR_U75_F" localSheetId="5">#REF!</definedName>
    <definedName name="CVD_2017_ASR_U75_M" localSheetId="5">#REF!</definedName>
    <definedName name="CVD_2017_ASR_U75_T" localSheetId="5">#REF!</definedName>
    <definedName name="NI_2017_ALL" localSheetId="5">#REF!</definedName>
    <definedName name="NI_CVD_2013_15_ASR_F" localSheetId="5">[1]ASR_3YR_NI_LA!#REF!</definedName>
    <definedName name="NI_CVD_2013_15_ASR_M" localSheetId="5">[1]ASR_3YR_NI_LA!#REF!</definedName>
    <definedName name="NI_CVD_2013_15_ASR_T" localSheetId="5">[1]ASR_3YR_NI_LA!#REF!</definedName>
    <definedName name="NI_CVD_2013_15_ASR_U75_F" localSheetId="5">[1]ASR_3YR_NI_LA!#REF!</definedName>
    <definedName name="NI_CVD_2013_15_ASR_U75_M" localSheetId="5">[1]ASR_3YR_NI_LA!#REF!</definedName>
    <definedName name="NI_CVD_2013_15_ASR_U75_T" localSheetId="5">[1]ASR_3YR_NI_LA!#REF!</definedName>
    <definedName name="NI_CVD_2014_16_ASR_F" localSheetId="5">[1]ASR_3YR_NI_LA!#REF!</definedName>
    <definedName name="NI_CVD_2014_16_ASR_M" localSheetId="5">[1]ASR_3YR_NI_LA!#REF!</definedName>
    <definedName name="NI_CVD_2014_16_ASR_T" localSheetId="5">[1]ASR_3YR_NI_LA!#REF!</definedName>
    <definedName name="NI_CVD_2014_16_ASR_U75_F" localSheetId="5">[1]ASR_3YR_NI_LA!#REF!</definedName>
    <definedName name="NI_CVD_2014_16_ASR_U75_M" localSheetId="5">[1]ASR_3YR_NI_LA!#REF!</definedName>
    <definedName name="NI_CVD_2014_16_ASR_U75_T" localSheetId="5">[1]ASR_3YR_NI_LA!#REF!</definedName>
    <definedName name="NI_CVD_2015_17_ASR_F" localSheetId="5">[1]ASR_3YR_NI_LA!#REF!</definedName>
    <definedName name="NI_CVD_2015_17_ASR_M" localSheetId="5">[1]ASR_3YR_NI_LA!#REF!</definedName>
    <definedName name="NI_CVD_2015_17_ASR_T" localSheetId="5">[1]ASR_3YR_NI_LA!#REF!</definedName>
    <definedName name="NI_CVD_2015_17_ASR_U75_F" localSheetId="5">[1]ASR_3YR_NI_LA!#REF!</definedName>
    <definedName name="NI_CVD_2015_17_ASR_U75_M" localSheetId="5">[1]ASR_3YR_NI_LA!#REF!</definedName>
    <definedName name="NI_CVD_2015_17_ASR_U75_T" localSheetId="5">[1]ASR_3YR_NI_LA!#REF!</definedName>
    <definedName name="NI_CVD_2016_18_ASR_F" localSheetId="5">[1]ASR_3YR_NI_LA!#REF!</definedName>
    <definedName name="NI_CVD_2016_18_ASR_M" localSheetId="5">[1]ASR_3YR_NI_LA!#REF!</definedName>
    <definedName name="NI_CVD_2016_18_ASR_T" localSheetId="5">[1]ASR_3YR_NI_LA!#REF!</definedName>
    <definedName name="NI_CVD_2016_18_ASR_U75_F" localSheetId="5">[1]ASR_3YR_NI_LA!#REF!</definedName>
    <definedName name="NI_CVD_2016_18_ASR_U75_M" localSheetId="5">[1]ASR_3YR_NI_LA!#REF!</definedName>
    <definedName name="NI_CVD_2016_18_ASR_U75_T" localSheetId="5">[1]ASR_3YR_NI_LA!#REF!</definedName>
    <definedName name="_xlnm.Print_Area" localSheetId="1">'1.1'!$A$1:$L$112</definedName>
    <definedName name="_xlnm.Print_Area" localSheetId="44">'Data for figs 1.26_1.31'!$A$1:$F$393</definedName>
    <definedName name="_xlnm.Print_Titles" localSheetId="45">'1.26'!$1:$5</definedName>
    <definedName name="_xlnm.Print_Titles" localSheetId="47">'1.27'!$1:$5</definedName>
    <definedName name="_xlnm.Print_Titles" localSheetId="50">'1.28'!$1:$5</definedName>
    <definedName name="_xlnm.Print_Titles" localSheetId="52">'1.29'!$1:$5</definedName>
    <definedName name="_xlnm.Print_Titles" localSheetId="55">'1.30'!$1:$5</definedName>
    <definedName name="_xlnm.Print_Titles" localSheetId="57">'1.31'!$1:$5</definedName>
    <definedName name="_xlnm.Print_Titles" localSheetId="44">'Data for figs 1.26_1.31'!$A:$F,'Data for figs 1.26_1.31'!$1:$5</definedName>
    <definedName name="SCO_2017_ALL" localSheetId="5">#REF!</definedName>
    <definedName name="SCO_CVD_2013_15_ASR" localSheetId="5">[1]ASR_3YR_SCO_LA!#REF!</definedName>
    <definedName name="SCO_CVD_2013_15_ASR_U75" localSheetId="5">[1]ASR_3YR_SCO_LA!#REF!</definedName>
    <definedName name="SCO_CVD_2014_16_ASR" localSheetId="5">[1]ASR_3YR_SCO_LA!#REF!</definedName>
    <definedName name="SCO_CVD_2014_16_ASR_U75" localSheetId="5">[1]ASR_3YR_SCO_LA!#REF!</definedName>
    <definedName name="SCO_CVD_2015_17_ASR" localSheetId="5">[1]ASR_3YR_SCO_LA!#REF!</definedName>
    <definedName name="SCO_CVD_2015_17_ASR_U75" localSheetId="5">[1]ASR_3YR_SCO_LA!#REF!</definedName>
    <definedName name="SCO_CVD_2016_18_ASR" localSheetId="5">[1]ASR_3YR_SCO_LA!#REF!</definedName>
    <definedName name="SCO_CVD_2016_18_ASR_U75" localSheetId="5">[1]ASR_3YR_SCO_LA!#REF!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1" i="180" l="1"/>
  <c r="K21" i="180"/>
  <c r="L21" i="180"/>
  <c r="M21" i="180"/>
  <c r="J22" i="180"/>
  <c r="K22" i="180"/>
  <c r="L22" i="180"/>
  <c r="M22" i="180"/>
  <c r="K20" i="180"/>
  <c r="L20" i="180"/>
  <c r="M20" i="180"/>
  <c r="E40" i="180" l="1"/>
  <c r="J37" i="180"/>
  <c r="K37" i="180"/>
  <c r="L37" i="180"/>
  <c r="M37" i="180"/>
  <c r="J38" i="180"/>
  <c r="K38" i="180"/>
  <c r="L38" i="180"/>
  <c r="M38" i="180"/>
  <c r="K36" i="180"/>
  <c r="L36" i="180"/>
  <c r="M36" i="180"/>
  <c r="J36" i="180"/>
  <c r="E37" i="180"/>
  <c r="F37" i="180"/>
  <c r="G37" i="180"/>
  <c r="H37" i="180"/>
  <c r="E38" i="180"/>
  <c r="F38" i="180"/>
  <c r="G38" i="180"/>
  <c r="H38" i="180"/>
  <c r="F36" i="180"/>
  <c r="G36" i="180"/>
  <c r="H36" i="180"/>
  <c r="E36" i="180"/>
  <c r="J33" i="180"/>
  <c r="K33" i="180"/>
  <c r="L33" i="180"/>
  <c r="M33" i="180"/>
  <c r="J34" i="180"/>
  <c r="K34" i="180"/>
  <c r="L34" i="180"/>
  <c r="M34" i="180"/>
  <c r="K32" i="180"/>
  <c r="L32" i="180"/>
  <c r="M32" i="180"/>
  <c r="E34" i="180"/>
  <c r="F34" i="180"/>
  <c r="G34" i="180"/>
  <c r="H34" i="180"/>
  <c r="E33" i="180"/>
  <c r="F33" i="180"/>
  <c r="G33" i="180"/>
  <c r="H33" i="180"/>
  <c r="F32" i="180"/>
  <c r="G32" i="180"/>
  <c r="H32" i="180"/>
  <c r="J32" i="180"/>
  <c r="E32" i="180"/>
  <c r="J29" i="180"/>
  <c r="K29" i="180"/>
  <c r="L29" i="180"/>
  <c r="M29" i="180"/>
  <c r="J30" i="180"/>
  <c r="K30" i="180"/>
  <c r="L30" i="180"/>
  <c r="M30" i="180"/>
  <c r="K28" i="180"/>
  <c r="L28" i="180"/>
  <c r="M28" i="180"/>
  <c r="E29" i="180"/>
  <c r="F29" i="180"/>
  <c r="G29" i="180"/>
  <c r="H29" i="180"/>
  <c r="E30" i="180"/>
  <c r="F30" i="180"/>
  <c r="G30" i="180"/>
  <c r="H30" i="180"/>
  <c r="F28" i="180"/>
  <c r="G28" i="180"/>
  <c r="H28" i="180"/>
  <c r="J28" i="180"/>
  <c r="E28" i="180"/>
  <c r="J25" i="180"/>
  <c r="K25" i="180"/>
  <c r="L25" i="180"/>
  <c r="M25" i="180"/>
  <c r="J26" i="180"/>
  <c r="K26" i="180"/>
  <c r="L26" i="180"/>
  <c r="M26" i="180"/>
  <c r="E25" i="180"/>
  <c r="F25" i="180"/>
  <c r="G25" i="180"/>
  <c r="H25" i="180"/>
  <c r="E26" i="180"/>
  <c r="F26" i="180"/>
  <c r="G26" i="180"/>
  <c r="H26" i="180"/>
  <c r="K24" i="180"/>
  <c r="L24" i="180"/>
  <c r="M24" i="180"/>
  <c r="J24" i="180"/>
  <c r="F24" i="180"/>
  <c r="G24" i="180"/>
  <c r="H24" i="180"/>
  <c r="E24" i="180"/>
  <c r="J20" i="180"/>
  <c r="E21" i="180"/>
  <c r="F21" i="180"/>
  <c r="G21" i="180"/>
  <c r="H21" i="180"/>
  <c r="E22" i="180"/>
  <c r="F22" i="180"/>
  <c r="G22" i="180"/>
  <c r="H22" i="180"/>
  <c r="F20" i="180"/>
  <c r="G20" i="180"/>
  <c r="H20" i="180"/>
  <c r="E20" i="180"/>
  <c r="G366" i="139" l="1"/>
  <c r="G367" i="139"/>
  <c r="G368" i="139"/>
  <c r="H366" i="139"/>
  <c r="I366" i="139"/>
  <c r="H367" i="139"/>
  <c r="I367" i="139"/>
  <c r="H368" i="139"/>
  <c r="I368" i="139"/>
  <c r="G369" i="139"/>
  <c r="H369" i="139"/>
  <c r="I369" i="139"/>
  <c r="G370" i="139"/>
  <c r="H370" i="139"/>
  <c r="I370" i="139"/>
  <c r="G371" i="139"/>
  <c r="H371" i="139"/>
  <c r="I371" i="139"/>
  <c r="G372" i="139"/>
  <c r="H372" i="139"/>
  <c r="I372" i="139"/>
  <c r="G373" i="139"/>
  <c r="H373" i="139"/>
  <c r="I373" i="139"/>
  <c r="G374" i="139"/>
  <c r="H374" i="139"/>
  <c r="I374" i="139"/>
  <c r="G375" i="139"/>
  <c r="H375" i="139"/>
  <c r="I375" i="139"/>
  <c r="G376" i="139"/>
  <c r="H376" i="139"/>
  <c r="I376" i="139"/>
  <c r="G377" i="139"/>
  <c r="H377" i="139"/>
  <c r="I377" i="139"/>
  <c r="G378" i="139"/>
  <c r="H378" i="139"/>
  <c r="I378" i="139"/>
  <c r="G379" i="139"/>
  <c r="H379" i="139"/>
  <c r="I379" i="139"/>
  <c r="G380" i="139"/>
  <c r="H380" i="139"/>
  <c r="I380" i="139"/>
  <c r="G381" i="139"/>
  <c r="H381" i="139"/>
  <c r="I381" i="139"/>
  <c r="G382" i="139"/>
  <c r="H382" i="139"/>
  <c r="I382" i="139"/>
  <c r="G383" i="139"/>
  <c r="H383" i="139"/>
  <c r="I383" i="139"/>
  <c r="G384" i="139"/>
  <c r="H384" i="139"/>
  <c r="I384" i="139"/>
  <c r="G385" i="139"/>
  <c r="H385" i="139"/>
  <c r="I385" i="139"/>
  <c r="G386" i="139"/>
  <c r="H386" i="139"/>
  <c r="I386" i="139"/>
  <c r="G387" i="139"/>
  <c r="H387" i="139"/>
  <c r="I387" i="139"/>
  <c r="L387" i="139"/>
  <c r="K387" i="139"/>
  <c r="J387" i="139"/>
  <c r="L386" i="139"/>
  <c r="K386" i="139"/>
  <c r="J386" i="139"/>
  <c r="L385" i="139"/>
  <c r="K385" i="139"/>
  <c r="J385" i="139"/>
  <c r="L384" i="139"/>
  <c r="K384" i="139"/>
  <c r="J384" i="139"/>
  <c r="L383" i="139"/>
  <c r="K383" i="139"/>
  <c r="J383" i="139"/>
  <c r="L382" i="139"/>
  <c r="K382" i="139"/>
  <c r="J382" i="139"/>
  <c r="L381" i="139"/>
  <c r="K381" i="139"/>
  <c r="J381" i="139"/>
  <c r="L380" i="139"/>
  <c r="K380" i="139"/>
  <c r="J380" i="139"/>
  <c r="L379" i="139"/>
  <c r="K379" i="139"/>
  <c r="J379" i="139"/>
  <c r="L378" i="139"/>
  <c r="K378" i="139"/>
  <c r="J378" i="139"/>
  <c r="L377" i="139"/>
  <c r="K377" i="139"/>
  <c r="J377" i="139"/>
  <c r="L376" i="139"/>
  <c r="K376" i="139"/>
  <c r="J376" i="139"/>
  <c r="L375" i="139"/>
  <c r="K375" i="139"/>
  <c r="J375" i="139"/>
  <c r="L374" i="139"/>
  <c r="K374" i="139"/>
  <c r="J374" i="139"/>
  <c r="L373" i="139"/>
  <c r="K373" i="139"/>
  <c r="J373" i="139"/>
  <c r="L372" i="139"/>
  <c r="K372" i="139"/>
  <c r="J372" i="139"/>
  <c r="L371" i="139"/>
  <c r="K371" i="139"/>
  <c r="J371" i="139"/>
  <c r="L370" i="139"/>
  <c r="K370" i="139"/>
  <c r="J370" i="139"/>
  <c r="L369" i="139"/>
  <c r="K369" i="139"/>
  <c r="J369" i="139"/>
  <c r="L368" i="139"/>
  <c r="K368" i="139"/>
  <c r="J368" i="139"/>
  <c r="L367" i="139"/>
  <c r="K367" i="139"/>
  <c r="J367" i="139"/>
  <c r="L366" i="139"/>
  <c r="K366" i="139"/>
  <c r="J366" i="139"/>
  <c r="M42" i="180" l="1"/>
  <c r="L42" i="180"/>
  <c r="K42" i="180"/>
  <c r="J42" i="180"/>
  <c r="H42" i="180"/>
  <c r="G42" i="180"/>
  <c r="F42" i="180"/>
  <c r="E42" i="180"/>
  <c r="M41" i="180"/>
  <c r="L41" i="180"/>
  <c r="K41" i="180"/>
  <c r="J41" i="180"/>
  <c r="H41" i="180"/>
  <c r="G41" i="180"/>
  <c r="F41" i="180"/>
  <c r="E41" i="180"/>
  <c r="M40" i="180"/>
  <c r="L40" i="180"/>
  <c r="K40" i="180"/>
  <c r="J40" i="180"/>
  <c r="H40" i="180"/>
  <c r="G40" i="180"/>
  <c r="F40" i="180"/>
  <c r="L64" i="180"/>
  <c r="M62" i="180"/>
  <c r="L62" i="180"/>
  <c r="K62" i="180"/>
  <c r="J62" i="180"/>
  <c r="H62" i="180"/>
  <c r="G62" i="180"/>
  <c r="F62" i="180"/>
  <c r="E62" i="180"/>
  <c r="M61" i="180"/>
  <c r="L61" i="180"/>
  <c r="K61" i="180"/>
  <c r="J61" i="180"/>
  <c r="H61" i="180"/>
  <c r="G61" i="180"/>
  <c r="F61" i="180"/>
  <c r="E61" i="180"/>
  <c r="M60" i="180"/>
  <c r="L60" i="180"/>
  <c r="K60" i="180"/>
  <c r="J60" i="180"/>
  <c r="H60" i="180"/>
  <c r="G60" i="180"/>
  <c r="F60" i="180"/>
  <c r="E60" i="180"/>
  <c r="M58" i="180"/>
  <c r="L58" i="180"/>
  <c r="K58" i="180"/>
  <c r="J58" i="180"/>
  <c r="H58" i="180"/>
  <c r="G58" i="180"/>
  <c r="F58" i="180"/>
  <c r="E58" i="180"/>
  <c r="M57" i="180"/>
  <c r="L57" i="180"/>
  <c r="K57" i="180"/>
  <c r="J57" i="180"/>
  <c r="H57" i="180"/>
  <c r="G57" i="180"/>
  <c r="F57" i="180"/>
  <c r="E57" i="180"/>
  <c r="M56" i="180"/>
  <c r="L56" i="180"/>
  <c r="K56" i="180"/>
  <c r="J56" i="180"/>
  <c r="H56" i="180"/>
  <c r="G56" i="180"/>
  <c r="F56" i="180"/>
  <c r="E56" i="180"/>
  <c r="M54" i="180"/>
  <c r="L54" i="180"/>
  <c r="K54" i="180"/>
  <c r="J54" i="180"/>
  <c r="H54" i="180"/>
  <c r="G54" i="180"/>
  <c r="F54" i="180"/>
  <c r="E54" i="180"/>
  <c r="M53" i="180"/>
  <c r="L53" i="180"/>
  <c r="K53" i="180"/>
  <c r="J53" i="180"/>
  <c r="H53" i="180"/>
  <c r="G53" i="180"/>
  <c r="F53" i="180"/>
  <c r="E53" i="180"/>
  <c r="M52" i="180"/>
  <c r="L52" i="180"/>
  <c r="K52" i="180"/>
  <c r="J52" i="180"/>
  <c r="H52" i="180"/>
  <c r="G52" i="180"/>
  <c r="F52" i="180"/>
  <c r="E52" i="180"/>
  <c r="O52" i="180" s="1"/>
  <c r="M50" i="180"/>
  <c r="L50" i="180"/>
  <c r="K50" i="180"/>
  <c r="J50" i="180"/>
  <c r="H50" i="180"/>
  <c r="G50" i="180"/>
  <c r="F50" i="180"/>
  <c r="E50" i="180"/>
  <c r="M49" i="180"/>
  <c r="L49" i="180"/>
  <c r="K49" i="180"/>
  <c r="J49" i="180"/>
  <c r="H49" i="180"/>
  <c r="G49" i="180"/>
  <c r="F49" i="180"/>
  <c r="E49" i="180"/>
  <c r="M48" i="180"/>
  <c r="L48" i="180"/>
  <c r="K48" i="180"/>
  <c r="J48" i="180"/>
  <c r="H48" i="180"/>
  <c r="G48" i="180"/>
  <c r="F48" i="180"/>
  <c r="E48" i="180"/>
  <c r="M46" i="180"/>
  <c r="L46" i="180"/>
  <c r="K46" i="180"/>
  <c r="J46" i="180"/>
  <c r="M45" i="180"/>
  <c r="L45" i="180"/>
  <c r="K45" i="180"/>
  <c r="J45" i="180"/>
  <c r="M44" i="180"/>
  <c r="L44" i="180"/>
  <c r="K44" i="180"/>
  <c r="J44" i="180"/>
  <c r="M18" i="180"/>
  <c r="L18" i="180"/>
  <c r="K18" i="180"/>
  <c r="J18" i="180"/>
  <c r="M17" i="180"/>
  <c r="L17" i="180"/>
  <c r="K17" i="180"/>
  <c r="J17" i="180"/>
  <c r="M16" i="180"/>
  <c r="L16" i="180"/>
  <c r="K16" i="180"/>
  <c r="J16" i="180"/>
  <c r="M14" i="180"/>
  <c r="L14" i="180"/>
  <c r="K14" i="180"/>
  <c r="J14" i="180"/>
  <c r="M13" i="180"/>
  <c r="L13" i="180"/>
  <c r="K13" i="180"/>
  <c r="J13" i="180"/>
  <c r="M12" i="180"/>
  <c r="L12" i="180"/>
  <c r="K12" i="180"/>
  <c r="J12" i="180"/>
  <c r="M10" i="180"/>
  <c r="W34" i="180" s="1"/>
  <c r="L10" i="180"/>
  <c r="K10" i="180"/>
  <c r="J10" i="180"/>
  <c r="J66" i="180" s="1"/>
  <c r="M9" i="180"/>
  <c r="W9" i="180" s="1"/>
  <c r="L9" i="180"/>
  <c r="V9" i="180" s="1"/>
  <c r="K9" i="180"/>
  <c r="J9" i="180"/>
  <c r="M8" i="180"/>
  <c r="W24" i="180" s="1"/>
  <c r="L8" i="180"/>
  <c r="V8" i="180" s="1"/>
  <c r="K8" i="180"/>
  <c r="J8" i="180"/>
  <c r="T20" i="180" s="1"/>
  <c r="H46" i="180"/>
  <c r="G46" i="180"/>
  <c r="F46" i="180"/>
  <c r="E46" i="180"/>
  <c r="H45" i="180"/>
  <c r="G45" i="180"/>
  <c r="F45" i="180"/>
  <c r="E45" i="180"/>
  <c r="H44" i="180"/>
  <c r="G44" i="180"/>
  <c r="F44" i="180"/>
  <c r="E44" i="180"/>
  <c r="H18" i="180"/>
  <c r="G18" i="180"/>
  <c r="F18" i="180"/>
  <c r="E18" i="180"/>
  <c r="H17" i="180"/>
  <c r="G17" i="180"/>
  <c r="F17" i="180"/>
  <c r="E17" i="180"/>
  <c r="H16" i="180"/>
  <c r="G16" i="180"/>
  <c r="F16" i="180"/>
  <c r="E16" i="180"/>
  <c r="H14" i="180"/>
  <c r="G14" i="180"/>
  <c r="F14" i="180"/>
  <c r="E14" i="180"/>
  <c r="H13" i="180"/>
  <c r="G13" i="180"/>
  <c r="F13" i="180"/>
  <c r="E13" i="180"/>
  <c r="H12" i="180"/>
  <c r="G12" i="180"/>
  <c r="F12" i="180"/>
  <c r="E12" i="180"/>
  <c r="H10" i="180"/>
  <c r="G10" i="180"/>
  <c r="F10" i="180"/>
  <c r="E10" i="180"/>
  <c r="H9" i="180"/>
  <c r="G9" i="180"/>
  <c r="Q9" i="180" s="1"/>
  <c r="F9" i="180"/>
  <c r="E9" i="180"/>
  <c r="H8" i="180"/>
  <c r="G8" i="180"/>
  <c r="F8" i="180"/>
  <c r="E8" i="180"/>
  <c r="I14" i="148"/>
  <c r="H14" i="148"/>
  <c r="D10" i="148"/>
  <c r="E10" i="148"/>
  <c r="F10" i="148"/>
  <c r="G10" i="148"/>
  <c r="H10" i="148"/>
  <c r="I10" i="148"/>
  <c r="D11" i="148"/>
  <c r="E11" i="148"/>
  <c r="F11" i="148"/>
  <c r="G11" i="148"/>
  <c r="H11" i="148"/>
  <c r="I11" i="148"/>
  <c r="D12" i="148"/>
  <c r="E12" i="148"/>
  <c r="F12" i="148"/>
  <c r="G12" i="148"/>
  <c r="H12" i="148"/>
  <c r="I12" i="148"/>
  <c r="D13" i="148"/>
  <c r="E13" i="148"/>
  <c r="F13" i="148"/>
  <c r="G13" i="148"/>
  <c r="H13" i="148"/>
  <c r="I13" i="148"/>
  <c r="D14" i="148"/>
  <c r="E14" i="148"/>
  <c r="F14" i="148"/>
  <c r="G14" i="148"/>
  <c r="D15" i="148"/>
  <c r="E15" i="148"/>
  <c r="F15" i="148"/>
  <c r="G15" i="148"/>
  <c r="H15" i="148"/>
  <c r="I15" i="148"/>
  <c r="D16" i="148"/>
  <c r="E16" i="148"/>
  <c r="F16" i="148"/>
  <c r="G16" i="148"/>
  <c r="H16" i="148"/>
  <c r="I16" i="148"/>
  <c r="D17" i="148"/>
  <c r="E17" i="148"/>
  <c r="F17" i="148"/>
  <c r="G17" i="148"/>
  <c r="H17" i="148"/>
  <c r="I17" i="148"/>
  <c r="D18" i="148"/>
  <c r="E18" i="148"/>
  <c r="F18" i="148"/>
  <c r="G18" i="148"/>
  <c r="H18" i="148"/>
  <c r="I18" i="148"/>
  <c r="D19" i="148"/>
  <c r="E19" i="148"/>
  <c r="F19" i="148"/>
  <c r="G19" i="148"/>
  <c r="H19" i="148"/>
  <c r="I19" i="148"/>
  <c r="D20" i="148"/>
  <c r="E20" i="148"/>
  <c r="F20" i="148"/>
  <c r="G20" i="148"/>
  <c r="H20" i="148"/>
  <c r="I20" i="148"/>
  <c r="D21" i="148"/>
  <c r="E21" i="148"/>
  <c r="F21" i="148"/>
  <c r="G21" i="148"/>
  <c r="H21" i="148"/>
  <c r="I21" i="148"/>
  <c r="I9" i="148"/>
  <c r="H9" i="148"/>
  <c r="G9" i="148"/>
  <c r="I8" i="148"/>
  <c r="H8" i="148"/>
  <c r="G8" i="148"/>
  <c r="F9" i="148"/>
  <c r="E9" i="148"/>
  <c r="D9" i="148"/>
  <c r="F8" i="148"/>
  <c r="E8" i="148"/>
  <c r="O20" i="180" l="1"/>
  <c r="E66" i="180"/>
  <c r="W32" i="180"/>
  <c r="P8" i="180"/>
  <c r="P20" i="180"/>
  <c r="U10" i="180"/>
  <c r="K66" i="180"/>
  <c r="W29" i="180"/>
  <c r="Q8" i="180"/>
  <c r="Q20" i="180"/>
  <c r="V10" i="180"/>
  <c r="L66" i="180"/>
  <c r="W37" i="180"/>
  <c r="W45" i="180"/>
  <c r="R40" i="180"/>
  <c r="R41" i="180"/>
  <c r="R42" i="180"/>
  <c r="R20" i="180"/>
  <c r="H66" i="180"/>
  <c r="M66" i="180"/>
  <c r="W13" i="180"/>
  <c r="W16" i="180"/>
  <c r="W18" i="180"/>
  <c r="T41" i="180"/>
  <c r="T42" i="180"/>
  <c r="W21" i="180"/>
  <c r="W26" i="180"/>
  <c r="W48" i="180"/>
  <c r="W50" i="180"/>
  <c r="W53" i="180"/>
  <c r="W56" i="180"/>
  <c r="W58" i="180"/>
  <c r="W61" i="180"/>
  <c r="W40" i="180"/>
  <c r="W41" i="180"/>
  <c r="W42" i="180"/>
  <c r="R8" i="180"/>
  <c r="R10" i="180"/>
  <c r="R13" i="180"/>
  <c r="R14" i="180"/>
  <c r="R17" i="180"/>
  <c r="R18" i="180"/>
  <c r="R21" i="180"/>
  <c r="R22" i="180"/>
  <c r="R24" i="180"/>
  <c r="R25" i="180"/>
  <c r="R26" i="180"/>
  <c r="R28" i="180"/>
  <c r="R29" i="180"/>
  <c r="R30" i="180"/>
  <c r="R32" i="180"/>
  <c r="R33" i="180"/>
  <c r="R34" i="180"/>
  <c r="R36" i="180"/>
  <c r="R37" i="180"/>
  <c r="R38" i="180"/>
  <c r="R44" i="180"/>
  <c r="R45" i="180"/>
  <c r="R46" i="180"/>
  <c r="W8" i="180"/>
  <c r="W10" i="180"/>
  <c r="W12" i="180"/>
  <c r="W14" i="180"/>
  <c r="W17" i="180"/>
  <c r="W20" i="180"/>
  <c r="W22" i="180"/>
  <c r="W25" i="180"/>
  <c r="W28" i="180"/>
  <c r="W30" i="180"/>
  <c r="W33" i="180"/>
  <c r="W36" i="180"/>
  <c r="W38" i="180"/>
  <c r="W44" i="180"/>
  <c r="W46" i="180"/>
  <c r="R48" i="180"/>
  <c r="R49" i="180"/>
  <c r="W49" i="180"/>
  <c r="R50" i="180"/>
  <c r="R52" i="180"/>
  <c r="W52" i="180"/>
  <c r="R53" i="180"/>
  <c r="R54" i="180"/>
  <c r="W54" i="180"/>
  <c r="R56" i="180"/>
  <c r="R57" i="180"/>
  <c r="W57" i="180"/>
  <c r="R58" i="180"/>
  <c r="R60" i="180"/>
  <c r="W60" i="180"/>
  <c r="R61" i="180"/>
  <c r="R62" i="180"/>
  <c r="W62" i="180"/>
  <c r="R9" i="180"/>
  <c r="R12" i="180"/>
  <c r="R16" i="180"/>
  <c r="O8" i="180"/>
  <c r="O9" i="180"/>
  <c r="O10" i="180"/>
  <c r="J65" i="180"/>
  <c r="H65" i="180"/>
  <c r="O13" i="180"/>
  <c r="O16" i="180"/>
  <c r="O18" i="180"/>
  <c r="O21" i="180"/>
  <c r="O25" i="180"/>
  <c r="O28" i="180"/>
  <c r="O30" i="180"/>
  <c r="O33" i="180"/>
  <c r="O34" i="180"/>
  <c r="O37" i="180"/>
  <c r="O38" i="180"/>
  <c r="O44" i="180"/>
  <c r="O45" i="180"/>
  <c r="P9" i="180"/>
  <c r="F65" i="180"/>
  <c r="P13" i="180"/>
  <c r="P16" i="180"/>
  <c r="P18" i="180"/>
  <c r="P21" i="180"/>
  <c r="P24" i="180"/>
  <c r="P25" i="180"/>
  <c r="P28" i="180"/>
  <c r="P29" i="180"/>
  <c r="P32" i="180"/>
  <c r="P33" i="180"/>
  <c r="P34" i="180"/>
  <c r="P36" i="180"/>
  <c r="P37" i="180"/>
  <c r="P38" i="180"/>
  <c r="P44" i="180"/>
  <c r="P45" i="180"/>
  <c r="P46" i="180"/>
  <c r="U8" i="180"/>
  <c r="K64" i="180"/>
  <c r="U9" i="180"/>
  <c r="K65" i="180"/>
  <c r="U12" i="180"/>
  <c r="U13" i="180"/>
  <c r="U14" i="180"/>
  <c r="U16" i="180"/>
  <c r="U17" i="180"/>
  <c r="U18" i="180"/>
  <c r="U20" i="180"/>
  <c r="U21" i="180"/>
  <c r="U22" i="180"/>
  <c r="U24" i="180"/>
  <c r="U25" i="180"/>
  <c r="U26" i="180"/>
  <c r="U28" i="180"/>
  <c r="U29" i="180"/>
  <c r="U30" i="180"/>
  <c r="U32" i="180"/>
  <c r="U33" i="180"/>
  <c r="U34" i="180"/>
  <c r="U36" i="180"/>
  <c r="U37" i="180"/>
  <c r="U38" i="180"/>
  <c r="U44" i="180"/>
  <c r="U45" i="180"/>
  <c r="U46" i="180"/>
  <c r="P48" i="180"/>
  <c r="U48" i="180"/>
  <c r="P49" i="180"/>
  <c r="U49" i="180"/>
  <c r="P50" i="180"/>
  <c r="U50" i="180"/>
  <c r="P52" i="180"/>
  <c r="U52" i="180"/>
  <c r="P53" i="180"/>
  <c r="U53" i="180"/>
  <c r="P54" i="180"/>
  <c r="U54" i="180"/>
  <c r="P56" i="180"/>
  <c r="U56" i="180"/>
  <c r="P57" i="180"/>
  <c r="U57" i="180"/>
  <c r="P58" i="180"/>
  <c r="U58" i="180"/>
  <c r="P60" i="180"/>
  <c r="U60" i="180"/>
  <c r="P61" i="180"/>
  <c r="U61" i="180"/>
  <c r="P62" i="180"/>
  <c r="U62" i="180"/>
  <c r="O12" i="180"/>
  <c r="O14" i="180"/>
  <c r="O17" i="180"/>
  <c r="O22" i="180"/>
  <c r="O24" i="180"/>
  <c r="O26" i="180"/>
  <c r="O29" i="180"/>
  <c r="O32" i="180"/>
  <c r="O36" i="180"/>
  <c r="P10" i="180"/>
  <c r="F66" i="180"/>
  <c r="P12" i="180"/>
  <c r="P14" i="180"/>
  <c r="P17" i="180"/>
  <c r="P22" i="180"/>
  <c r="P26" i="180"/>
  <c r="P30" i="180"/>
  <c r="G66" i="180"/>
  <c r="Q10" i="180"/>
  <c r="Q12" i="180"/>
  <c r="Q13" i="180"/>
  <c r="Q14" i="180"/>
  <c r="Q16" i="180"/>
  <c r="Q17" i="180"/>
  <c r="Q18" i="180"/>
  <c r="Q21" i="180"/>
  <c r="Q22" i="180"/>
  <c r="Q24" i="180"/>
  <c r="Q25" i="180"/>
  <c r="Q26" i="180"/>
  <c r="Q28" i="180"/>
  <c r="Q29" i="180"/>
  <c r="Q30" i="180"/>
  <c r="E64" i="180"/>
  <c r="O40" i="180"/>
  <c r="J64" i="180"/>
  <c r="T40" i="180"/>
  <c r="E65" i="180"/>
  <c r="O41" i="180"/>
  <c r="O42" i="180"/>
  <c r="Q32" i="180"/>
  <c r="Q33" i="180"/>
  <c r="Q34" i="180"/>
  <c r="Q36" i="180"/>
  <c r="Q37" i="180"/>
  <c r="Q38" i="180"/>
  <c r="Q44" i="180"/>
  <c r="Q45" i="180"/>
  <c r="Q46" i="180"/>
  <c r="V12" i="180"/>
  <c r="V13" i="180"/>
  <c r="V14" i="180"/>
  <c r="V16" i="180"/>
  <c r="V17" i="180"/>
  <c r="V18" i="180"/>
  <c r="V20" i="180"/>
  <c r="V21" i="180"/>
  <c r="V22" i="180"/>
  <c r="V24" i="180"/>
  <c r="V25" i="180"/>
  <c r="V26" i="180"/>
  <c r="V28" i="180"/>
  <c r="V29" i="180"/>
  <c r="V30" i="180"/>
  <c r="V32" i="180"/>
  <c r="V33" i="180"/>
  <c r="V34" i="180"/>
  <c r="V36" i="180"/>
  <c r="V37" i="180"/>
  <c r="V38" i="180"/>
  <c r="V44" i="180"/>
  <c r="V45" i="180"/>
  <c r="V46" i="180"/>
  <c r="Q48" i="180"/>
  <c r="V48" i="180"/>
  <c r="Q49" i="180"/>
  <c r="V49" i="180"/>
  <c r="Q50" i="180"/>
  <c r="V50" i="180"/>
  <c r="Q52" i="180"/>
  <c r="V52" i="180"/>
  <c r="Q53" i="180"/>
  <c r="V53" i="180"/>
  <c r="Q54" i="180"/>
  <c r="V54" i="180"/>
  <c r="Q56" i="180"/>
  <c r="V56" i="180"/>
  <c r="Q57" i="180"/>
  <c r="V57" i="180"/>
  <c r="Q58" i="180"/>
  <c r="V58" i="180"/>
  <c r="Q60" i="180"/>
  <c r="V60" i="180"/>
  <c r="Q61" i="180"/>
  <c r="V61" i="180"/>
  <c r="Q62" i="180"/>
  <c r="V62" i="180"/>
  <c r="F64" i="180"/>
  <c r="P40" i="180"/>
  <c r="U40" i="180"/>
  <c r="P41" i="180"/>
  <c r="U41" i="180"/>
  <c r="P42" i="180"/>
  <c r="H64" i="180"/>
  <c r="G64" i="180"/>
  <c r="Q40" i="180"/>
  <c r="V40" i="180"/>
  <c r="G65" i="180"/>
  <c r="Q41" i="180"/>
  <c r="L65" i="180"/>
  <c r="V41" i="180"/>
  <c r="Q42" i="180"/>
  <c r="V42" i="180"/>
  <c r="O46" i="180"/>
  <c r="T8" i="180"/>
  <c r="T9" i="180"/>
  <c r="T10" i="180"/>
  <c r="T12" i="180"/>
  <c r="T13" i="180"/>
  <c r="T14" i="180"/>
  <c r="T16" i="180"/>
  <c r="T17" i="180"/>
  <c r="T18" i="180"/>
  <c r="T21" i="180"/>
  <c r="T22" i="180"/>
  <c r="T24" i="180"/>
  <c r="T25" i="180"/>
  <c r="T26" i="180"/>
  <c r="T28" i="180"/>
  <c r="T29" i="180"/>
  <c r="T30" i="180"/>
  <c r="T32" i="180"/>
  <c r="T33" i="180"/>
  <c r="T34" i="180"/>
  <c r="T36" i="180"/>
  <c r="T37" i="180"/>
  <c r="T38" i="180"/>
  <c r="T44" i="180"/>
  <c r="T45" i="180"/>
  <c r="T46" i="180"/>
  <c r="O48" i="180"/>
  <c r="T48" i="180"/>
  <c r="O49" i="180"/>
  <c r="T49" i="180"/>
  <c r="O50" i="180"/>
  <c r="T50" i="180"/>
  <c r="T52" i="180"/>
  <c r="O53" i="180"/>
  <c r="T53" i="180"/>
  <c r="O54" i="180"/>
  <c r="T54" i="180"/>
  <c r="O56" i="180"/>
  <c r="T56" i="180"/>
  <c r="O57" i="180"/>
  <c r="T57" i="180"/>
  <c r="O58" i="180"/>
  <c r="T58" i="180"/>
  <c r="O60" i="180"/>
  <c r="T60" i="180"/>
  <c r="O61" i="180"/>
  <c r="T61" i="180"/>
  <c r="O62" i="180"/>
  <c r="T62" i="180"/>
  <c r="M64" i="180"/>
  <c r="M65" i="180"/>
  <c r="U42" i="180"/>
  <c r="U387" i="139"/>
  <c r="T387" i="139"/>
  <c r="S387" i="139"/>
  <c r="U386" i="139"/>
  <c r="T386" i="139"/>
  <c r="S386" i="139"/>
  <c r="U385" i="139"/>
  <c r="T385" i="139"/>
  <c r="S385" i="139"/>
  <c r="U384" i="139"/>
  <c r="T384" i="139"/>
  <c r="S384" i="139"/>
  <c r="U383" i="139"/>
  <c r="T383" i="139"/>
  <c r="S383" i="139"/>
  <c r="U382" i="139"/>
  <c r="T382" i="139"/>
  <c r="S382" i="139"/>
  <c r="U381" i="139"/>
  <c r="T381" i="139"/>
  <c r="S381" i="139"/>
  <c r="U380" i="139"/>
  <c r="T380" i="139"/>
  <c r="S380" i="139"/>
  <c r="U379" i="139"/>
  <c r="T379" i="139"/>
  <c r="S379" i="139"/>
  <c r="U378" i="139"/>
  <c r="T378" i="139"/>
  <c r="S378" i="139"/>
  <c r="U377" i="139"/>
  <c r="T377" i="139"/>
  <c r="S377" i="139"/>
  <c r="U376" i="139"/>
  <c r="T376" i="139"/>
  <c r="S376" i="139"/>
  <c r="U375" i="139"/>
  <c r="T375" i="139"/>
  <c r="S375" i="139"/>
  <c r="U374" i="139"/>
  <c r="T374" i="139"/>
  <c r="S374" i="139"/>
  <c r="U373" i="139"/>
  <c r="T373" i="139"/>
  <c r="S373" i="139"/>
  <c r="U372" i="139"/>
  <c r="T372" i="139"/>
  <c r="S372" i="139"/>
  <c r="U371" i="139"/>
  <c r="T371" i="139"/>
  <c r="S371" i="139"/>
  <c r="U370" i="139"/>
  <c r="T370" i="139"/>
  <c r="S370" i="139"/>
  <c r="U369" i="139"/>
  <c r="T369" i="139"/>
  <c r="S369" i="139"/>
  <c r="U368" i="139"/>
  <c r="T368" i="139"/>
  <c r="S368" i="139"/>
  <c r="U367" i="139"/>
  <c r="T367" i="139"/>
  <c r="S367" i="139"/>
  <c r="U366" i="139"/>
  <c r="T366" i="139"/>
  <c r="S366" i="139"/>
  <c r="U365" i="139"/>
  <c r="T365" i="139"/>
  <c r="S365" i="139"/>
  <c r="U364" i="139"/>
  <c r="T364" i="139"/>
  <c r="S364" i="139"/>
  <c r="U363" i="139"/>
  <c r="T363" i="139"/>
  <c r="S363" i="139"/>
  <c r="U362" i="139"/>
  <c r="T362" i="139"/>
  <c r="S362" i="139"/>
  <c r="U361" i="139"/>
  <c r="T361" i="139"/>
  <c r="S361" i="139"/>
  <c r="U360" i="139"/>
  <c r="T360" i="139"/>
  <c r="S360" i="139"/>
  <c r="U359" i="139"/>
  <c r="T359" i="139"/>
  <c r="S359" i="139"/>
  <c r="U358" i="139"/>
  <c r="T358" i="139"/>
  <c r="S358" i="139"/>
  <c r="U357" i="139"/>
  <c r="T357" i="139"/>
  <c r="S357" i="139"/>
  <c r="U356" i="139"/>
  <c r="T356" i="139"/>
  <c r="S356" i="139"/>
  <c r="U355" i="139"/>
  <c r="T355" i="139"/>
  <c r="S355" i="139"/>
  <c r="U354" i="139"/>
  <c r="T354" i="139"/>
  <c r="S354" i="139"/>
  <c r="U353" i="139"/>
  <c r="T353" i="139"/>
  <c r="S353" i="139"/>
  <c r="U352" i="139"/>
  <c r="T352" i="139"/>
  <c r="S352" i="139"/>
  <c r="U351" i="139"/>
  <c r="T351" i="139"/>
  <c r="S351" i="139"/>
  <c r="U350" i="139"/>
  <c r="T350" i="139"/>
  <c r="S350" i="139"/>
  <c r="U349" i="139"/>
  <c r="T349" i="139"/>
  <c r="S349" i="139"/>
  <c r="U348" i="139"/>
  <c r="T348" i="139"/>
  <c r="S348" i="139"/>
  <c r="U347" i="139"/>
  <c r="T347" i="139"/>
  <c r="S347" i="139"/>
  <c r="U346" i="139"/>
  <c r="T346" i="139"/>
  <c r="S346" i="139"/>
  <c r="U345" i="139"/>
  <c r="T345" i="139"/>
  <c r="S345" i="139"/>
  <c r="U344" i="139"/>
  <c r="T344" i="139"/>
  <c r="S344" i="139"/>
  <c r="U343" i="139"/>
  <c r="T343" i="139"/>
  <c r="S343" i="139"/>
  <c r="U342" i="139"/>
  <c r="T342" i="139"/>
  <c r="S342" i="139"/>
  <c r="U341" i="139"/>
  <c r="T341" i="139"/>
  <c r="S341" i="139"/>
  <c r="U340" i="139"/>
  <c r="T340" i="139"/>
  <c r="S340" i="139"/>
  <c r="U339" i="139"/>
  <c r="T339" i="139"/>
  <c r="S339" i="139"/>
  <c r="U338" i="139"/>
  <c r="T338" i="139"/>
  <c r="S338" i="139"/>
  <c r="U337" i="139"/>
  <c r="T337" i="139"/>
  <c r="S337" i="139"/>
  <c r="U336" i="139"/>
  <c r="T336" i="139"/>
  <c r="S336" i="139"/>
  <c r="U335" i="139"/>
  <c r="T335" i="139"/>
  <c r="S335" i="139"/>
  <c r="U334" i="139"/>
  <c r="T334" i="139"/>
  <c r="S334" i="139"/>
  <c r="U333" i="139"/>
  <c r="T333" i="139"/>
  <c r="S333" i="139"/>
  <c r="U332" i="139"/>
  <c r="T332" i="139"/>
  <c r="S332" i="139"/>
  <c r="U331" i="139"/>
  <c r="T331" i="139"/>
  <c r="S331" i="139"/>
  <c r="U330" i="139"/>
  <c r="T330" i="139"/>
  <c r="S330" i="139"/>
  <c r="U329" i="139"/>
  <c r="T329" i="139"/>
  <c r="S329" i="139"/>
  <c r="U328" i="139"/>
  <c r="T328" i="139"/>
  <c r="S328" i="139"/>
  <c r="U327" i="139"/>
  <c r="T327" i="139"/>
  <c r="S327" i="139"/>
  <c r="U326" i="139"/>
  <c r="T326" i="139"/>
  <c r="S326" i="139"/>
  <c r="U325" i="139"/>
  <c r="T325" i="139"/>
  <c r="S325" i="139"/>
  <c r="U324" i="139"/>
  <c r="T324" i="139"/>
  <c r="S324" i="139"/>
  <c r="U323" i="139"/>
  <c r="T323" i="139"/>
  <c r="S323" i="139"/>
  <c r="U322" i="139"/>
  <c r="T322" i="139"/>
  <c r="S322" i="139"/>
  <c r="U321" i="139"/>
  <c r="T321" i="139"/>
  <c r="S321" i="139"/>
  <c r="U320" i="139"/>
  <c r="T320" i="139"/>
  <c r="S320" i="139"/>
  <c r="U319" i="139"/>
  <c r="T319" i="139"/>
  <c r="S319" i="139"/>
  <c r="U318" i="139"/>
  <c r="T318" i="139"/>
  <c r="S318" i="139"/>
  <c r="U317" i="139"/>
  <c r="T317" i="139"/>
  <c r="S317" i="139"/>
  <c r="U316" i="139"/>
  <c r="T316" i="139"/>
  <c r="S316" i="139"/>
  <c r="U315" i="139"/>
  <c r="T315" i="139"/>
  <c r="S315" i="139"/>
  <c r="U314" i="139"/>
  <c r="T314" i="139"/>
  <c r="S314" i="139"/>
  <c r="U313" i="139"/>
  <c r="T313" i="139"/>
  <c r="S313" i="139"/>
  <c r="U312" i="139"/>
  <c r="T312" i="139"/>
  <c r="S312" i="139"/>
  <c r="U311" i="139"/>
  <c r="T311" i="139"/>
  <c r="S311" i="139"/>
  <c r="U310" i="139"/>
  <c r="T310" i="139"/>
  <c r="S310" i="139"/>
  <c r="U309" i="139"/>
  <c r="T309" i="139"/>
  <c r="S309" i="139"/>
  <c r="U308" i="139"/>
  <c r="T308" i="139"/>
  <c r="S308" i="139"/>
  <c r="U307" i="139"/>
  <c r="T307" i="139"/>
  <c r="S307" i="139"/>
  <c r="U306" i="139"/>
  <c r="T306" i="139"/>
  <c r="S306" i="139"/>
  <c r="U305" i="139"/>
  <c r="T305" i="139"/>
  <c r="S305" i="139"/>
  <c r="U304" i="139"/>
  <c r="T304" i="139"/>
  <c r="S304" i="139"/>
  <c r="U303" i="139"/>
  <c r="T303" i="139"/>
  <c r="S303" i="139"/>
  <c r="U302" i="139"/>
  <c r="T302" i="139"/>
  <c r="S302" i="139"/>
  <c r="U301" i="139"/>
  <c r="T301" i="139"/>
  <c r="S301" i="139"/>
  <c r="U300" i="139"/>
  <c r="T300" i="139"/>
  <c r="S300" i="139"/>
  <c r="U299" i="139"/>
  <c r="T299" i="139"/>
  <c r="S299" i="139"/>
  <c r="U298" i="139"/>
  <c r="T298" i="139"/>
  <c r="S298" i="139"/>
  <c r="U297" i="139"/>
  <c r="T297" i="139"/>
  <c r="S297" i="139"/>
  <c r="U296" i="139"/>
  <c r="T296" i="139"/>
  <c r="S296" i="139"/>
  <c r="U295" i="139"/>
  <c r="T295" i="139"/>
  <c r="S295" i="139"/>
  <c r="U294" i="139"/>
  <c r="T294" i="139"/>
  <c r="S294" i="139"/>
  <c r="U293" i="139"/>
  <c r="T293" i="139"/>
  <c r="S293" i="139"/>
  <c r="U292" i="139"/>
  <c r="T292" i="139"/>
  <c r="S292" i="139"/>
  <c r="U291" i="139"/>
  <c r="T291" i="139"/>
  <c r="S291" i="139"/>
  <c r="U290" i="139"/>
  <c r="T290" i="139"/>
  <c r="S290" i="139"/>
  <c r="U289" i="139"/>
  <c r="T289" i="139"/>
  <c r="S289" i="139"/>
  <c r="U288" i="139"/>
  <c r="T288" i="139"/>
  <c r="S288" i="139"/>
  <c r="U287" i="139"/>
  <c r="T287" i="139"/>
  <c r="S287" i="139"/>
  <c r="U286" i="139"/>
  <c r="T286" i="139"/>
  <c r="S286" i="139"/>
  <c r="U285" i="139"/>
  <c r="T285" i="139"/>
  <c r="S285" i="139"/>
  <c r="U284" i="139"/>
  <c r="T284" i="139"/>
  <c r="S284" i="139"/>
  <c r="U283" i="139"/>
  <c r="T283" i="139"/>
  <c r="S283" i="139"/>
  <c r="U282" i="139"/>
  <c r="T282" i="139"/>
  <c r="S282" i="139"/>
  <c r="U281" i="139"/>
  <c r="T281" i="139"/>
  <c r="S281" i="139"/>
  <c r="U280" i="139"/>
  <c r="T280" i="139"/>
  <c r="S280" i="139"/>
  <c r="U279" i="139"/>
  <c r="T279" i="139"/>
  <c r="S279" i="139"/>
  <c r="U278" i="139"/>
  <c r="T278" i="139"/>
  <c r="S278" i="139"/>
  <c r="U277" i="139"/>
  <c r="T277" i="139"/>
  <c r="S277" i="139"/>
  <c r="U276" i="139"/>
  <c r="T276" i="139"/>
  <c r="S276" i="139"/>
  <c r="U275" i="139"/>
  <c r="T275" i="139"/>
  <c r="S275" i="139"/>
  <c r="U274" i="139"/>
  <c r="T274" i="139"/>
  <c r="S274" i="139"/>
  <c r="U273" i="139"/>
  <c r="T273" i="139"/>
  <c r="S273" i="139"/>
  <c r="U272" i="139"/>
  <c r="T272" i="139"/>
  <c r="S272" i="139"/>
  <c r="U271" i="139"/>
  <c r="T271" i="139"/>
  <c r="S271" i="139"/>
  <c r="U270" i="139"/>
  <c r="T270" i="139"/>
  <c r="S270" i="139"/>
  <c r="U269" i="139"/>
  <c r="T269" i="139"/>
  <c r="S269" i="139"/>
  <c r="U268" i="139"/>
  <c r="T268" i="139"/>
  <c r="S268" i="139"/>
  <c r="U267" i="139"/>
  <c r="T267" i="139"/>
  <c r="S267" i="139"/>
  <c r="U266" i="139"/>
  <c r="T266" i="139"/>
  <c r="S266" i="139"/>
  <c r="U265" i="139"/>
  <c r="T265" i="139"/>
  <c r="S265" i="139"/>
  <c r="U264" i="139"/>
  <c r="T264" i="139"/>
  <c r="S264" i="139"/>
  <c r="U263" i="139"/>
  <c r="T263" i="139"/>
  <c r="S263" i="139"/>
  <c r="U262" i="139"/>
  <c r="T262" i="139"/>
  <c r="S262" i="139"/>
  <c r="U261" i="139"/>
  <c r="T261" i="139"/>
  <c r="S261" i="139"/>
  <c r="U260" i="139"/>
  <c r="T260" i="139"/>
  <c r="S260" i="139"/>
  <c r="U259" i="139"/>
  <c r="T259" i="139"/>
  <c r="S259" i="139"/>
  <c r="U258" i="139"/>
  <c r="T258" i="139"/>
  <c r="S258" i="139"/>
  <c r="U257" i="139"/>
  <c r="T257" i="139"/>
  <c r="S257" i="139"/>
  <c r="U256" i="139"/>
  <c r="T256" i="139"/>
  <c r="S256" i="139"/>
  <c r="U255" i="139"/>
  <c r="T255" i="139"/>
  <c r="S255" i="139"/>
  <c r="U254" i="139"/>
  <c r="T254" i="139"/>
  <c r="S254" i="139"/>
  <c r="U253" i="139"/>
  <c r="T253" i="139"/>
  <c r="S253" i="139"/>
  <c r="U252" i="139"/>
  <c r="T252" i="139"/>
  <c r="S252" i="139"/>
  <c r="U251" i="139"/>
  <c r="T251" i="139"/>
  <c r="S251" i="139"/>
  <c r="U250" i="139"/>
  <c r="T250" i="139"/>
  <c r="S250" i="139"/>
  <c r="U249" i="139"/>
  <c r="T249" i="139"/>
  <c r="S249" i="139"/>
  <c r="U248" i="139"/>
  <c r="T248" i="139"/>
  <c r="S248" i="139"/>
  <c r="U247" i="139"/>
  <c r="T247" i="139"/>
  <c r="S247" i="139"/>
  <c r="U246" i="139"/>
  <c r="T246" i="139"/>
  <c r="S246" i="139"/>
  <c r="U245" i="139"/>
  <c r="T245" i="139"/>
  <c r="S245" i="139"/>
  <c r="U244" i="139"/>
  <c r="T244" i="139"/>
  <c r="S244" i="139"/>
  <c r="U243" i="139"/>
  <c r="T243" i="139"/>
  <c r="S243" i="139"/>
  <c r="U242" i="139"/>
  <c r="T242" i="139"/>
  <c r="S242" i="139"/>
  <c r="U241" i="139"/>
  <c r="T241" i="139"/>
  <c r="S241" i="139"/>
  <c r="U240" i="139"/>
  <c r="T240" i="139"/>
  <c r="S240" i="139"/>
  <c r="U239" i="139"/>
  <c r="T239" i="139"/>
  <c r="S239" i="139"/>
  <c r="U238" i="139"/>
  <c r="T238" i="139"/>
  <c r="S238" i="139"/>
  <c r="U237" i="139"/>
  <c r="T237" i="139"/>
  <c r="S237" i="139"/>
  <c r="U236" i="139"/>
  <c r="T236" i="139"/>
  <c r="S236" i="139"/>
  <c r="U235" i="139"/>
  <c r="T235" i="139"/>
  <c r="S235" i="139"/>
  <c r="U234" i="139"/>
  <c r="T234" i="139"/>
  <c r="S234" i="139"/>
  <c r="U233" i="139"/>
  <c r="T233" i="139"/>
  <c r="S233" i="139"/>
  <c r="U232" i="139"/>
  <c r="T232" i="139"/>
  <c r="S232" i="139"/>
  <c r="U231" i="139"/>
  <c r="T231" i="139"/>
  <c r="S231" i="139"/>
  <c r="U230" i="139"/>
  <c r="T230" i="139"/>
  <c r="S230" i="139"/>
  <c r="U229" i="139"/>
  <c r="T229" i="139"/>
  <c r="S229" i="139"/>
  <c r="U228" i="139"/>
  <c r="T228" i="139"/>
  <c r="S228" i="139"/>
  <c r="U227" i="139"/>
  <c r="T227" i="139"/>
  <c r="S227" i="139"/>
  <c r="U226" i="139"/>
  <c r="T226" i="139"/>
  <c r="S226" i="139"/>
  <c r="U225" i="139"/>
  <c r="T225" i="139"/>
  <c r="S225" i="139"/>
  <c r="U224" i="139"/>
  <c r="T224" i="139"/>
  <c r="S224" i="139"/>
  <c r="U223" i="139"/>
  <c r="T223" i="139"/>
  <c r="S223" i="139"/>
  <c r="U222" i="139"/>
  <c r="T222" i="139"/>
  <c r="S222" i="139"/>
  <c r="U221" i="139"/>
  <c r="T221" i="139"/>
  <c r="S221" i="139"/>
  <c r="U220" i="139"/>
  <c r="T220" i="139"/>
  <c r="S220" i="139"/>
  <c r="U219" i="139"/>
  <c r="T219" i="139"/>
  <c r="S219" i="139"/>
  <c r="U218" i="139"/>
  <c r="T218" i="139"/>
  <c r="S218" i="139"/>
  <c r="U217" i="139"/>
  <c r="T217" i="139"/>
  <c r="S217" i="139"/>
  <c r="U216" i="139"/>
  <c r="T216" i="139"/>
  <c r="S216" i="139"/>
  <c r="U215" i="139"/>
  <c r="T215" i="139"/>
  <c r="S215" i="139"/>
  <c r="U214" i="139"/>
  <c r="T214" i="139"/>
  <c r="S214" i="139"/>
  <c r="U213" i="139"/>
  <c r="T213" i="139"/>
  <c r="S213" i="139"/>
  <c r="U212" i="139"/>
  <c r="T212" i="139"/>
  <c r="S212" i="139"/>
  <c r="U211" i="139"/>
  <c r="T211" i="139"/>
  <c r="S211" i="139"/>
  <c r="U210" i="139"/>
  <c r="T210" i="139"/>
  <c r="S210" i="139"/>
  <c r="U209" i="139"/>
  <c r="T209" i="139"/>
  <c r="S209" i="139"/>
  <c r="U208" i="139"/>
  <c r="T208" i="139"/>
  <c r="S208" i="139"/>
  <c r="U207" i="139"/>
  <c r="T207" i="139"/>
  <c r="S207" i="139"/>
  <c r="U206" i="139"/>
  <c r="T206" i="139"/>
  <c r="S206" i="139"/>
  <c r="U205" i="139"/>
  <c r="T205" i="139"/>
  <c r="S205" i="139"/>
  <c r="U204" i="139"/>
  <c r="T204" i="139"/>
  <c r="S204" i="139"/>
  <c r="U203" i="139"/>
  <c r="T203" i="139"/>
  <c r="S203" i="139"/>
  <c r="U202" i="139"/>
  <c r="T202" i="139"/>
  <c r="S202" i="139"/>
  <c r="U201" i="139"/>
  <c r="T201" i="139"/>
  <c r="S201" i="139"/>
  <c r="U200" i="139"/>
  <c r="T200" i="139"/>
  <c r="S200" i="139"/>
  <c r="U199" i="139"/>
  <c r="T199" i="139"/>
  <c r="S199" i="139"/>
  <c r="U198" i="139"/>
  <c r="T198" i="139"/>
  <c r="S198" i="139"/>
  <c r="U197" i="139"/>
  <c r="T197" i="139"/>
  <c r="S197" i="139"/>
  <c r="U196" i="139"/>
  <c r="T196" i="139"/>
  <c r="S196" i="139"/>
  <c r="U195" i="139"/>
  <c r="T195" i="139"/>
  <c r="S195" i="139"/>
  <c r="U194" i="139"/>
  <c r="T194" i="139"/>
  <c r="S194" i="139"/>
  <c r="U193" i="139"/>
  <c r="T193" i="139"/>
  <c r="S193" i="139"/>
  <c r="U192" i="139"/>
  <c r="T192" i="139"/>
  <c r="S192" i="139"/>
  <c r="U191" i="139"/>
  <c r="T191" i="139"/>
  <c r="S191" i="139"/>
  <c r="U190" i="139"/>
  <c r="T190" i="139"/>
  <c r="S190" i="139"/>
  <c r="U189" i="139"/>
  <c r="T189" i="139"/>
  <c r="S189" i="139"/>
  <c r="U188" i="139"/>
  <c r="T188" i="139"/>
  <c r="S188" i="139"/>
  <c r="U187" i="139"/>
  <c r="T187" i="139"/>
  <c r="S187" i="139"/>
  <c r="U186" i="139"/>
  <c r="T186" i="139"/>
  <c r="S186" i="139"/>
  <c r="U185" i="139"/>
  <c r="T185" i="139"/>
  <c r="S185" i="139"/>
  <c r="U184" i="139"/>
  <c r="T184" i="139"/>
  <c r="S184" i="139"/>
  <c r="U183" i="139"/>
  <c r="T183" i="139"/>
  <c r="S183" i="139"/>
  <c r="U182" i="139"/>
  <c r="T182" i="139"/>
  <c r="S182" i="139"/>
  <c r="U181" i="139"/>
  <c r="T181" i="139"/>
  <c r="S181" i="139"/>
  <c r="U180" i="139"/>
  <c r="T180" i="139"/>
  <c r="S180" i="139"/>
  <c r="U179" i="139"/>
  <c r="T179" i="139"/>
  <c r="S179" i="139"/>
  <c r="U178" i="139"/>
  <c r="T178" i="139"/>
  <c r="S178" i="139"/>
  <c r="U177" i="139"/>
  <c r="T177" i="139"/>
  <c r="S177" i="139"/>
  <c r="U176" i="139"/>
  <c r="T176" i="139"/>
  <c r="S176" i="139"/>
  <c r="U175" i="139"/>
  <c r="T175" i="139"/>
  <c r="S175" i="139"/>
  <c r="U174" i="139"/>
  <c r="T174" i="139"/>
  <c r="S174" i="139"/>
  <c r="U173" i="139"/>
  <c r="T173" i="139"/>
  <c r="S173" i="139"/>
  <c r="U172" i="139"/>
  <c r="T172" i="139"/>
  <c r="S172" i="139"/>
  <c r="U171" i="139"/>
  <c r="T171" i="139"/>
  <c r="S171" i="139"/>
  <c r="U170" i="139"/>
  <c r="T170" i="139"/>
  <c r="S170" i="139"/>
  <c r="U169" i="139"/>
  <c r="T169" i="139"/>
  <c r="S169" i="139"/>
  <c r="U168" i="139"/>
  <c r="T168" i="139"/>
  <c r="S168" i="139"/>
  <c r="U167" i="139"/>
  <c r="T167" i="139"/>
  <c r="S167" i="139"/>
  <c r="U166" i="139"/>
  <c r="T166" i="139"/>
  <c r="S166" i="139"/>
  <c r="U165" i="139"/>
  <c r="T165" i="139"/>
  <c r="S165" i="139"/>
  <c r="U164" i="139"/>
  <c r="T164" i="139"/>
  <c r="S164" i="139"/>
  <c r="U163" i="139"/>
  <c r="T163" i="139"/>
  <c r="S163" i="139"/>
  <c r="U162" i="139"/>
  <c r="T162" i="139"/>
  <c r="S162" i="139"/>
  <c r="U161" i="139"/>
  <c r="T161" i="139"/>
  <c r="S161" i="139"/>
  <c r="U160" i="139"/>
  <c r="T160" i="139"/>
  <c r="S160" i="139"/>
  <c r="U159" i="139"/>
  <c r="T159" i="139"/>
  <c r="S159" i="139"/>
  <c r="U158" i="139"/>
  <c r="T158" i="139"/>
  <c r="S158" i="139"/>
  <c r="U157" i="139"/>
  <c r="T157" i="139"/>
  <c r="S157" i="139"/>
  <c r="U156" i="139"/>
  <c r="T156" i="139"/>
  <c r="S156" i="139"/>
  <c r="U155" i="139"/>
  <c r="T155" i="139"/>
  <c r="S155" i="139"/>
  <c r="U154" i="139"/>
  <c r="T154" i="139"/>
  <c r="S154" i="139"/>
  <c r="U153" i="139"/>
  <c r="T153" i="139"/>
  <c r="S153" i="139"/>
  <c r="U152" i="139"/>
  <c r="T152" i="139"/>
  <c r="S152" i="139"/>
  <c r="U151" i="139"/>
  <c r="T151" i="139"/>
  <c r="S151" i="139"/>
  <c r="U150" i="139"/>
  <c r="T150" i="139"/>
  <c r="S150" i="139"/>
  <c r="U149" i="139"/>
  <c r="T149" i="139"/>
  <c r="S149" i="139"/>
  <c r="U148" i="139"/>
  <c r="T148" i="139"/>
  <c r="S148" i="139"/>
  <c r="U147" i="139"/>
  <c r="T147" i="139"/>
  <c r="S147" i="139"/>
  <c r="U146" i="139"/>
  <c r="T146" i="139"/>
  <c r="S146" i="139"/>
  <c r="U145" i="139"/>
  <c r="T145" i="139"/>
  <c r="S145" i="139"/>
  <c r="U144" i="139"/>
  <c r="T144" i="139"/>
  <c r="S144" i="139"/>
  <c r="U143" i="139"/>
  <c r="T143" i="139"/>
  <c r="S143" i="139"/>
  <c r="U142" i="139"/>
  <c r="T142" i="139"/>
  <c r="S142" i="139"/>
  <c r="U141" i="139"/>
  <c r="T141" i="139"/>
  <c r="S141" i="139"/>
  <c r="U140" i="139"/>
  <c r="T140" i="139"/>
  <c r="S140" i="139"/>
  <c r="U139" i="139"/>
  <c r="T139" i="139"/>
  <c r="S139" i="139"/>
  <c r="U138" i="139"/>
  <c r="T138" i="139"/>
  <c r="S138" i="139"/>
  <c r="U137" i="139"/>
  <c r="T137" i="139"/>
  <c r="S137" i="139"/>
  <c r="U136" i="139"/>
  <c r="T136" i="139"/>
  <c r="S136" i="139"/>
  <c r="U135" i="139"/>
  <c r="T135" i="139"/>
  <c r="S135" i="139"/>
  <c r="U134" i="139"/>
  <c r="T134" i="139"/>
  <c r="S134" i="139"/>
  <c r="U133" i="139"/>
  <c r="T133" i="139"/>
  <c r="S133" i="139"/>
  <c r="U132" i="139"/>
  <c r="T132" i="139"/>
  <c r="S132" i="139"/>
  <c r="U131" i="139"/>
  <c r="T131" i="139"/>
  <c r="S131" i="139"/>
  <c r="U130" i="139"/>
  <c r="T130" i="139"/>
  <c r="S130" i="139"/>
  <c r="U129" i="139"/>
  <c r="T129" i="139"/>
  <c r="S129" i="139"/>
  <c r="U128" i="139"/>
  <c r="T128" i="139"/>
  <c r="S128" i="139"/>
  <c r="U127" i="139"/>
  <c r="T127" i="139"/>
  <c r="S127" i="139"/>
  <c r="U126" i="139"/>
  <c r="T126" i="139"/>
  <c r="S126" i="139"/>
  <c r="U125" i="139"/>
  <c r="T125" i="139"/>
  <c r="S125" i="139"/>
  <c r="U124" i="139"/>
  <c r="T124" i="139"/>
  <c r="S124" i="139"/>
  <c r="U123" i="139"/>
  <c r="T123" i="139"/>
  <c r="S123" i="139"/>
  <c r="U122" i="139"/>
  <c r="T122" i="139"/>
  <c r="S122" i="139"/>
  <c r="U121" i="139"/>
  <c r="T121" i="139"/>
  <c r="S121" i="139"/>
  <c r="U120" i="139"/>
  <c r="T120" i="139"/>
  <c r="S120" i="139"/>
  <c r="U119" i="139"/>
  <c r="T119" i="139"/>
  <c r="S119" i="139"/>
  <c r="U118" i="139"/>
  <c r="T118" i="139"/>
  <c r="S118" i="139"/>
  <c r="U117" i="139"/>
  <c r="T117" i="139"/>
  <c r="S117" i="139"/>
  <c r="U116" i="139"/>
  <c r="T116" i="139"/>
  <c r="S116" i="139"/>
  <c r="U115" i="139"/>
  <c r="T115" i="139"/>
  <c r="S115" i="139"/>
  <c r="U114" i="139"/>
  <c r="T114" i="139"/>
  <c r="S114" i="139"/>
  <c r="U113" i="139"/>
  <c r="T113" i="139"/>
  <c r="S113" i="139"/>
  <c r="U112" i="139"/>
  <c r="T112" i="139"/>
  <c r="S112" i="139"/>
  <c r="U111" i="139"/>
  <c r="T111" i="139"/>
  <c r="S111" i="139"/>
  <c r="U110" i="139"/>
  <c r="T110" i="139"/>
  <c r="S110" i="139"/>
  <c r="U109" i="139"/>
  <c r="T109" i="139"/>
  <c r="S109" i="139"/>
  <c r="U108" i="139"/>
  <c r="T108" i="139"/>
  <c r="S108" i="139"/>
  <c r="U107" i="139"/>
  <c r="T107" i="139"/>
  <c r="S107" i="139"/>
  <c r="U106" i="139"/>
  <c r="T106" i="139"/>
  <c r="S106" i="139"/>
  <c r="U105" i="139"/>
  <c r="T105" i="139"/>
  <c r="S105" i="139"/>
  <c r="U104" i="139"/>
  <c r="T104" i="139"/>
  <c r="S104" i="139"/>
  <c r="U103" i="139"/>
  <c r="T103" i="139"/>
  <c r="S103" i="139"/>
  <c r="U102" i="139"/>
  <c r="T102" i="139"/>
  <c r="S102" i="139"/>
  <c r="U101" i="139"/>
  <c r="T101" i="139"/>
  <c r="S101" i="139"/>
  <c r="U100" i="139"/>
  <c r="T100" i="139"/>
  <c r="S100" i="139"/>
  <c r="U99" i="139"/>
  <c r="T99" i="139"/>
  <c r="S99" i="139"/>
  <c r="U98" i="139"/>
  <c r="T98" i="139"/>
  <c r="S98" i="139"/>
  <c r="U97" i="139"/>
  <c r="T97" i="139"/>
  <c r="S97" i="139"/>
  <c r="U96" i="139"/>
  <c r="T96" i="139"/>
  <c r="S96" i="139"/>
  <c r="U95" i="139"/>
  <c r="T95" i="139"/>
  <c r="S95" i="139"/>
  <c r="U94" i="139"/>
  <c r="T94" i="139"/>
  <c r="S94" i="139"/>
  <c r="U93" i="139"/>
  <c r="T93" i="139"/>
  <c r="S93" i="139"/>
  <c r="U92" i="139"/>
  <c r="T92" i="139"/>
  <c r="S92" i="139"/>
  <c r="U91" i="139"/>
  <c r="T91" i="139"/>
  <c r="S91" i="139"/>
  <c r="U90" i="139"/>
  <c r="T90" i="139"/>
  <c r="S90" i="139"/>
  <c r="U89" i="139"/>
  <c r="T89" i="139"/>
  <c r="S89" i="139"/>
  <c r="U88" i="139"/>
  <c r="T88" i="139"/>
  <c r="S88" i="139"/>
  <c r="U87" i="139"/>
  <c r="T87" i="139"/>
  <c r="S87" i="139"/>
  <c r="U86" i="139"/>
  <c r="T86" i="139"/>
  <c r="S86" i="139"/>
  <c r="U85" i="139"/>
  <c r="T85" i="139"/>
  <c r="S85" i="139"/>
  <c r="U84" i="139"/>
  <c r="T84" i="139"/>
  <c r="S84" i="139"/>
  <c r="U83" i="139"/>
  <c r="T83" i="139"/>
  <c r="S83" i="139"/>
  <c r="U82" i="139"/>
  <c r="T82" i="139"/>
  <c r="S82" i="139"/>
  <c r="U81" i="139"/>
  <c r="T81" i="139"/>
  <c r="S81" i="139"/>
  <c r="U80" i="139"/>
  <c r="T80" i="139"/>
  <c r="S80" i="139"/>
  <c r="U79" i="139"/>
  <c r="T79" i="139"/>
  <c r="S79" i="139"/>
  <c r="U78" i="139"/>
  <c r="T78" i="139"/>
  <c r="S78" i="139"/>
  <c r="U77" i="139"/>
  <c r="T77" i="139"/>
  <c r="S77" i="139"/>
  <c r="U76" i="139"/>
  <c r="T76" i="139"/>
  <c r="S76" i="139"/>
  <c r="U75" i="139"/>
  <c r="T75" i="139"/>
  <c r="S75" i="139"/>
  <c r="U74" i="139"/>
  <c r="T74" i="139"/>
  <c r="S74" i="139"/>
  <c r="U73" i="139"/>
  <c r="T73" i="139"/>
  <c r="S73" i="139"/>
  <c r="U72" i="139"/>
  <c r="T72" i="139"/>
  <c r="S72" i="139"/>
  <c r="U71" i="139"/>
  <c r="T71" i="139"/>
  <c r="S71" i="139"/>
  <c r="U70" i="139"/>
  <c r="T70" i="139"/>
  <c r="S70" i="139"/>
  <c r="U69" i="139"/>
  <c r="T69" i="139"/>
  <c r="S69" i="139"/>
  <c r="U68" i="139"/>
  <c r="T68" i="139"/>
  <c r="S68" i="139"/>
  <c r="U67" i="139"/>
  <c r="T67" i="139"/>
  <c r="S67" i="139"/>
  <c r="U66" i="139"/>
  <c r="T66" i="139"/>
  <c r="S66" i="139"/>
  <c r="U65" i="139"/>
  <c r="T65" i="139"/>
  <c r="S65" i="139"/>
  <c r="U64" i="139"/>
  <c r="T64" i="139"/>
  <c r="S64" i="139"/>
  <c r="U63" i="139"/>
  <c r="T63" i="139"/>
  <c r="S63" i="139"/>
  <c r="U62" i="139"/>
  <c r="T62" i="139"/>
  <c r="S62" i="139"/>
  <c r="U61" i="139"/>
  <c r="T61" i="139"/>
  <c r="S61" i="139"/>
  <c r="U60" i="139"/>
  <c r="T60" i="139"/>
  <c r="S60" i="139"/>
  <c r="U59" i="139"/>
  <c r="T59" i="139"/>
  <c r="S59" i="139"/>
  <c r="U58" i="139"/>
  <c r="T58" i="139"/>
  <c r="S58" i="139"/>
  <c r="U57" i="139"/>
  <c r="T57" i="139"/>
  <c r="S57" i="139"/>
  <c r="U56" i="139"/>
  <c r="T56" i="139"/>
  <c r="S56" i="139"/>
  <c r="U55" i="139"/>
  <c r="T55" i="139"/>
  <c r="S55" i="139"/>
  <c r="U54" i="139"/>
  <c r="T54" i="139"/>
  <c r="S54" i="139"/>
  <c r="U53" i="139"/>
  <c r="T53" i="139"/>
  <c r="S53" i="139"/>
  <c r="U52" i="139"/>
  <c r="T52" i="139"/>
  <c r="S52" i="139"/>
  <c r="U51" i="139"/>
  <c r="T51" i="139"/>
  <c r="S51" i="139"/>
  <c r="U50" i="139"/>
  <c r="T50" i="139"/>
  <c r="S50" i="139"/>
  <c r="U49" i="139"/>
  <c r="T49" i="139"/>
  <c r="S49" i="139"/>
  <c r="U48" i="139"/>
  <c r="T48" i="139"/>
  <c r="S48" i="139"/>
  <c r="U47" i="139"/>
  <c r="T47" i="139"/>
  <c r="S47" i="139"/>
  <c r="U46" i="139"/>
  <c r="T46" i="139"/>
  <c r="S46" i="139"/>
  <c r="U45" i="139"/>
  <c r="T45" i="139"/>
  <c r="S45" i="139"/>
  <c r="U44" i="139"/>
  <c r="T44" i="139"/>
  <c r="S44" i="139"/>
  <c r="U43" i="139"/>
  <c r="T43" i="139"/>
  <c r="S43" i="139"/>
  <c r="U42" i="139"/>
  <c r="T42" i="139"/>
  <c r="S42" i="139"/>
  <c r="U41" i="139"/>
  <c r="T41" i="139"/>
  <c r="S41" i="139"/>
  <c r="U40" i="139"/>
  <c r="T40" i="139"/>
  <c r="S40" i="139"/>
  <c r="U39" i="139"/>
  <c r="T39" i="139"/>
  <c r="S39" i="139"/>
  <c r="U38" i="139"/>
  <c r="T38" i="139"/>
  <c r="S38" i="139"/>
  <c r="U37" i="139"/>
  <c r="T37" i="139"/>
  <c r="S37" i="139"/>
  <c r="U36" i="139"/>
  <c r="T36" i="139"/>
  <c r="S36" i="139"/>
  <c r="U35" i="139"/>
  <c r="T35" i="139"/>
  <c r="S35" i="139"/>
  <c r="U34" i="139"/>
  <c r="T34" i="139"/>
  <c r="S34" i="139"/>
  <c r="U33" i="139"/>
  <c r="T33" i="139"/>
  <c r="S33" i="139"/>
  <c r="U32" i="139"/>
  <c r="T32" i="139"/>
  <c r="S32" i="139"/>
  <c r="U31" i="139"/>
  <c r="T31" i="139"/>
  <c r="S31" i="139"/>
  <c r="U30" i="139"/>
  <c r="T30" i="139"/>
  <c r="S30" i="139"/>
  <c r="U29" i="139"/>
  <c r="T29" i="139"/>
  <c r="S29" i="139"/>
  <c r="U28" i="139"/>
  <c r="T28" i="139"/>
  <c r="S28" i="139"/>
  <c r="U27" i="139"/>
  <c r="T27" i="139"/>
  <c r="S27" i="139"/>
  <c r="U26" i="139"/>
  <c r="T26" i="139"/>
  <c r="S26" i="139"/>
  <c r="U25" i="139"/>
  <c r="T25" i="139"/>
  <c r="S25" i="139"/>
  <c r="U24" i="139"/>
  <c r="T24" i="139"/>
  <c r="S24" i="139"/>
  <c r="U23" i="139"/>
  <c r="T23" i="139"/>
  <c r="S23" i="139"/>
  <c r="U22" i="139"/>
  <c r="T22" i="139"/>
  <c r="S22" i="139"/>
  <c r="U21" i="139"/>
  <c r="T21" i="139"/>
  <c r="S21" i="139"/>
  <c r="U20" i="139"/>
  <c r="T20" i="139"/>
  <c r="S20" i="139"/>
  <c r="U19" i="139"/>
  <c r="T19" i="139"/>
  <c r="S19" i="139"/>
  <c r="U18" i="139"/>
  <c r="T18" i="139"/>
  <c r="S18" i="139"/>
  <c r="U17" i="139"/>
  <c r="T17" i="139"/>
  <c r="S17" i="139"/>
  <c r="U16" i="139"/>
  <c r="T16" i="139"/>
  <c r="S16" i="139"/>
  <c r="U15" i="139"/>
  <c r="T15" i="139"/>
  <c r="S15" i="139"/>
  <c r="U14" i="139"/>
  <c r="T14" i="139"/>
  <c r="S14" i="139"/>
  <c r="U13" i="139"/>
  <c r="T13" i="139"/>
  <c r="S13" i="139"/>
  <c r="U12" i="139"/>
  <c r="T12" i="139"/>
  <c r="S12" i="139"/>
  <c r="U11" i="139"/>
  <c r="T11" i="139"/>
  <c r="S11" i="139"/>
  <c r="U10" i="139"/>
  <c r="T10" i="139"/>
  <c r="S10" i="139"/>
  <c r="U9" i="139"/>
  <c r="T9" i="139"/>
  <c r="S9" i="139"/>
  <c r="U8" i="139"/>
  <c r="T8" i="139"/>
  <c r="S8" i="139"/>
  <c r="U7" i="139"/>
  <c r="T7" i="139"/>
  <c r="S7" i="139"/>
  <c r="U6" i="139"/>
  <c r="T6" i="139"/>
  <c r="S6" i="139"/>
  <c r="R387" i="139"/>
  <c r="Q387" i="139"/>
  <c r="P387" i="139"/>
  <c r="R386" i="139"/>
  <c r="Q386" i="139"/>
  <c r="P386" i="139"/>
  <c r="R385" i="139"/>
  <c r="Q385" i="139"/>
  <c r="P385" i="139"/>
  <c r="R384" i="139"/>
  <c r="Q384" i="139"/>
  <c r="P384" i="139"/>
  <c r="R383" i="139"/>
  <c r="Q383" i="139"/>
  <c r="P383" i="139"/>
  <c r="R382" i="139"/>
  <c r="Q382" i="139"/>
  <c r="P382" i="139"/>
  <c r="R381" i="139"/>
  <c r="Q381" i="139"/>
  <c r="P381" i="139"/>
  <c r="R380" i="139"/>
  <c r="Q380" i="139"/>
  <c r="P380" i="139"/>
  <c r="R379" i="139"/>
  <c r="Q379" i="139"/>
  <c r="P379" i="139"/>
  <c r="R378" i="139"/>
  <c r="Q378" i="139"/>
  <c r="P378" i="139"/>
  <c r="R377" i="139"/>
  <c r="Q377" i="139"/>
  <c r="P377" i="139"/>
  <c r="R376" i="139"/>
  <c r="Q376" i="139"/>
  <c r="P376" i="139"/>
  <c r="R375" i="139"/>
  <c r="Q375" i="139"/>
  <c r="P375" i="139"/>
  <c r="R374" i="139"/>
  <c r="Q374" i="139"/>
  <c r="P374" i="139"/>
  <c r="R373" i="139"/>
  <c r="Q373" i="139"/>
  <c r="P373" i="139"/>
  <c r="R372" i="139"/>
  <c r="Q372" i="139"/>
  <c r="P372" i="139"/>
  <c r="R371" i="139"/>
  <c r="Q371" i="139"/>
  <c r="P371" i="139"/>
  <c r="R370" i="139"/>
  <c r="Q370" i="139"/>
  <c r="P370" i="139"/>
  <c r="R369" i="139"/>
  <c r="Q369" i="139"/>
  <c r="P369" i="139"/>
  <c r="R368" i="139"/>
  <c r="Q368" i="139"/>
  <c r="P368" i="139"/>
  <c r="R367" i="139"/>
  <c r="Q367" i="139"/>
  <c r="P367" i="139"/>
  <c r="R366" i="139"/>
  <c r="Q366" i="139"/>
  <c r="P366" i="139"/>
  <c r="R365" i="139"/>
  <c r="Q365" i="139"/>
  <c r="P365" i="139"/>
  <c r="R364" i="139"/>
  <c r="Q364" i="139"/>
  <c r="P364" i="139"/>
  <c r="R363" i="139"/>
  <c r="Q363" i="139"/>
  <c r="P363" i="139"/>
  <c r="R362" i="139"/>
  <c r="Q362" i="139"/>
  <c r="P362" i="139"/>
  <c r="R361" i="139"/>
  <c r="Q361" i="139"/>
  <c r="P361" i="139"/>
  <c r="R360" i="139"/>
  <c r="Q360" i="139"/>
  <c r="P360" i="139"/>
  <c r="R359" i="139"/>
  <c r="Q359" i="139"/>
  <c r="P359" i="139"/>
  <c r="R358" i="139"/>
  <c r="Q358" i="139"/>
  <c r="P358" i="139"/>
  <c r="R357" i="139"/>
  <c r="Q357" i="139"/>
  <c r="P357" i="139"/>
  <c r="R356" i="139"/>
  <c r="Q356" i="139"/>
  <c r="P356" i="139"/>
  <c r="R355" i="139"/>
  <c r="Q355" i="139"/>
  <c r="P355" i="139"/>
  <c r="R354" i="139"/>
  <c r="Q354" i="139"/>
  <c r="P354" i="139"/>
  <c r="R353" i="139"/>
  <c r="Q353" i="139"/>
  <c r="P353" i="139"/>
  <c r="R352" i="139"/>
  <c r="Q352" i="139"/>
  <c r="P352" i="139"/>
  <c r="R351" i="139"/>
  <c r="Q351" i="139"/>
  <c r="P351" i="139"/>
  <c r="R350" i="139"/>
  <c r="Q350" i="139"/>
  <c r="P350" i="139"/>
  <c r="R349" i="139"/>
  <c r="Q349" i="139"/>
  <c r="P349" i="139"/>
  <c r="R348" i="139"/>
  <c r="Q348" i="139"/>
  <c r="P348" i="139"/>
  <c r="R347" i="139"/>
  <c r="Q347" i="139"/>
  <c r="P347" i="139"/>
  <c r="R346" i="139"/>
  <c r="Q346" i="139"/>
  <c r="P346" i="139"/>
  <c r="R345" i="139"/>
  <c r="Q345" i="139"/>
  <c r="P345" i="139"/>
  <c r="R344" i="139"/>
  <c r="Q344" i="139"/>
  <c r="P344" i="139"/>
  <c r="R343" i="139"/>
  <c r="Q343" i="139"/>
  <c r="P343" i="139"/>
  <c r="R342" i="139"/>
  <c r="Q342" i="139"/>
  <c r="P342" i="139"/>
  <c r="R341" i="139"/>
  <c r="Q341" i="139"/>
  <c r="P341" i="139"/>
  <c r="R340" i="139"/>
  <c r="Q340" i="139"/>
  <c r="P340" i="139"/>
  <c r="R339" i="139"/>
  <c r="Q339" i="139"/>
  <c r="P339" i="139"/>
  <c r="R338" i="139"/>
  <c r="Q338" i="139"/>
  <c r="P338" i="139"/>
  <c r="R337" i="139"/>
  <c r="Q337" i="139"/>
  <c r="P337" i="139"/>
  <c r="R336" i="139"/>
  <c r="Q336" i="139"/>
  <c r="P336" i="139"/>
  <c r="R335" i="139"/>
  <c r="Q335" i="139"/>
  <c r="P335" i="139"/>
  <c r="R334" i="139"/>
  <c r="Q334" i="139"/>
  <c r="P334" i="139"/>
  <c r="R333" i="139"/>
  <c r="Q333" i="139"/>
  <c r="P333" i="139"/>
  <c r="R332" i="139"/>
  <c r="Q332" i="139"/>
  <c r="P332" i="139"/>
  <c r="R331" i="139"/>
  <c r="Q331" i="139"/>
  <c r="P331" i="139"/>
  <c r="R330" i="139"/>
  <c r="Q330" i="139"/>
  <c r="P330" i="139"/>
  <c r="R329" i="139"/>
  <c r="Q329" i="139"/>
  <c r="P329" i="139"/>
  <c r="R328" i="139"/>
  <c r="Q328" i="139"/>
  <c r="P328" i="139"/>
  <c r="R327" i="139"/>
  <c r="Q327" i="139"/>
  <c r="P327" i="139"/>
  <c r="R326" i="139"/>
  <c r="Q326" i="139"/>
  <c r="P326" i="139"/>
  <c r="R325" i="139"/>
  <c r="Q325" i="139"/>
  <c r="P325" i="139"/>
  <c r="R324" i="139"/>
  <c r="Q324" i="139"/>
  <c r="P324" i="139"/>
  <c r="R323" i="139"/>
  <c r="Q323" i="139"/>
  <c r="P323" i="139"/>
  <c r="R322" i="139"/>
  <c r="Q322" i="139"/>
  <c r="P322" i="139"/>
  <c r="R321" i="139"/>
  <c r="Q321" i="139"/>
  <c r="P321" i="139"/>
  <c r="R320" i="139"/>
  <c r="Q320" i="139"/>
  <c r="P320" i="139"/>
  <c r="R319" i="139"/>
  <c r="Q319" i="139"/>
  <c r="P319" i="139"/>
  <c r="R318" i="139"/>
  <c r="Q318" i="139"/>
  <c r="P318" i="139"/>
  <c r="R317" i="139"/>
  <c r="Q317" i="139"/>
  <c r="P317" i="139"/>
  <c r="R316" i="139"/>
  <c r="Q316" i="139"/>
  <c r="P316" i="139"/>
  <c r="R315" i="139"/>
  <c r="Q315" i="139"/>
  <c r="P315" i="139"/>
  <c r="R314" i="139"/>
  <c r="Q314" i="139"/>
  <c r="P314" i="139"/>
  <c r="R313" i="139"/>
  <c r="Q313" i="139"/>
  <c r="P313" i="139"/>
  <c r="R312" i="139"/>
  <c r="Q312" i="139"/>
  <c r="P312" i="139"/>
  <c r="R311" i="139"/>
  <c r="Q311" i="139"/>
  <c r="P311" i="139"/>
  <c r="R310" i="139"/>
  <c r="Q310" i="139"/>
  <c r="P310" i="139"/>
  <c r="R309" i="139"/>
  <c r="Q309" i="139"/>
  <c r="P309" i="139"/>
  <c r="R308" i="139"/>
  <c r="Q308" i="139"/>
  <c r="P308" i="139"/>
  <c r="R307" i="139"/>
  <c r="Q307" i="139"/>
  <c r="P307" i="139"/>
  <c r="R306" i="139"/>
  <c r="Q306" i="139"/>
  <c r="P306" i="139"/>
  <c r="R305" i="139"/>
  <c r="Q305" i="139"/>
  <c r="P305" i="139"/>
  <c r="R304" i="139"/>
  <c r="Q304" i="139"/>
  <c r="P304" i="139"/>
  <c r="R303" i="139"/>
  <c r="Q303" i="139"/>
  <c r="P303" i="139"/>
  <c r="R302" i="139"/>
  <c r="Q302" i="139"/>
  <c r="P302" i="139"/>
  <c r="R301" i="139"/>
  <c r="Q301" i="139"/>
  <c r="P301" i="139"/>
  <c r="R300" i="139"/>
  <c r="Q300" i="139"/>
  <c r="P300" i="139"/>
  <c r="R299" i="139"/>
  <c r="Q299" i="139"/>
  <c r="P299" i="139"/>
  <c r="R298" i="139"/>
  <c r="Q298" i="139"/>
  <c r="P298" i="139"/>
  <c r="R297" i="139"/>
  <c r="Q297" i="139"/>
  <c r="P297" i="139"/>
  <c r="R296" i="139"/>
  <c r="Q296" i="139"/>
  <c r="P296" i="139"/>
  <c r="R295" i="139"/>
  <c r="Q295" i="139"/>
  <c r="P295" i="139"/>
  <c r="R294" i="139"/>
  <c r="Q294" i="139"/>
  <c r="P294" i="139"/>
  <c r="R293" i="139"/>
  <c r="Q293" i="139"/>
  <c r="P293" i="139"/>
  <c r="R292" i="139"/>
  <c r="Q292" i="139"/>
  <c r="P292" i="139"/>
  <c r="R291" i="139"/>
  <c r="Q291" i="139"/>
  <c r="P291" i="139"/>
  <c r="R290" i="139"/>
  <c r="Q290" i="139"/>
  <c r="P290" i="139"/>
  <c r="R289" i="139"/>
  <c r="Q289" i="139"/>
  <c r="P289" i="139"/>
  <c r="R288" i="139"/>
  <c r="Q288" i="139"/>
  <c r="P288" i="139"/>
  <c r="R287" i="139"/>
  <c r="Q287" i="139"/>
  <c r="P287" i="139"/>
  <c r="R286" i="139"/>
  <c r="Q286" i="139"/>
  <c r="P286" i="139"/>
  <c r="R285" i="139"/>
  <c r="Q285" i="139"/>
  <c r="P285" i="139"/>
  <c r="R284" i="139"/>
  <c r="Q284" i="139"/>
  <c r="P284" i="139"/>
  <c r="R283" i="139"/>
  <c r="Q283" i="139"/>
  <c r="P283" i="139"/>
  <c r="R282" i="139"/>
  <c r="Q282" i="139"/>
  <c r="P282" i="139"/>
  <c r="R281" i="139"/>
  <c r="Q281" i="139"/>
  <c r="P281" i="139"/>
  <c r="R280" i="139"/>
  <c r="Q280" i="139"/>
  <c r="P280" i="139"/>
  <c r="R279" i="139"/>
  <c r="Q279" i="139"/>
  <c r="P279" i="139"/>
  <c r="R278" i="139"/>
  <c r="Q278" i="139"/>
  <c r="P278" i="139"/>
  <c r="R277" i="139"/>
  <c r="Q277" i="139"/>
  <c r="P277" i="139"/>
  <c r="R276" i="139"/>
  <c r="Q276" i="139"/>
  <c r="P276" i="139"/>
  <c r="R275" i="139"/>
  <c r="Q275" i="139"/>
  <c r="P275" i="139"/>
  <c r="R274" i="139"/>
  <c r="Q274" i="139"/>
  <c r="P274" i="139"/>
  <c r="R273" i="139"/>
  <c r="Q273" i="139"/>
  <c r="P273" i="139"/>
  <c r="R272" i="139"/>
  <c r="Q272" i="139"/>
  <c r="P272" i="139"/>
  <c r="R271" i="139"/>
  <c r="Q271" i="139"/>
  <c r="P271" i="139"/>
  <c r="R270" i="139"/>
  <c r="Q270" i="139"/>
  <c r="P270" i="139"/>
  <c r="R269" i="139"/>
  <c r="Q269" i="139"/>
  <c r="P269" i="139"/>
  <c r="R268" i="139"/>
  <c r="Q268" i="139"/>
  <c r="P268" i="139"/>
  <c r="R267" i="139"/>
  <c r="Q267" i="139"/>
  <c r="P267" i="139"/>
  <c r="R266" i="139"/>
  <c r="Q266" i="139"/>
  <c r="P266" i="139"/>
  <c r="R265" i="139"/>
  <c r="Q265" i="139"/>
  <c r="P265" i="139"/>
  <c r="R264" i="139"/>
  <c r="Q264" i="139"/>
  <c r="P264" i="139"/>
  <c r="R263" i="139"/>
  <c r="Q263" i="139"/>
  <c r="P263" i="139"/>
  <c r="R262" i="139"/>
  <c r="Q262" i="139"/>
  <c r="P262" i="139"/>
  <c r="R261" i="139"/>
  <c r="Q261" i="139"/>
  <c r="P261" i="139"/>
  <c r="R260" i="139"/>
  <c r="Q260" i="139"/>
  <c r="P260" i="139"/>
  <c r="R259" i="139"/>
  <c r="Q259" i="139"/>
  <c r="P259" i="139"/>
  <c r="R258" i="139"/>
  <c r="Q258" i="139"/>
  <c r="P258" i="139"/>
  <c r="R257" i="139"/>
  <c r="Q257" i="139"/>
  <c r="P257" i="139"/>
  <c r="R256" i="139"/>
  <c r="Q256" i="139"/>
  <c r="P256" i="139"/>
  <c r="R255" i="139"/>
  <c r="Q255" i="139"/>
  <c r="P255" i="139"/>
  <c r="R254" i="139"/>
  <c r="Q254" i="139"/>
  <c r="P254" i="139"/>
  <c r="R253" i="139"/>
  <c r="Q253" i="139"/>
  <c r="P253" i="139"/>
  <c r="R252" i="139"/>
  <c r="Q252" i="139"/>
  <c r="P252" i="139"/>
  <c r="R251" i="139"/>
  <c r="Q251" i="139"/>
  <c r="P251" i="139"/>
  <c r="R250" i="139"/>
  <c r="Q250" i="139"/>
  <c r="P250" i="139"/>
  <c r="R249" i="139"/>
  <c r="Q249" i="139"/>
  <c r="P249" i="139"/>
  <c r="R248" i="139"/>
  <c r="Q248" i="139"/>
  <c r="P248" i="139"/>
  <c r="R247" i="139"/>
  <c r="Q247" i="139"/>
  <c r="P247" i="139"/>
  <c r="R246" i="139"/>
  <c r="Q246" i="139"/>
  <c r="P246" i="139"/>
  <c r="R245" i="139"/>
  <c r="Q245" i="139"/>
  <c r="P245" i="139"/>
  <c r="R244" i="139"/>
  <c r="Q244" i="139"/>
  <c r="P244" i="139"/>
  <c r="R243" i="139"/>
  <c r="Q243" i="139"/>
  <c r="P243" i="139"/>
  <c r="R242" i="139"/>
  <c r="Q242" i="139"/>
  <c r="P242" i="139"/>
  <c r="R241" i="139"/>
  <c r="Q241" i="139"/>
  <c r="P241" i="139"/>
  <c r="R240" i="139"/>
  <c r="Q240" i="139"/>
  <c r="P240" i="139"/>
  <c r="R239" i="139"/>
  <c r="Q239" i="139"/>
  <c r="P239" i="139"/>
  <c r="R238" i="139"/>
  <c r="Q238" i="139"/>
  <c r="P238" i="139"/>
  <c r="R237" i="139"/>
  <c r="Q237" i="139"/>
  <c r="P237" i="139"/>
  <c r="R236" i="139"/>
  <c r="Q236" i="139"/>
  <c r="P236" i="139"/>
  <c r="R235" i="139"/>
  <c r="Q235" i="139"/>
  <c r="P235" i="139"/>
  <c r="R234" i="139"/>
  <c r="Q234" i="139"/>
  <c r="P234" i="139"/>
  <c r="R233" i="139"/>
  <c r="Q233" i="139"/>
  <c r="P233" i="139"/>
  <c r="R232" i="139"/>
  <c r="Q232" i="139"/>
  <c r="P232" i="139"/>
  <c r="R231" i="139"/>
  <c r="Q231" i="139"/>
  <c r="P231" i="139"/>
  <c r="R230" i="139"/>
  <c r="Q230" i="139"/>
  <c r="P230" i="139"/>
  <c r="R229" i="139"/>
  <c r="Q229" i="139"/>
  <c r="P229" i="139"/>
  <c r="R228" i="139"/>
  <c r="Q228" i="139"/>
  <c r="P228" i="139"/>
  <c r="R227" i="139"/>
  <c r="Q227" i="139"/>
  <c r="P227" i="139"/>
  <c r="R226" i="139"/>
  <c r="Q226" i="139"/>
  <c r="P226" i="139"/>
  <c r="R225" i="139"/>
  <c r="Q225" i="139"/>
  <c r="P225" i="139"/>
  <c r="R224" i="139"/>
  <c r="Q224" i="139"/>
  <c r="P224" i="139"/>
  <c r="R223" i="139"/>
  <c r="Q223" i="139"/>
  <c r="P223" i="139"/>
  <c r="R222" i="139"/>
  <c r="Q222" i="139"/>
  <c r="P222" i="139"/>
  <c r="R221" i="139"/>
  <c r="Q221" i="139"/>
  <c r="P221" i="139"/>
  <c r="R220" i="139"/>
  <c r="Q220" i="139"/>
  <c r="P220" i="139"/>
  <c r="R219" i="139"/>
  <c r="Q219" i="139"/>
  <c r="P219" i="139"/>
  <c r="R218" i="139"/>
  <c r="Q218" i="139"/>
  <c r="P218" i="139"/>
  <c r="R217" i="139"/>
  <c r="Q217" i="139"/>
  <c r="P217" i="139"/>
  <c r="R216" i="139"/>
  <c r="Q216" i="139"/>
  <c r="P216" i="139"/>
  <c r="R215" i="139"/>
  <c r="Q215" i="139"/>
  <c r="P215" i="139"/>
  <c r="R214" i="139"/>
  <c r="Q214" i="139"/>
  <c r="P214" i="139"/>
  <c r="R213" i="139"/>
  <c r="Q213" i="139"/>
  <c r="P213" i="139"/>
  <c r="R212" i="139"/>
  <c r="Q212" i="139"/>
  <c r="P212" i="139"/>
  <c r="R211" i="139"/>
  <c r="Q211" i="139"/>
  <c r="P211" i="139"/>
  <c r="R210" i="139"/>
  <c r="Q210" i="139"/>
  <c r="P210" i="139"/>
  <c r="R209" i="139"/>
  <c r="Q209" i="139"/>
  <c r="P209" i="139"/>
  <c r="R208" i="139"/>
  <c r="Q208" i="139"/>
  <c r="P208" i="139"/>
  <c r="R207" i="139"/>
  <c r="Q207" i="139"/>
  <c r="P207" i="139"/>
  <c r="R206" i="139"/>
  <c r="Q206" i="139"/>
  <c r="P206" i="139"/>
  <c r="R205" i="139"/>
  <c r="Q205" i="139"/>
  <c r="P205" i="139"/>
  <c r="R204" i="139"/>
  <c r="Q204" i="139"/>
  <c r="P204" i="139"/>
  <c r="R203" i="139"/>
  <c r="Q203" i="139"/>
  <c r="P203" i="139"/>
  <c r="R202" i="139"/>
  <c r="Q202" i="139"/>
  <c r="P202" i="139"/>
  <c r="R201" i="139"/>
  <c r="Q201" i="139"/>
  <c r="P201" i="139"/>
  <c r="R200" i="139"/>
  <c r="Q200" i="139"/>
  <c r="P200" i="139"/>
  <c r="R199" i="139"/>
  <c r="Q199" i="139"/>
  <c r="P199" i="139"/>
  <c r="R198" i="139"/>
  <c r="Q198" i="139"/>
  <c r="P198" i="139"/>
  <c r="R197" i="139"/>
  <c r="Q197" i="139"/>
  <c r="P197" i="139"/>
  <c r="R196" i="139"/>
  <c r="Q196" i="139"/>
  <c r="P196" i="139"/>
  <c r="R195" i="139"/>
  <c r="Q195" i="139"/>
  <c r="P195" i="139"/>
  <c r="R194" i="139"/>
  <c r="Q194" i="139"/>
  <c r="P194" i="139"/>
  <c r="R193" i="139"/>
  <c r="Q193" i="139"/>
  <c r="P193" i="139"/>
  <c r="R192" i="139"/>
  <c r="Q192" i="139"/>
  <c r="P192" i="139"/>
  <c r="R191" i="139"/>
  <c r="Q191" i="139"/>
  <c r="P191" i="139"/>
  <c r="R190" i="139"/>
  <c r="Q190" i="139"/>
  <c r="P190" i="139"/>
  <c r="R189" i="139"/>
  <c r="Q189" i="139"/>
  <c r="P189" i="139"/>
  <c r="R188" i="139"/>
  <c r="Q188" i="139"/>
  <c r="P188" i="139"/>
  <c r="R187" i="139"/>
  <c r="Q187" i="139"/>
  <c r="P187" i="139"/>
  <c r="R186" i="139"/>
  <c r="Q186" i="139"/>
  <c r="P186" i="139"/>
  <c r="R185" i="139"/>
  <c r="Q185" i="139"/>
  <c r="P185" i="139"/>
  <c r="R184" i="139"/>
  <c r="Q184" i="139"/>
  <c r="P184" i="139"/>
  <c r="R183" i="139"/>
  <c r="Q183" i="139"/>
  <c r="P183" i="139"/>
  <c r="R182" i="139"/>
  <c r="Q182" i="139"/>
  <c r="P182" i="139"/>
  <c r="R181" i="139"/>
  <c r="Q181" i="139"/>
  <c r="P181" i="139"/>
  <c r="R180" i="139"/>
  <c r="Q180" i="139"/>
  <c r="P180" i="139"/>
  <c r="R179" i="139"/>
  <c r="Q179" i="139"/>
  <c r="P179" i="139"/>
  <c r="R178" i="139"/>
  <c r="Q178" i="139"/>
  <c r="P178" i="139"/>
  <c r="R177" i="139"/>
  <c r="Q177" i="139"/>
  <c r="P177" i="139"/>
  <c r="R176" i="139"/>
  <c r="Q176" i="139"/>
  <c r="P176" i="139"/>
  <c r="R175" i="139"/>
  <c r="Q175" i="139"/>
  <c r="P175" i="139"/>
  <c r="R174" i="139"/>
  <c r="Q174" i="139"/>
  <c r="P174" i="139"/>
  <c r="R173" i="139"/>
  <c r="Q173" i="139"/>
  <c r="P173" i="139"/>
  <c r="R172" i="139"/>
  <c r="Q172" i="139"/>
  <c r="P172" i="139"/>
  <c r="R171" i="139"/>
  <c r="Q171" i="139"/>
  <c r="P171" i="139"/>
  <c r="R170" i="139"/>
  <c r="Q170" i="139"/>
  <c r="P170" i="139"/>
  <c r="R169" i="139"/>
  <c r="Q169" i="139"/>
  <c r="P169" i="139"/>
  <c r="R168" i="139"/>
  <c r="Q168" i="139"/>
  <c r="P168" i="139"/>
  <c r="R167" i="139"/>
  <c r="Q167" i="139"/>
  <c r="P167" i="139"/>
  <c r="R166" i="139"/>
  <c r="Q166" i="139"/>
  <c r="P166" i="139"/>
  <c r="R165" i="139"/>
  <c r="Q165" i="139"/>
  <c r="P165" i="139"/>
  <c r="R164" i="139"/>
  <c r="Q164" i="139"/>
  <c r="P164" i="139"/>
  <c r="R163" i="139"/>
  <c r="Q163" i="139"/>
  <c r="P163" i="139"/>
  <c r="R162" i="139"/>
  <c r="Q162" i="139"/>
  <c r="P162" i="139"/>
  <c r="R161" i="139"/>
  <c r="Q161" i="139"/>
  <c r="P161" i="139"/>
  <c r="R160" i="139"/>
  <c r="Q160" i="139"/>
  <c r="P160" i="139"/>
  <c r="R159" i="139"/>
  <c r="Q159" i="139"/>
  <c r="P159" i="139"/>
  <c r="R158" i="139"/>
  <c r="Q158" i="139"/>
  <c r="P158" i="139"/>
  <c r="R157" i="139"/>
  <c r="Q157" i="139"/>
  <c r="P157" i="139"/>
  <c r="R156" i="139"/>
  <c r="Q156" i="139"/>
  <c r="P156" i="139"/>
  <c r="R155" i="139"/>
  <c r="Q155" i="139"/>
  <c r="P155" i="139"/>
  <c r="R154" i="139"/>
  <c r="Q154" i="139"/>
  <c r="P154" i="139"/>
  <c r="R153" i="139"/>
  <c r="Q153" i="139"/>
  <c r="P153" i="139"/>
  <c r="R152" i="139"/>
  <c r="Q152" i="139"/>
  <c r="P152" i="139"/>
  <c r="R151" i="139"/>
  <c r="Q151" i="139"/>
  <c r="P151" i="139"/>
  <c r="R150" i="139"/>
  <c r="Q150" i="139"/>
  <c r="P150" i="139"/>
  <c r="R149" i="139"/>
  <c r="Q149" i="139"/>
  <c r="P149" i="139"/>
  <c r="R148" i="139"/>
  <c r="Q148" i="139"/>
  <c r="P148" i="139"/>
  <c r="R147" i="139"/>
  <c r="Q147" i="139"/>
  <c r="P147" i="139"/>
  <c r="R146" i="139"/>
  <c r="Q146" i="139"/>
  <c r="P146" i="139"/>
  <c r="R145" i="139"/>
  <c r="Q145" i="139"/>
  <c r="P145" i="139"/>
  <c r="R144" i="139"/>
  <c r="Q144" i="139"/>
  <c r="P144" i="139"/>
  <c r="R143" i="139"/>
  <c r="Q143" i="139"/>
  <c r="P143" i="139"/>
  <c r="R142" i="139"/>
  <c r="Q142" i="139"/>
  <c r="P142" i="139"/>
  <c r="R141" i="139"/>
  <c r="Q141" i="139"/>
  <c r="P141" i="139"/>
  <c r="R140" i="139"/>
  <c r="Q140" i="139"/>
  <c r="P140" i="139"/>
  <c r="R139" i="139"/>
  <c r="Q139" i="139"/>
  <c r="P139" i="139"/>
  <c r="R138" i="139"/>
  <c r="Q138" i="139"/>
  <c r="P138" i="139"/>
  <c r="R137" i="139"/>
  <c r="Q137" i="139"/>
  <c r="P137" i="139"/>
  <c r="R136" i="139"/>
  <c r="Q136" i="139"/>
  <c r="P136" i="139"/>
  <c r="R135" i="139"/>
  <c r="Q135" i="139"/>
  <c r="P135" i="139"/>
  <c r="R134" i="139"/>
  <c r="Q134" i="139"/>
  <c r="P134" i="139"/>
  <c r="R133" i="139"/>
  <c r="Q133" i="139"/>
  <c r="P133" i="139"/>
  <c r="R132" i="139"/>
  <c r="Q132" i="139"/>
  <c r="P132" i="139"/>
  <c r="R131" i="139"/>
  <c r="Q131" i="139"/>
  <c r="P131" i="139"/>
  <c r="R130" i="139"/>
  <c r="Q130" i="139"/>
  <c r="P130" i="139"/>
  <c r="R129" i="139"/>
  <c r="Q129" i="139"/>
  <c r="P129" i="139"/>
  <c r="R128" i="139"/>
  <c r="Q128" i="139"/>
  <c r="P128" i="139"/>
  <c r="R127" i="139"/>
  <c r="Q127" i="139"/>
  <c r="P127" i="139"/>
  <c r="R126" i="139"/>
  <c r="Q126" i="139"/>
  <c r="P126" i="139"/>
  <c r="R125" i="139"/>
  <c r="Q125" i="139"/>
  <c r="P125" i="139"/>
  <c r="R124" i="139"/>
  <c r="Q124" i="139"/>
  <c r="P124" i="139"/>
  <c r="R123" i="139"/>
  <c r="Q123" i="139"/>
  <c r="P123" i="139"/>
  <c r="R122" i="139"/>
  <c r="Q122" i="139"/>
  <c r="P122" i="139"/>
  <c r="R121" i="139"/>
  <c r="Q121" i="139"/>
  <c r="P121" i="139"/>
  <c r="R120" i="139"/>
  <c r="Q120" i="139"/>
  <c r="P120" i="139"/>
  <c r="R119" i="139"/>
  <c r="Q119" i="139"/>
  <c r="P119" i="139"/>
  <c r="R118" i="139"/>
  <c r="Q118" i="139"/>
  <c r="P118" i="139"/>
  <c r="R117" i="139"/>
  <c r="Q117" i="139"/>
  <c r="P117" i="139"/>
  <c r="R116" i="139"/>
  <c r="Q116" i="139"/>
  <c r="P116" i="139"/>
  <c r="R115" i="139"/>
  <c r="Q115" i="139"/>
  <c r="P115" i="139"/>
  <c r="R114" i="139"/>
  <c r="Q114" i="139"/>
  <c r="P114" i="139"/>
  <c r="R113" i="139"/>
  <c r="Q113" i="139"/>
  <c r="P113" i="139"/>
  <c r="R112" i="139"/>
  <c r="Q112" i="139"/>
  <c r="P112" i="139"/>
  <c r="R111" i="139"/>
  <c r="Q111" i="139"/>
  <c r="P111" i="139"/>
  <c r="R110" i="139"/>
  <c r="Q110" i="139"/>
  <c r="P110" i="139"/>
  <c r="R109" i="139"/>
  <c r="Q109" i="139"/>
  <c r="P109" i="139"/>
  <c r="R108" i="139"/>
  <c r="Q108" i="139"/>
  <c r="P108" i="139"/>
  <c r="R107" i="139"/>
  <c r="Q107" i="139"/>
  <c r="P107" i="139"/>
  <c r="R106" i="139"/>
  <c r="Q106" i="139"/>
  <c r="P106" i="139"/>
  <c r="R105" i="139"/>
  <c r="Q105" i="139"/>
  <c r="P105" i="139"/>
  <c r="R104" i="139"/>
  <c r="Q104" i="139"/>
  <c r="P104" i="139"/>
  <c r="R103" i="139"/>
  <c r="Q103" i="139"/>
  <c r="P103" i="139"/>
  <c r="R102" i="139"/>
  <c r="Q102" i="139"/>
  <c r="P102" i="139"/>
  <c r="R101" i="139"/>
  <c r="Q101" i="139"/>
  <c r="P101" i="139"/>
  <c r="R100" i="139"/>
  <c r="Q100" i="139"/>
  <c r="P100" i="139"/>
  <c r="R99" i="139"/>
  <c r="Q99" i="139"/>
  <c r="P99" i="139"/>
  <c r="R98" i="139"/>
  <c r="Q98" i="139"/>
  <c r="P98" i="139"/>
  <c r="R97" i="139"/>
  <c r="Q97" i="139"/>
  <c r="P97" i="139"/>
  <c r="R96" i="139"/>
  <c r="Q96" i="139"/>
  <c r="P96" i="139"/>
  <c r="R95" i="139"/>
  <c r="Q95" i="139"/>
  <c r="P95" i="139"/>
  <c r="R94" i="139"/>
  <c r="Q94" i="139"/>
  <c r="P94" i="139"/>
  <c r="R93" i="139"/>
  <c r="Q93" i="139"/>
  <c r="P93" i="139"/>
  <c r="R92" i="139"/>
  <c r="Q92" i="139"/>
  <c r="P92" i="139"/>
  <c r="R91" i="139"/>
  <c r="Q91" i="139"/>
  <c r="P91" i="139"/>
  <c r="R90" i="139"/>
  <c r="Q90" i="139"/>
  <c r="P90" i="139"/>
  <c r="R89" i="139"/>
  <c r="Q89" i="139"/>
  <c r="P89" i="139"/>
  <c r="R88" i="139"/>
  <c r="Q88" i="139"/>
  <c r="P88" i="139"/>
  <c r="R87" i="139"/>
  <c r="Q87" i="139"/>
  <c r="P87" i="139"/>
  <c r="R86" i="139"/>
  <c r="Q86" i="139"/>
  <c r="P86" i="139"/>
  <c r="R85" i="139"/>
  <c r="Q85" i="139"/>
  <c r="P85" i="139"/>
  <c r="R84" i="139"/>
  <c r="Q84" i="139"/>
  <c r="P84" i="139"/>
  <c r="R83" i="139"/>
  <c r="Q83" i="139"/>
  <c r="P83" i="139"/>
  <c r="R82" i="139"/>
  <c r="Q82" i="139"/>
  <c r="P82" i="139"/>
  <c r="R81" i="139"/>
  <c r="Q81" i="139"/>
  <c r="P81" i="139"/>
  <c r="R80" i="139"/>
  <c r="Q80" i="139"/>
  <c r="P80" i="139"/>
  <c r="R79" i="139"/>
  <c r="Q79" i="139"/>
  <c r="P79" i="139"/>
  <c r="R78" i="139"/>
  <c r="Q78" i="139"/>
  <c r="P78" i="139"/>
  <c r="R77" i="139"/>
  <c r="Q77" i="139"/>
  <c r="P77" i="139"/>
  <c r="R76" i="139"/>
  <c r="Q76" i="139"/>
  <c r="P76" i="139"/>
  <c r="R75" i="139"/>
  <c r="Q75" i="139"/>
  <c r="P75" i="139"/>
  <c r="R74" i="139"/>
  <c r="Q74" i="139"/>
  <c r="P74" i="139"/>
  <c r="R73" i="139"/>
  <c r="Q73" i="139"/>
  <c r="P73" i="139"/>
  <c r="R72" i="139"/>
  <c r="Q72" i="139"/>
  <c r="P72" i="139"/>
  <c r="R71" i="139"/>
  <c r="Q71" i="139"/>
  <c r="P71" i="139"/>
  <c r="R70" i="139"/>
  <c r="Q70" i="139"/>
  <c r="P70" i="139"/>
  <c r="R69" i="139"/>
  <c r="Q69" i="139"/>
  <c r="P69" i="139"/>
  <c r="R68" i="139"/>
  <c r="Q68" i="139"/>
  <c r="P68" i="139"/>
  <c r="R67" i="139"/>
  <c r="Q67" i="139"/>
  <c r="P67" i="139"/>
  <c r="R66" i="139"/>
  <c r="Q66" i="139"/>
  <c r="P66" i="139"/>
  <c r="R65" i="139"/>
  <c r="Q65" i="139"/>
  <c r="P65" i="139"/>
  <c r="R64" i="139"/>
  <c r="Q64" i="139"/>
  <c r="P64" i="139"/>
  <c r="R63" i="139"/>
  <c r="Q63" i="139"/>
  <c r="P63" i="139"/>
  <c r="R62" i="139"/>
  <c r="Q62" i="139"/>
  <c r="P62" i="139"/>
  <c r="R61" i="139"/>
  <c r="Q61" i="139"/>
  <c r="P61" i="139"/>
  <c r="R60" i="139"/>
  <c r="Q60" i="139"/>
  <c r="P60" i="139"/>
  <c r="R59" i="139"/>
  <c r="Q59" i="139"/>
  <c r="P59" i="139"/>
  <c r="R58" i="139"/>
  <c r="Q58" i="139"/>
  <c r="P58" i="139"/>
  <c r="R57" i="139"/>
  <c r="Q57" i="139"/>
  <c r="P57" i="139"/>
  <c r="R56" i="139"/>
  <c r="Q56" i="139"/>
  <c r="P56" i="139"/>
  <c r="R55" i="139"/>
  <c r="Q55" i="139"/>
  <c r="P55" i="139"/>
  <c r="R54" i="139"/>
  <c r="Q54" i="139"/>
  <c r="P54" i="139"/>
  <c r="R53" i="139"/>
  <c r="Q53" i="139"/>
  <c r="P53" i="139"/>
  <c r="R52" i="139"/>
  <c r="Q52" i="139"/>
  <c r="P52" i="139"/>
  <c r="R51" i="139"/>
  <c r="Q51" i="139"/>
  <c r="P51" i="139"/>
  <c r="R50" i="139"/>
  <c r="Q50" i="139"/>
  <c r="P50" i="139"/>
  <c r="R49" i="139"/>
  <c r="Q49" i="139"/>
  <c r="P49" i="139"/>
  <c r="R48" i="139"/>
  <c r="Q48" i="139"/>
  <c r="P48" i="139"/>
  <c r="R47" i="139"/>
  <c r="Q47" i="139"/>
  <c r="P47" i="139"/>
  <c r="R46" i="139"/>
  <c r="Q46" i="139"/>
  <c r="P46" i="139"/>
  <c r="R45" i="139"/>
  <c r="Q45" i="139"/>
  <c r="P45" i="139"/>
  <c r="R44" i="139"/>
  <c r="Q44" i="139"/>
  <c r="P44" i="139"/>
  <c r="R43" i="139"/>
  <c r="Q43" i="139"/>
  <c r="P43" i="139"/>
  <c r="R42" i="139"/>
  <c r="Q42" i="139"/>
  <c r="P42" i="139"/>
  <c r="R41" i="139"/>
  <c r="Q41" i="139"/>
  <c r="P41" i="139"/>
  <c r="R40" i="139"/>
  <c r="Q40" i="139"/>
  <c r="P40" i="139"/>
  <c r="R39" i="139"/>
  <c r="Q39" i="139"/>
  <c r="P39" i="139"/>
  <c r="R38" i="139"/>
  <c r="Q38" i="139"/>
  <c r="P38" i="139"/>
  <c r="R37" i="139"/>
  <c r="Q37" i="139"/>
  <c r="P37" i="139"/>
  <c r="R36" i="139"/>
  <c r="Q36" i="139"/>
  <c r="P36" i="139"/>
  <c r="R35" i="139"/>
  <c r="Q35" i="139"/>
  <c r="P35" i="139"/>
  <c r="R34" i="139"/>
  <c r="Q34" i="139"/>
  <c r="P34" i="139"/>
  <c r="R33" i="139"/>
  <c r="Q33" i="139"/>
  <c r="P33" i="139"/>
  <c r="R32" i="139"/>
  <c r="Q32" i="139"/>
  <c r="P32" i="139"/>
  <c r="R31" i="139"/>
  <c r="Q31" i="139"/>
  <c r="P31" i="139"/>
  <c r="R30" i="139"/>
  <c r="Q30" i="139"/>
  <c r="P30" i="139"/>
  <c r="R29" i="139"/>
  <c r="Q29" i="139"/>
  <c r="P29" i="139"/>
  <c r="R28" i="139"/>
  <c r="Q28" i="139"/>
  <c r="P28" i="139"/>
  <c r="R27" i="139"/>
  <c r="Q27" i="139"/>
  <c r="P27" i="139"/>
  <c r="R26" i="139"/>
  <c r="Q26" i="139"/>
  <c r="P26" i="139"/>
  <c r="R25" i="139"/>
  <c r="Q25" i="139"/>
  <c r="P25" i="139"/>
  <c r="R24" i="139"/>
  <c r="Q24" i="139"/>
  <c r="P24" i="139"/>
  <c r="R23" i="139"/>
  <c r="Q23" i="139"/>
  <c r="P23" i="139"/>
  <c r="R22" i="139"/>
  <c r="Q22" i="139"/>
  <c r="P22" i="139"/>
  <c r="R21" i="139"/>
  <c r="Q21" i="139"/>
  <c r="P21" i="139"/>
  <c r="R20" i="139"/>
  <c r="Q20" i="139"/>
  <c r="P20" i="139"/>
  <c r="R19" i="139"/>
  <c r="Q19" i="139"/>
  <c r="P19" i="139"/>
  <c r="R18" i="139"/>
  <c r="Q18" i="139"/>
  <c r="P18" i="139"/>
  <c r="R17" i="139"/>
  <c r="Q17" i="139"/>
  <c r="P17" i="139"/>
  <c r="R16" i="139"/>
  <c r="Q16" i="139"/>
  <c r="P16" i="139"/>
  <c r="R15" i="139"/>
  <c r="Q15" i="139"/>
  <c r="P15" i="139"/>
  <c r="R14" i="139"/>
  <c r="Q14" i="139"/>
  <c r="P14" i="139"/>
  <c r="R13" i="139"/>
  <c r="Q13" i="139"/>
  <c r="P13" i="139"/>
  <c r="R12" i="139"/>
  <c r="Q12" i="139"/>
  <c r="P12" i="139"/>
  <c r="R11" i="139"/>
  <c r="Q11" i="139"/>
  <c r="P11" i="139"/>
  <c r="R10" i="139"/>
  <c r="Q10" i="139"/>
  <c r="P10" i="139"/>
  <c r="R9" i="139"/>
  <c r="Q9" i="139"/>
  <c r="P9" i="139"/>
  <c r="R8" i="139"/>
  <c r="Q8" i="139"/>
  <c r="P8" i="139"/>
  <c r="R7" i="139"/>
  <c r="Q7" i="139"/>
  <c r="P7" i="139"/>
  <c r="R6" i="139"/>
  <c r="Q6" i="139"/>
  <c r="P6" i="139"/>
  <c r="O387" i="139"/>
  <c r="N387" i="139"/>
  <c r="M387" i="139"/>
  <c r="O386" i="139"/>
  <c r="N386" i="139"/>
  <c r="M386" i="139"/>
  <c r="O385" i="139"/>
  <c r="N385" i="139"/>
  <c r="M385" i="139"/>
  <c r="O384" i="139"/>
  <c r="N384" i="139"/>
  <c r="M384" i="139"/>
  <c r="O383" i="139"/>
  <c r="N383" i="139"/>
  <c r="M383" i="139"/>
  <c r="O382" i="139"/>
  <c r="N382" i="139"/>
  <c r="M382" i="139"/>
  <c r="O381" i="139"/>
  <c r="N381" i="139"/>
  <c r="M381" i="139"/>
  <c r="O380" i="139"/>
  <c r="N380" i="139"/>
  <c r="M380" i="139"/>
  <c r="O379" i="139"/>
  <c r="N379" i="139"/>
  <c r="M379" i="139"/>
  <c r="O378" i="139"/>
  <c r="N378" i="139"/>
  <c r="M378" i="139"/>
  <c r="O377" i="139"/>
  <c r="N377" i="139"/>
  <c r="M377" i="139"/>
  <c r="O376" i="139"/>
  <c r="N376" i="139"/>
  <c r="M376" i="139"/>
  <c r="O375" i="139"/>
  <c r="N375" i="139"/>
  <c r="M375" i="139"/>
  <c r="O374" i="139"/>
  <c r="N374" i="139"/>
  <c r="M374" i="139"/>
  <c r="O373" i="139"/>
  <c r="N373" i="139"/>
  <c r="M373" i="139"/>
  <c r="O372" i="139"/>
  <c r="N372" i="139"/>
  <c r="M372" i="139"/>
  <c r="O371" i="139"/>
  <c r="N371" i="139"/>
  <c r="M371" i="139"/>
  <c r="O370" i="139"/>
  <c r="N370" i="139"/>
  <c r="M370" i="139"/>
  <c r="O369" i="139"/>
  <c r="N369" i="139"/>
  <c r="M369" i="139"/>
  <c r="O368" i="139"/>
  <c r="N368" i="139"/>
  <c r="M368" i="139"/>
  <c r="O367" i="139"/>
  <c r="N367" i="139"/>
  <c r="M367" i="139"/>
  <c r="O366" i="139"/>
  <c r="N366" i="139"/>
  <c r="M366" i="139"/>
  <c r="O365" i="139"/>
  <c r="N365" i="139"/>
  <c r="M365" i="139"/>
  <c r="O364" i="139"/>
  <c r="N364" i="139"/>
  <c r="M364" i="139"/>
  <c r="O363" i="139"/>
  <c r="N363" i="139"/>
  <c r="M363" i="139"/>
  <c r="O362" i="139"/>
  <c r="N362" i="139"/>
  <c r="M362" i="139"/>
  <c r="O361" i="139"/>
  <c r="N361" i="139"/>
  <c r="M361" i="139"/>
  <c r="O360" i="139"/>
  <c r="N360" i="139"/>
  <c r="M360" i="139"/>
  <c r="O359" i="139"/>
  <c r="N359" i="139"/>
  <c r="M359" i="139"/>
  <c r="O358" i="139"/>
  <c r="N358" i="139"/>
  <c r="M358" i="139"/>
  <c r="O357" i="139"/>
  <c r="N357" i="139"/>
  <c r="M357" i="139"/>
  <c r="O356" i="139"/>
  <c r="N356" i="139"/>
  <c r="M356" i="139"/>
  <c r="O355" i="139"/>
  <c r="N355" i="139"/>
  <c r="M355" i="139"/>
  <c r="O354" i="139"/>
  <c r="N354" i="139"/>
  <c r="M354" i="139"/>
  <c r="O353" i="139"/>
  <c r="N353" i="139"/>
  <c r="M353" i="139"/>
  <c r="O352" i="139"/>
  <c r="N352" i="139"/>
  <c r="M352" i="139"/>
  <c r="O351" i="139"/>
  <c r="N351" i="139"/>
  <c r="M351" i="139"/>
  <c r="O350" i="139"/>
  <c r="N350" i="139"/>
  <c r="M350" i="139"/>
  <c r="O349" i="139"/>
  <c r="N349" i="139"/>
  <c r="M349" i="139"/>
  <c r="O348" i="139"/>
  <c r="N348" i="139"/>
  <c r="M348" i="139"/>
  <c r="O347" i="139"/>
  <c r="N347" i="139"/>
  <c r="M347" i="139"/>
  <c r="O346" i="139"/>
  <c r="N346" i="139"/>
  <c r="M346" i="139"/>
  <c r="O345" i="139"/>
  <c r="N345" i="139"/>
  <c r="M345" i="139"/>
  <c r="O344" i="139"/>
  <c r="N344" i="139"/>
  <c r="M344" i="139"/>
  <c r="O343" i="139"/>
  <c r="N343" i="139"/>
  <c r="M343" i="139"/>
  <c r="O342" i="139"/>
  <c r="N342" i="139"/>
  <c r="M342" i="139"/>
  <c r="O341" i="139"/>
  <c r="N341" i="139"/>
  <c r="M341" i="139"/>
  <c r="O340" i="139"/>
  <c r="N340" i="139"/>
  <c r="M340" i="139"/>
  <c r="O339" i="139"/>
  <c r="N339" i="139"/>
  <c r="M339" i="139"/>
  <c r="O338" i="139"/>
  <c r="N338" i="139"/>
  <c r="M338" i="139"/>
  <c r="O337" i="139"/>
  <c r="N337" i="139"/>
  <c r="M337" i="139"/>
  <c r="O336" i="139"/>
  <c r="N336" i="139"/>
  <c r="M336" i="139"/>
  <c r="O335" i="139"/>
  <c r="N335" i="139"/>
  <c r="M335" i="139"/>
  <c r="O334" i="139"/>
  <c r="N334" i="139"/>
  <c r="M334" i="139"/>
  <c r="O333" i="139"/>
  <c r="N333" i="139"/>
  <c r="M333" i="139"/>
  <c r="O332" i="139"/>
  <c r="N332" i="139"/>
  <c r="M332" i="139"/>
  <c r="O331" i="139"/>
  <c r="N331" i="139"/>
  <c r="M331" i="139"/>
  <c r="O330" i="139"/>
  <c r="N330" i="139"/>
  <c r="M330" i="139"/>
  <c r="O329" i="139"/>
  <c r="N329" i="139"/>
  <c r="M329" i="139"/>
  <c r="O328" i="139"/>
  <c r="N328" i="139"/>
  <c r="M328" i="139"/>
  <c r="O327" i="139"/>
  <c r="N327" i="139"/>
  <c r="M327" i="139"/>
  <c r="O326" i="139"/>
  <c r="N326" i="139"/>
  <c r="M326" i="139"/>
  <c r="O325" i="139"/>
  <c r="N325" i="139"/>
  <c r="M325" i="139"/>
  <c r="O324" i="139"/>
  <c r="N324" i="139"/>
  <c r="M324" i="139"/>
  <c r="O323" i="139"/>
  <c r="N323" i="139"/>
  <c r="M323" i="139"/>
  <c r="O322" i="139"/>
  <c r="N322" i="139"/>
  <c r="M322" i="139"/>
  <c r="O321" i="139"/>
  <c r="N321" i="139"/>
  <c r="M321" i="139"/>
  <c r="O320" i="139"/>
  <c r="N320" i="139"/>
  <c r="M320" i="139"/>
  <c r="O319" i="139"/>
  <c r="N319" i="139"/>
  <c r="M319" i="139"/>
  <c r="O318" i="139"/>
  <c r="N318" i="139"/>
  <c r="M318" i="139"/>
  <c r="O317" i="139"/>
  <c r="N317" i="139"/>
  <c r="M317" i="139"/>
  <c r="O316" i="139"/>
  <c r="N316" i="139"/>
  <c r="M316" i="139"/>
  <c r="O315" i="139"/>
  <c r="N315" i="139"/>
  <c r="M315" i="139"/>
  <c r="O314" i="139"/>
  <c r="N314" i="139"/>
  <c r="M314" i="139"/>
  <c r="O313" i="139"/>
  <c r="N313" i="139"/>
  <c r="M313" i="139"/>
  <c r="O312" i="139"/>
  <c r="N312" i="139"/>
  <c r="M312" i="139"/>
  <c r="O311" i="139"/>
  <c r="N311" i="139"/>
  <c r="M311" i="139"/>
  <c r="O310" i="139"/>
  <c r="N310" i="139"/>
  <c r="M310" i="139"/>
  <c r="O309" i="139"/>
  <c r="N309" i="139"/>
  <c r="M309" i="139"/>
  <c r="O308" i="139"/>
  <c r="N308" i="139"/>
  <c r="M308" i="139"/>
  <c r="O307" i="139"/>
  <c r="N307" i="139"/>
  <c r="M307" i="139"/>
  <c r="O306" i="139"/>
  <c r="N306" i="139"/>
  <c r="M306" i="139"/>
  <c r="O305" i="139"/>
  <c r="N305" i="139"/>
  <c r="M305" i="139"/>
  <c r="O304" i="139"/>
  <c r="N304" i="139"/>
  <c r="M304" i="139"/>
  <c r="O303" i="139"/>
  <c r="N303" i="139"/>
  <c r="M303" i="139"/>
  <c r="O302" i="139"/>
  <c r="N302" i="139"/>
  <c r="M302" i="139"/>
  <c r="O301" i="139"/>
  <c r="N301" i="139"/>
  <c r="M301" i="139"/>
  <c r="O300" i="139"/>
  <c r="N300" i="139"/>
  <c r="M300" i="139"/>
  <c r="O299" i="139"/>
  <c r="N299" i="139"/>
  <c r="M299" i="139"/>
  <c r="O298" i="139"/>
  <c r="N298" i="139"/>
  <c r="M298" i="139"/>
  <c r="O297" i="139"/>
  <c r="N297" i="139"/>
  <c r="M297" i="139"/>
  <c r="O296" i="139"/>
  <c r="N296" i="139"/>
  <c r="M296" i="139"/>
  <c r="O295" i="139"/>
  <c r="N295" i="139"/>
  <c r="M295" i="139"/>
  <c r="O294" i="139"/>
  <c r="N294" i="139"/>
  <c r="M294" i="139"/>
  <c r="O293" i="139"/>
  <c r="N293" i="139"/>
  <c r="M293" i="139"/>
  <c r="O292" i="139"/>
  <c r="N292" i="139"/>
  <c r="M292" i="139"/>
  <c r="O291" i="139"/>
  <c r="N291" i="139"/>
  <c r="M291" i="139"/>
  <c r="O290" i="139"/>
  <c r="N290" i="139"/>
  <c r="M290" i="139"/>
  <c r="O289" i="139"/>
  <c r="N289" i="139"/>
  <c r="M289" i="139"/>
  <c r="O288" i="139"/>
  <c r="N288" i="139"/>
  <c r="M288" i="139"/>
  <c r="O287" i="139"/>
  <c r="N287" i="139"/>
  <c r="M287" i="139"/>
  <c r="O286" i="139"/>
  <c r="N286" i="139"/>
  <c r="M286" i="139"/>
  <c r="O285" i="139"/>
  <c r="N285" i="139"/>
  <c r="M285" i="139"/>
  <c r="O284" i="139"/>
  <c r="N284" i="139"/>
  <c r="M284" i="139"/>
  <c r="O283" i="139"/>
  <c r="N283" i="139"/>
  <c r="M283" i="139"/>
  <c r="O282" i="139"/>
  <c r="N282" i="139"/>
  <c r="M282" i="139"/>
  <c r="O281" i="139"/>
  <c r="N281" i="139"/>
  <c r="M281" i="139"/>
  <c r="O280" i="139"/>
  <c r="N280" i="139"/>
  <c r="M280" i="139"/>
  <c r="O279" i="139"/>
  <c r="N279" i="139"/>
  <c r="M279" i="139"/>
  <c r="O278" i="139"/>
  <c r="N278" i="139"/>
  <c r="M278" i="139"/>
  <c r="O277" i="139"/>
  <c r="N277" i="139"/>
  <c r="M277" i="139"/>
  <c r="O276" i="139"/>
  <c r="N276" i="139"/>
  <c r="M276" i="139"/>
  <c r="O275" i="139"/>
  <c r="N275" i="139"/>
  <c r="M275" i="139"/>
  <c r="O274" i="139"/>
  <c r="N274" i="139"/>
  <c r="M274" i="139"/>
  <c r="O273" i="139"/>
  <c r="N273" i="139"/>
  <c r="M273" i="139"/>
  <c r="O272" i="139"/>
  <c r="N272" i="139"/>
  <c r="M272" i="139"/>
  <c r="O271" i="139"/>
  <c r="N271" i="139"/>
  <c r="M271" i="139"/>
  <c r="O270" i="139"/>
  <c r="N270" i="139"/>
  <c r="M270" i="139"/>
  <c r="O269" i="139"/>
  <c r="N269" i="139"/>
  <c r="M269" i="139"/>
  <c r="O268" i="139"/>
  <c r="N268" i="139"/>
  <c r="M268" i="139"/>
  <c r="O267" i="139"/>
  <c r="N267" i="139"/>
  <c r="M267" i="139"/>
  <c r="O266" i="139"/>
  <c r="N266" i="139"/>
  <c r="M266" i="139"/>
  <c r="O265" i="139"/>
  <c r="N265" i="139"/>
  <c r="M265" i="139"/>
  <c r="O264" i="139"/>
  <c r="N264" i="139"/>
  <c r="M264" i="139"/>
  <c r="O263" i="139"/>
  <c r="N263" i="139"/>
  <c r="M263" i="139"/>
  <c r="O262" i="139"/>
  <c r="N262" i="139"/>
  <c r="M262" i="139"/>
  <c r="O261" i="139"/>
  <c r="N261" i="139"/>
  <c r="M261" i="139"/>
  <c r="O260" i="139"/>
  <c r="N260" i="139"/>
  <c r="M260" i="139"/>
  <c r="O259" i="139"/>
  <c r="N259" i="139"/>
  <c r="M259" i="139"/>
  <c r="O258" i="139"/>
  <c r="N258" i="139"/>
  <c r="M258" i="139"/>
  <c r="O257" i="139"/>
  <c r="N257" i="139"/>
  <c r="M257" i="139"/>
  <c r="O256" i="139"/>
  <c r="N256" i="139"/>
  <c r="M256" i="139"/>
  <c r="O255" i="139"/>
  <c r="N255" i="139"/>
  <c r="M255" i="139"/>
  <c r="O254" i="139"/>
  <c r="N254" i="139"/>
  <c r="M254" i="139"/>
  <c r="O253" i="139"/>
  <c r="N253" i="139"/>
  <c r="M253" i="139"/>
  <c r="O252" i="139"/>
  <c r="N252" i="139"/>
  <c r="M252" i="139"/>
  <c r="O251" i="139"/>
  <c r="N251" i="139"/>
  <c r="M251" i="139"/>
  <c r="O250" i="139"/>
  <c r="N250" i="139"/>
  <c r="M250" i="139"/>
  <c r="O249" i="139"/>
  <c r="N249" i="139"/>
  <c r="M249" i="139"/>
  <c r="O248" i="139"/>
  <c r="N248" i="139"/>
  <c r="M248" i="139"/>
  <c r="O247" i="139"/>
  <c r="N247" i="139"/>
  <c r="M247" i="139"/>
  <c r="O246" i="139"/>
  <c r="N246" i="139"/>
  <c r="M246" i="139"/>
  <c r="O245" i="139"/>
  <c r="N245" i="139"/>
  <c r="M245" i="139"/>
  <c r="O244" i="139"/>
  <c r="N244" i="139"/>
  <c r="M244" i="139"/>
  <c r="O243" i="139"/>
  <c r="N243" i="139"/>
  <c r="M243" i="139"/>
  <c r="O242" i="139"/>
  <c r="N242" i="139"/>
  <c r="M242" i="139"/>
  <c r="O241" i="139"/>
  <c r="N241" i="139"/>
  <c r="M241" i="139"/>
  <c r="O240" i="139"/>
  <c r="N240" i="139"/>
  <c r="M240" i="139"/>
  <c r="O239" i="139"/>
  <c r="N239" i="139"/>
  <c r="M239" i="139"/>
  <c r="O238" i="139"/>
  <c r="N238" i="139"/>
  <c r="M238" i="139"/>
  <c r="O237" i="139"/>
  <c r="N237" i="139"/>
  <c r="M237" i="139"/>
  <c r="O236" i="139"/>
  <c r="N236" i="139"/>
  <c r="M236" i="139"/>
  <c r="O235" i="139"/>
  <c r="N235" i="139"/>
  <c r="M235" i="139"/>
  <c r="O234" i="139"/>
  <c r="N234" i="139"/>
  <c r="M234" i="139"/>
  <c r="O233" i="139"/>
  <c r="N233" i="139"/>
  <c r="M233" i="139"/>
  <c r="O232" i="139"/>
  <c r="N232" i="139"/>
  <c r="M232" i="139"/>
  <c r="O231" i="139"/>
  <c r="N231" i="139"/>
  <c r="M231" i="139"/>
  <c r="O230" i="139"/>
  <c r="N230" i="139"/>
  <c r="M230" i="139"/>
  <c r="O229" i="139"/>
  <c r="N229" i="139"/>
  <c r="M229" i="139"/>
  <c r="O228" i="139"/>
  <c r="N228" i="139"/>
  <c r="M228" i="139"/>
  <c r="O227" i="139"/>
  <c r="N227" i="139"/>
  <c r="M227" i="139"/>
  <c r="O226" i="139"/>
  <c r="N226" i="139"/>
  <c r="M226" i="139"/>
  <c r="O225" i="139"/>
  <c r="N225" i="139"/>
  <c r="M225" i="139"/>
  <c r="O224" i="139"/>
  <c r="N224" i="139"/>
  <c r="M224" i="139"/>
  <c r="O223" i="139"/>
  <c r="N223" i="139"/>
  <c r="M223" i="139"/>
  <c r="O222" i="139"/>
  <c r="N222" i="139"/>
  <c r="M222" i="139"/>
  <c r="O221" i="139"/>
  <c r="N221" i="139"/>
  <c r="M221" i="139"/>
  <c r="O220" i="139"/>
  <c r="N220" i="139"/>
  <c r="M220" i="139"/>
  <c r="O219" i="139"/>
  <c r="N219" i="139"/>
  <c r="M219" i="139"/>
  <c r="O218" i="139"/>
  <c r="N218" i="139"/>
  <c r="M218" i="139"/>
  <c r="O217" i="139"/>
  <c r="N217" i="139"/>
  <c r="M217" i="139"/>
  <c r="O216" i="139"/>
  <c r="N216" i="139"/>
  <c r="M216" i="139"/>
  <c r="O215" i="139"/>
  <c r="N215" i="139"/>
  <c r="M215" i="139"/>
  <c r="O214" i="139"/>
  <c r="N214" i="139"/>
  <c r="M214" i="139"/>
  <c r="O213" i="139"/>
  <c r="N213" i="139"/>
  <c r="M213" i="139"/>
  <c r="O212" i="139"/>
  <c r="N212" i="139"/>
  <c r="M212" i="139"/>
  <c r="O211" i="139"/>
  <c r="N211" i="139"/>
  <c r="M211" i="139"/>
  <c r="O210" i="139"/>
  <c r="N210" i="139"/>
  <c r="M210" i="139"/>
  <c r="O209" i="139"/>
  <c r="N209" i="139"/>
  <c r="M209" i="139"/>
  <c r="O208" i="139"/>
  <c r="N208" i="139"/>
  <c r="M208" i="139"/>
  <c r="O207" i="139"/>
  <c r="N207" i="139"/>
  <c r="M207" i="139"/>
  <c r="O206" i="139"/>
  <c r="N206" i="139"/>
  <c r="M206" i="139"/>
  <c r="O205" i="139"/>
  <c r="N205" i="139"/>
  <c r="M205" i="139"/>
  <c r="O204" i="139"/>
  <c r="N204" i="139"/>
  <c r="M204" i="139"/>
  <c r="O203" i="139"/>
  <c r="N203" i="139"/>
  <c r="M203" i="139"/>
  <c r="O202" i="139"/>
  <c r="N202" i="139"/>
  <c r="M202" i="139"/>
  <c r="O201" i="139"/>
  <c r="N201" i="139"/>
  <c r="M201" i="139"/>
  <c r="O200" i="139"/>
  <c r="N200" i="139"/>
  <c r="M200" i="139"/>
  <c r="O199" i="139"/>
  <c r="N199" i="139"/>
  <c r="M199" i="139"/>
  <c r="O198" i="139"/>
  <c r="N198" i="139"/>
  <c r="M198" i="139"/>
  <c r="O197" i="139"/>
  <c r="N197" i="139"/>
  <c r="M197" i="139"/>
  <c r="O196" i="139"/>
  <c r="N196" i="139"/>
  <c r="M196" i="139"/>
  <c r="O195" i="139"/>
  <c r="N195" i="139"/>
  <c r="M195" i="139"/>
  <c r="O194" i="139"/>
  <c r="N194" i="139"/>
  <c r="M194" i="139"/>
  <c r="O193" i="139"/>
  <c r="N193" i="139"/>
  <c r="M193" i="139"/>
  <c r="O192" i="139"/>
  <c r="N192" i="139"/>
  <c r="M192" i="139"/>
  <c r="O191" i="139"/>
  <c r="N191" i="139"/>
  <c r="M191" i="139"/>
  <c r="O190" i="139"/>
  <c r="N190" i="139"/>
  <c r="M190" i="139"/>
  <c r="O189" i="139"/>
  <c r="N189" i="139"/>
  <c r="M189" i="139"/>
  <c r="O188" i="139"/>
  <c r="N188" i="139"/>
  <c r="M188" i="139"/>
  <c r="O187" i="139"/>
  <c r="N187" i="139"/>
  <c r="M187" i="139"/>
  <c r="O186" i="139"/>
  <c r="N186" i="139"/>
  <c r="M186" i="139"/>
  <c r="O185" i="139"/>
  <c r="N185" i="139"/>
  <c r="M185" i="139"/>
  <c r="O184" i="139"/>
  <c r="N184" i="139"/>
  <c r="M184" i="139"/>
  <c r="O183" i="139"/>
  <c r="N183" i="139"/>
  <c r="M183" i="139"/>
  <c r="O182" i="139"/>
  <c r="N182" i="139"/>
  <c r="M182" i="139"/>
  <c r="O181" i="139"/>
  <c r="N181" i="139"/>
  <c r="M181" i="139"/>
  <c r="O180" i="139"/>
  <c r="N180" i="139"/>
  <c r="M180" i="139"/>
  <c r="O179" i="139"/>
  <c r="N179" i="139"/>
  <c r="M179" i="139"/>
  <c r="O178" i="139"/>
  <c r="N178" i="139"/>
  <c r="M178" i="139"/>
  <c r="O177" i="139"/>
  <c r="N177" i="139"/>
  <c r="M177" i="139"/>
  <c r="O176" i="139"/>
  <c r="N176" i="139"/>
  <c r="M176" i="139"/>
  <c r="O175" i="139"/>
  <c r="N175" i="139"/>
  <c r="M175" i="139"/>
  <c r="O174" i="139"/>
  <c r="N174" i="139"/>
  <c r="M174" i="139"/>
  <c r="O173" i="139"/>
  <c r="N173" i="139"/>
  <c r="M173" i="139"/>
  <c r="O172" i="139"/>
  <c r="N172" i="139"/>
  <c r="M172" i="139"/>
  <c r="O171" i="139"/>
  <c r="N171" i="139"/>
  <c r="M171" i="139"/>
  <c r="O170" i="139"/>
  <c r="N170" i="139"/>
  <c r="M170" i="139"/>
  <c r="O169" i="139"/>
  <c r="N169" i="139"/>
  <c r="M169" i="139"/>
  <c r="O168" i="139"/>
  <c r="N168" i="139"/>
  <c r="M168" i="139"/>
  <c r="O167" i="139"/>
  <c r="N167" i="139"/>
  <c r="M167" i="139"/>
  <c r="O166" i="139"/>
  <c r="N166" i="139"/>
  <c r="M166" i="139"/>
  <c r="O165" i="139"/>
  <c r="N165" i="139"/>
  <c r="M165" i="139"/>
  <c r="O164" i="139"/>
  <c r="N164" i="139"/>
  <c r="M164" i="139"/>
  <c r="O163" i="139"/>
  <c r="N163" i="139"/>
  <c r="M163" i="139"/>
  <c r="O162" i="139"/>
  <c r="N162" i="139"/>
  <c r="M162" i="139"/>
  <c r="O161" i="139"/>
  <c r="N161" i="139"/>
  <c r="M161" i="139"/>
  <c r="O160" i="139"/>
  <c r="N160" i="139"/>
  <c r="M160" i="139"/>
  <c r="O159" i="139"/>
  <c r="N159" i="139"/>
  <c r="M159" i="139"/>
  <c r="O158" i="139"/>
  <c r="N158" i="139"/>
  <c r="M158" i="139"/>
  <c r="O157" i="139"/>
  <c r="N157" i="139"/>
  <c r="M157" i="139"/>
  <c r="O156" i="139"/>
  <c r="N156" i="139"/>
  <c r="M156" i="139"/>
  <c r="O155" i="139"/>
  <c r="N155" i="139"/>
  <c r="M155" i="139"/>
  <c r="O154" i="139"/>
  <c r="N154" i="139"/>
  <c r="M154" i="139"/>
  <c r="O153" i="139"/>
  <c r="N153" i="139"/>
  <c r="M153" i="139"/>
  <c r="O152" i="139"/>
  <c r="N152" i="139"/>
  <c r="M152" i="139"/>
  <c r="O151" i="139"/>
  <c r="N151" i="139"/>
  <c r="M151" i="139"/>
  <c r="O150" i="139"/>
  <c r="N150" i="139"/>
  <c r="M150" i="139"/>
  <c r="O149" i="139"/>
  <c r="N149" i="139"/>
  <c r="M149" i="139"/>
  <c r="O148" i="139"/>
  <c r="N148" i="139"/>
  <c r="M148" i="139"/>
  <c r="O147" i="139"/>
  <c r="N147" i="139"/>
  <c r="M147" i="139"/>
  <c r="O146" i="139"/>
  <c r="N146" i="139"/>
  <c r="M146" i="139"/>
  <c r="O145" i="139"/>
  <c r="N145" i="139"/>
  <c r="M145" i="139"/>
  <c r="O144" i="139"/>
  <c r="N144" i="139"/>
  <c r="M144" i="139"/>
  <c r="O143" i="139"/>
  <c r="N143" i="139"/>
  <c r="M143" i="139"/>
  <c r="O142" i="139"/>
  <c r="N142" i="139"/>
  <c r="M142" i="139"/>
  <c r="O141" i="139"/>
  <c r="N141" i="139"/>
  <c r="M141" i="139"/>
  <c r="O140" i="139"/>
  <c r="N140" i="139"/>
  <c r="M140" i="139"/>
  <c r="O139" i="139"/>
  <c r="N139" i="139"/>
  <c r="M139" i="139"/>
  <c r="O138" i="139"/>
  <c r="N138" i="139"/>
  <c r="M138" i="139"/>
  <c r="O137" i="139"/>
  <c r="N137" i="139"/>
  <c r="M137" i="139"/>
  <c r="O136" i="139"/>
  <c r="N136" i="139"/>
  <c r="M136" i="139"/>
  <c r="O135" i="139"/>
  <c r="N135" i="139"/>
  <c r="M135" i="139"/>
  <c r="O134" i="139"/>
  <c r="N134" i="139"/>
  <c r="M134" i="139"/>
  <c r="O133" i="139"/>
  <c r="N133" i="139"/>
  <c r="M133" i="139"/>
  <c r="O132" i="139"/>
  <c r="N132" i="139"/>
  <c r="M132" i="139"/>
  <c r="O131" i="139"/>
  <c r="N131" i="139"/>
  <c r="M131" i="139"/>
  <c r="O130" i="139"/>
  <c r="N130" i="139"/>
  <c r="M130" i="139"/>
  <c r="O129" i="139"/>
  <c r="N129" i="139"/>
  <c r="M129" i="139"/>
  <c r="O128" i="139"/>
  <c r="N128" i="139"/>
  <c r="M128" i="139"/>
  <c r="O127" i="139"/>
  <c r="N127" i="139"/>
  <c r="M127" i="139"/>
  <c r="O126" i="139"/>
  <c r="N126" i="139"/>
  <c r="M126" i="139"/>
  <c r="O125" i="139"/>
  <c r="N125" i="139"/>
  <c r="M125" i="139"/>
  <c r="O124" i="139"/>
  <c r="N124" i="139"/>
  <c r="M124" i="139"/>
  <c r="O123" i="139"/>
  <c r="N123" i="139"/>
  <c r="M123" i="139"/>
  <c r="O122" i="139"/>
  <c r="N122" i="139"/>
  <c r="M122" i="139"/>
  <c r="O121" i="139"/>
  <c r="N121" i="139"/>
  <c r="M121" i="139"/>
  <c r="O120" i="139"/>
  <c r="N120" i="139"/>
  <c r="M120" i="139"/>
  <c r="O119" i="139"/>
  <c r="N119" i="139"/>
  <c r="M119" i="139"/>
  <c r="O118" i="139"/>
  <c r="N118" i="139"/>
  <c r="M118" i="139"/>
  <c r="O117" i="139"/>
  <c r="N117" i="139"/>
  <c r="M117" i="139"/>
  <c r="O116" i="139"/>
  <c r="N116" i="139"/>
  <c r="M116" i="139"/>
  <c r="O115" i="139"/>
  <c r="N115" i="139"/>
  <c r="M115" i="139"/>
  <c r="O114" i="139"/>
  <c r="N114" i="139"/>
  <c r="M114" i="139"/>
  <c r="O113" i="139"/>
  <c r="N113" i="139"/>
  <c r="M113" i="139"/>
  <c r="O112" i="139"/>
  <c r="N112" i="139"/>
  <c r="M112" i="139"/>
  <c r="O111" i="139"/>
  <c r="N111" i="139"/>
  <c r="M111" i="139"/>
  <c r="O110" i="139"/>
  <c r="N110" i="139"/>
  <c r="M110" i="139"/>
  <c r="O109" i="139"/>
  <c r="N109" i="139"/>
  <c r="M109" i="139"/>
  <c r="O108" i="139"/>
  <c r="N108" i="139"/>
  <c r="M108" i="139"/>
  <c r="O107" i="139"/>
  <c r="N107" i="139"/>
  <c r="M107" i="139"/>
  <c r="O106" i="139"/>
  <c r="N106" i="139"/>
  <c r="M106" i="139"/>
  <c r="O105" i="139"/>
  <c r="N105" i="139"/>
  <c r="M105" i="139"/>
  <c r="O104" i="139"/>
  <c r="N104" i="139"/>
  <c r="M104" i="139"/>
  <c r="O103" i="139"/>
  <c r="N103" i="139"/>
  <c r="M103" i="139"/>
  <c r="O102" i="139"/>
  <c r="N102" i="139"/>
  <c r="M102" i="139"/>
  <c r="O101" i="139"/>
  <c r="N101" i="139"/>
  <c r="M101" i="139"/>
  <c r="O100" i="139"/>
  <c r="N100" i="139"/>
  <c r="M100" i="139"/>
  <c r="O99" i="139"/>
  <c r="N99" i="139"/>
  <c r="M99" i="139"/>
  <c r="O98" i="139"/>
  <c r="N98" i="139"/>
  <c r="M98" i="139"/>
  <c r="O97" i="139"/>
  <c r="N97" i="139"/>
  <c r="M97" i="139"/>
  <c r="O96" i="139"/>
  <c r="N96" i="139"/>
  <c r="M96" i="139"/>
  <c r="O95" i="139"/>
  <c r="N95" i="139"/>
  <c r="M95" i="139"/>
  <c r="O94" i="139"/>
  <c r="N94" i="139"/>
  <c r="M94" i="139"/>
  <c r="O93" i="139"/>
  <c r="N93" i="139"/>
  <c r="M93" i="139"/>
  <c r="O92" i="139"/>
  <c r="N92" i="139"/>
  <c r="M92" i="139"/>
  <c r="O91" i="139"/>
  <c r="N91" i="139"/>
  <c r="M91" i="139"/>
  <c r="O90" i="139"/>
  <c r="N90" i="139"/>
  <c r="M90" i="139"/>
  <c r="O89" i="139"/>
  <c r="N89" i="139"/>
  <c r="M89" i="139"/>
  <c r="O88" i="139"/>
  <c r="N88" i="139"/>
  <c r="M88" i="139"/>
  <c r="O87" i="139"/>
  <c r="N87" i="139"/>
  <c r="M87" i="139"/>
  <c r="O86" i="139"/>
  <c r="N86" i="139"/>
  <c r="M86" i="139"/>
  <c r="O85" i="139"/>
  <c r="N85" i="139"/>
  <c r="M85" i="139"/>
  <c r="O84" i="139"/>
  <c r="N84" i="139"/>
  <c r="M84" i="139"/>
  <c r="O83" i="139"/>
  <c r="N83" i="139"/>
  <c r="M83" i="139"/>
  <c r="O82" i="139"/>
  <c r="N82" i="139"/>
  <c r="M82" i="139"/>
  <c r="O81" i="139"/>
  <c r="N81" i="139"/>
  <c r="M81" i="139"/>
  <c r="O80" i="139"/>
  <c r="N80" i="139"/>
  <c r="M80" i="139"/>
  <c r="O79" i="139"/>
  <c r="N79" i="139"/>
  <c r="M79" i="139"/>
  <c r="O78" i="139"/>
  <c r="N78" i="139"/>
  <c r="M78" i="139"/>
  <c r="O77" i="139"/>
  <c r="N77" i="139"/>
  <c r="M77" i="139"/>
  <c r="O76" i="139"/>
  <c r="N76" i="139"/>
  <c r="M76" i="139"/>
  <c r="O75" i="139"/>
  <c r="N75" i="139"/>
  <c r="M75" i="139"/>
  <c r="O74" i="139"/>
  <c r="N74" i="139"/>
  <c r="M74" i="139"/>
  <c r="O73" i="139"/>
  <c r="N73" i="139"/>
  <c r="M73" i="139"/>
  <c r="O72" i="139"/>
  <c r="N72" i="139"/>
  <c r="M72" i="139"/>
  <c r="O71" i="139"/>
  <c r="N71" i="139"/>
  <c r="M71" i="139"/>
  <c r="O70" i="139"/>
  <c r="N70" i="139"/>
  <c r="M70" i="139"/>
  <c r="O69" i="139"/>
  <c r="N69" i="139"/>
  <c r="M69" i="139"/>
  <c r="O68" i="139"/>
  <c r="N68" i="139"/>
  <c r="M68" i="139"/>
  <c r="O67" i="139"/>
  <c r="N67" i="139"/>
  <c r="M67" i="139"/>
  <c r="O66" i="139"/>
  <c r="N66" i="139"/>
  <c r="M66" i="139"/>
  <c r="O65" i="139"/>
  <c r="N65" i="139"/>
  <c r="M65" i="139"/>
  <c r="O64" i="139"/>
  <c r="N64" i="139"/>
  <c r="M64" i="139"/>
  <c r="O63" i="139"/>
  <c r="N63" i="139"/>
  <c r="M63" i="139"/>
  <c r="O62" i="139"/>
  <c r="N62" i="139"/>
  <c r="M62" i="139"/>
  <c r="O61" i="139"/>
  <c r="N61" i="139"/>
  <c r="M61" i="139"/>
  <c r="O60" i="139"/>
  <c r="N60" i="139"/>
  <c r="M60" i="139"/>
  <c r="O59" i="139"/>
  <c r="N59" i="139"/>
  <c r="M59" i="139"/>
  <c r="O58" i="139"/>
  <c r="N58" i="139"/>
  <c r="M58" i="139"/>
  <c r="O57" i="139"/>
  <c r="N57" i="139"/>
  <c r="M57" i="139"/>
  <c r="O56" i="139"/>
  <c r="N56" i="139"/>
  <c r="M56" i="139"/>
  <c r="O55" i="139"/>
  <c r="N55" i="139"/>
  <c r="M55" i="139"/>
  <c r="O54" i="139"/>
  <c r="N54" i="139"/>
  <c r="M54" i="139"/>
  <c r="O53" i="139"/>
  <c r="N53" i="139"/>
  <c r="M53" i="139"/>
  <c r="O52" i="139"/>
  <c r="N52" i="139"/>
  <c r="M52" i="139"/>
  <c r="O51" i="139"/>
  <c r="N51" i="139"/>
  <c r="M51" i="139"/>
  <c r="O50" i="139"/>
  <c r="N50" i="139"/>
  <c r="M50" i="139"/>
  <c r="O49" i="139"/>
  <c r="N49" i="139"/>
  <c r="M49" i="139"/>
  <c r="O48" i="139"/>
  <c r="N48" i="139"/>
  <c r="M48" i="139"/>
  <c r="O47" i="139"/>
  <c r="N47" i="139"/>
  <c r="M47" i="139"/>
  <c r="O46" i="139"/>
  <c r="N46" i="139"/>
  <c r="M46" i="139"/>
  <c r="O45" i="139"/>
  <c r="N45" i="139"/>
  <c r="M45" i="139"/>
  <c r="O44" i="139"/>
  <c r="N44" i="139"/>
  <c r="M44" i="139"/>
  <c r="O43" i="139"/>
  <c r="N43" i="139"/>
  <c r="M43" i="139"/>
  <c r="O42" i="139"/>
  <c r="N42" i="139"/>
  <c r="M42" i="139"/>
  <c r="O41" i="139"/>
  <c r="N41" i="139"/>
  <c r="M41" i="139"/>
  <c r="O40" i="139"/>
  <c r="N40" i="139"/>
  <c r="M40" i="139"/>
  <c r="O39" i="139"/>
  <c r="N39" i="139"/>
  <c r="M39" i="139"/>
  <c r="O38" i="139"/>
  <c r="N38" i="139"/>
  <c r="M38" i="139"/>
  <c r="O37" i="139"/>
  <c r="N37" i="139"/>
  <c r="M37" i="139"/>
  <c r="O36" i="139"/>
  <c r="N36" i="139"/>
  <c r="M36" i="139"/>
  <c r="O35" i="139"/>
  <c r="N35" i="139"/>
  <c r="M35" i="139"/>
  <c r="O34" i="139"/>
  <c r="N34" i="139"/>
  <c r="M34" i="139"/>
  <c r="O33" i="139"/>
  <c r="N33" i="139"/>
  <c r="M33" i="139"/>
  <c r="O32" i="139"/>
  <c r="N32" i="139"/>
  <c r="M32" i="139"/>
  <c r="O31" i="139"/>
  <c r="N31" i="139"/>
  <c r="M31" i="139"/>
  <c r="O30" i="139"/>
  <c r="N30" i="139"/>
  <c r="M30" i="139"/>
  <c r="O29" i="139"/>
  <c r="N29" i="139"/>
  <c r="M29" i="139"/>
  <c r="O28" i="139"/>
  <c r="N28" i="139"/>
  <c r="M28" i="139"/>
  <c r="O27" i="139"/>
  <c r="N27" i="139"/>
  <c r="M27" i="139"/>
  <c r="O26" i="139"/>
  <c r="N26" i="139"/>
  <c r="M26" i="139"/>
  <c r="O25" i="139"/>
  <c r="N25" i="139"/>
  <c r="M25" i="139"/>
  <c r="O24" i="139"/>
  <c r="N24" i="139"/>
  <c r="M24" i="139"/>
  <c r="O23" i="139"/>
  <c r="N23" i="139"/>
  <c r="M23" i="139"/>
  <c r="O22" i="139"/>
  <c r="N22" i="139"/>
  <c r="M22" i="139"/>
  <c r="O21" i="139"/>
  <c r="N21" i="139"/>
  <c r="M21" i="139"/>
  <c r="O20" i="139"/>
  <c r="N20" i="139"/>
  <c r="M20" i="139"/>
  <c r="O19" i="139"/>
  <c r="N19" i="139"/>
  <c r="M19" i="139"/>
  <c r="O18" i="139"/>
  <c r="N18" i="139"/>
  <c r="M18" i="139"/>
  <c r="O17" i="139"/>
  <c r="N17" i="139"/>
  <c r="M17" i="139"/>
  <c r="O16" i="139"/>
  <c r="N16" i="139"/>
  <c r="M16" i="139"/>
  <c r="O15" i="139"/>
  <c r="N15" i="139"/>
  <c r="M15" i="139"/>
  <c r="O14" i="139"/>
  <c r="N14" i="139"/>
  <c r="M14" i="139"/>
  <c r="O13" i="139"/>
  <c r="N13" i="139"/>
  <c r="M13" i="139"/>
  <c r="O12" i="139"/>
  <c r="N12" i="139"/>
  <c r="M12" i="139"/>
  <c r="O11" i="139"/>
  <c r="N11" i="139"/>
  <c r="M11" i="139"/>
  <c r="O10" i="139"/>
  <c r="N10" i="139"/>
  <c r="M10" i="139"/>
  <c r="O9" i="139"/>
  <c r="N9" i="139"/>
  <c r="M9" i="139"/>
  <c r="O8" i="139"/>
  <c r="N8" i="139"/>
  <c r="M8" i="139"/>
  <c r="O7" i="139"/>
  <c r="N7" i="139"/>
  <c r="M7" i="139"/>
  <c r="O6" i="139"/>
  <c r="N6" i="139"/>
  <c r="M6" i="139"/>
  <c r="L365" i="139"/>
  <c r="K365" i="139"/>
  <c r="J365" i="139"/>
  <c r="L364" i="139"/>
  <c r="K364" i="139"/>
  <c r="J364" i="139"/>
  <c r="L363" i="139"/>
  <c r="K363" i="139"/>
  <c r="J363" i="139"/>
  <c r="L362" i="139"/>
  <c r="K362" i="139"/>
  <c r="J362" i="139"/>
  <c r="L361" i="139"/>
  <c r="K361" i="139"/>
  <c r="J361" i="139"/>
  <c r="L360" i="139"/>
  <c r="K360" i="139"/>
  <c r="J360" i="139"/>
  <c r="L359" i="139"/>
  <c r="K359" i="139"/>
  <c r="J359" i="139"/>
  <c r="L358" i="139"/>
  <c r="K358" i="139"/>
  <c r="J358" i="139"/>
  <c r="L357" i="139"/>
  <c r="K357" i="139"/>
  <c r="J357" i="139"/>
  <c r="L356" i="139"/>
  <c r="K356" i="139"/>
  <c r="J356" i="139"/>
  <c r="L355" i="139"/>
  <c r="K355" i="139"/>
  <c r="J355" i="139"/>
  <c r="L354" i="139"/>
  <c r="K354" i="139"/>
  <c r="J354" i="139"/>
  <c r="L353" i="139"/>
  <c r="K353" i="139"/>
  <c r="J353" i="139"/>
  <c r="L352" i="139"/>
  <c r="K352" i="139"/>
  <c r="J352" i="139"/>
  <c r="L351" i="139"/>
  <c r="K351" i="139"/>
  <c r="J351" i="139"/>
  <c r="L350" i="139"/>
  <c r="K350" i="139"/>
  <c r="J350" i="139"/>
  <c r="L349" i="139"/>
  <c r="K349" i="139"/>
  <c r="J349" i="139"/>
  <c r="L348" i="139"/>
  <c r="K348" i="139"/>
  <c r="J348" i="139"/>
  <c r="L347" i="139"/>
  <c r="K347" i="139"/>
  <c r="J347" i="139"/>
  <c r="L346" i="139"/>
  <c r="K346" i="139"/>
  <c r="J346" i="139"/>
  <c r="L345" i="139"/>
  <c r="K345" i="139"/>
  <c r="J345" i="139"/>
  <c r="L344" i="139"/>
  <c r="K344" i="139"/>
  <c r="J344" i="139"/>
  <c r="L343" i="139"/>
  <c r="K343" i="139"/>
  <c r="J343" i="139"/>
  <c r="L342" i="139"/>
  <c r="K342" i="139"/>
  <c r="J342" i="139"/>
  <c r="L341" i="139"/>
  <c r="K341" i="139"/>
  <c r="J341" i="139"/>
  <c r="L340" i="139"/>
  <c r="K340" i="139"/>
  <c r="J340" i="139"/>
  <c r="L339" i="139"/>
  <c r="K339" i="139"/>
  <c r="J339" i="139"/>
  <c r="L338" i="139"/>
  <c r="K338" i="139"/>
  <c r="J338" i="139"/>
  <c r="L337" i="139"/>
  <c r="K337" i="139"/>
  <c r="J337" i="139"/>
  <c r="L336" i="139"/>
  <c r="K336" i="139"/>
  <c r="J336" i="139"/>
  <c r="L335" i="139"/>
  <c r="K335" i="139"/>
  <c r="J335" i="139"/>
  <c r="L334" i="139"/>
  <c r="K334" i="139"/>
  <c r="J334" i="139"/>
  <c r="L333" i="139"/>
  <c r="K333" i="139"/>
  <c r="J333" i="139"/>
  <c r="L332" i="139"/>
  <c r="K332" i="139"/>
  <c r="J332" i="139"/>
  <c r="L331" i="139"/>
  <c r="K331" i="139"/>
  <c r="J331" i="139"/>
  <c r="L330" i="139"/>
  <c r="K330" i="139"/>
  <c r="J330" i="139"/>
  <c r="L329" i="139"/>
  <c r="K329" i="139"/>
  <c r="J329" i="139"/>
  <c r="L328" i="139"/>
  <c r="K328" i="139"/>
  <c r="J328" i="139"/>
  <c r="L327" i="139"/>
  <c r="K327" i="139"/>
  <c r="J327" i="139"/>
  <c r="L326" i="139"/>
  <c r="K326" i="139"/>
  <c r="J326" i="139"/>
  <c r="L325" i="139"/>
  <c r="K325" i="139"/>
  <c r="J325" i="139"/>
  <c r="L324" i="139"/>
  <c r="K324" i="139"/>
  <c r="J324" i="139"/>
  <c r="L323" i="139"/>
  <c r="K323" i="139"/>
  <c r="J323" i="139"/>
  <c r="L322" i="139"/>
  <c r="K322" i="139"/>
  <c r="J322" i="139"/>
  <c r="L321" i="139"/>
  <c r="K321" i="139"/>
  <c r="J321" i="139"/>
  <c r="L320" i="139"/>
  <c r="K320" i="139"/>
  <c r="J320" i="139"/>
  <c r="L319" i="139"/>
  <c r="K319" i="139"/>
  <c r="J319" i="139"/>
  <c r="L318" i="139"/>
  <c r="K318" i="139"/>
  <c r="J318" i="139"/>
  <c r="L317" i="139"/>
  <c r="K317" i="139"/>
  <c r="J317" i="139"/>
  <c r="L316" i="139"/>
  <c r="K316" i="139"/>
  <c r="J316" i="139"/>
  <c r="L315" i="139"/>
  <c r="K315" i="139"/>
  <c r="J315" i="139"/>
  <c r="L314" i="139"/>
  <c r="K314" i="139"/>
  <c r="J314" i="139"/>
  <c r="L313" i="139"/>
  <c r="K313" i="139"/>
  <c r="J313" i="139"/>
  <c r="L312" i="139"/>
  <c r="K312" i="139"/>
  <c r="J312" i="139"/>
  <c r="L311" i="139"/>
  <c r="K311" i="139"/>
  <c r="J311" i="139"/>
  <c r="L310" i="139"/>
  <c r="K310" i="139"/>
  <c r="J310" i="139"/>
  <c r="L309" i="139"/>
  <c r="K309" i="139"/>
  <c r="J309" i="139"/>
  <c r="L308" i="139"/>
  <c r="K308" i="139"/>
  <c r="J308" i="139"/>
  <c r="L307" i="139"/>
  <c r="K307" i="139"/>
  <c r="J307" i="139"/>
  <c r="L306" i="139"/>
  <c r="K306" i="139"/>
  <c r="J306" i="139"/>
  <c r="L305" i="139"/>
  <c r="K305" i="139"/>
  <c r="J305" i="139"/>
  <c r="L304" i="139"/>
  <c r="K304" i="139"/>
  <c r="J304" i="139"/>
  <c r="L303" i="139"/>
  <c r="K303" i="139"/>
  <c r="J303" i="139"/>
  <c r="L302" i="139"/>
  <c r="K302" i="139"/>
  <c r="J302" i="139"/>
  <c r="L301" i="139"/>
  <c r="K301" i="139"/>
  <c r="J301" i="139"/>
  <c r="L300" i="139"/>
  <c r="K300" i="139"/>
  <c r="J300" i="139"/>
  <c r="L299" i="139"/>
  <c r="K299" i="139"/>
  <c r="J299" i="139"/>
  <c r="L298" i="139"/>
  <c r="K298" i="139"/>
  <c r="J298" i="139"/>
  <c r="L297" i="139"/>
  <c r="K297" i="139"/>
  <c r="J297" i="139"/>
  <c r="L296" i="139"/>
  <c r="K296" i="139"/>
  <c r="J296" i="139"/>
  <c r="L295" i="139"/>
  <c r="K295" i="139"/>
  <c r="J295" i="139"/>
  <c r="L294" i="139"/>
  <c r="K294" i="139"/>
  <c r="J294" i="139"/>
  <c r="L293" i="139"/>
  <c r="K293" i="139"/>
  <c r="J293" i="139"/>
  <c r="L292" i="139"/>
  <c r="K292" i="139"/>
  <c r="J292" i="139"/>
  <c r="L291" i="139"/>
  <c r="K291" i="139"/>
  <c r="J291" i="139"/>
  <c r="L290" i="139"/>
  <c r="K290" i="139"/>
  <c r="J290" i="139"/>
  <c r="L289" i="139"/>
  <c r="K289" i="139"/>
  <c r="J289" i="139"/>
  <c r="L288" i="139"/>
  <c r="K288" i="139"/>
  <c r="J288" i="139"/>
  <c r="L287" i="139"/>
  <c r="K287" i="139"/>
  <c r="J287" i="139"/>
  <c r="L286" i="139"/>
  <c r="K286" i="139"/>
  <c r="J286" i="139"/>
  <c r="L285" i="139"/>
  <c r="K285" i="139"/>
  <c r="J285" i="139"/>
  <c r="L284" i="139"/>
  <c r="K284" i="139"/>
  <c r="J284" i="139"/>
  <c r="L283" i="139"/>
  <c r="K283" i="139"/>
  <c r="J283" i="139"/>
  <c r="L282" i="139"/>
  <c r="K282" i="139"/>
  <c r="J282" i="139"/>
  <c r="L281" i="139"/>
  <c r="K281" i="139"/>
  <c r="J281" i="139"/>
  <c r="L280" i="139"/>
  <c r="K280" i="139"/>
  <c r="J280" i="139"/>
  <c r="L279" i="139"/>
  <c r="K279" i="139"/>
  <c r="J279" i="139"/>
  <c r="L278" i="139"/>
  <c r="K278" i="139"/>
  <c r="J278" i="139"/>
  <c r="L277" i="139"/>
  <c r="K277" i="139"/>
  <c r="J277" i="139"/>
  <c r="L276" i="139"/>
  <c r="K276" i="139"/>
  <c r="J276" i="139"/>
  <c r="L275" i="139"/>
  <c r="K275" i="139"/>
  <c r="J275" i="139"/>
  <c r="L274" i="139"/>
  <c r="K274" i="139"/>
  <c r="J274" i="139"/>
  <c r="L273" i="139"/>
  <c r="K273" i="139"/>
  <c r="J273" i="139"/>
  <c r="L272" i="139"/>
  <c r="K272" i="139"/>
  <c r="J272" i="139"/>
  <c r="L271" i="139"/>
  <c r="K271" i="139"/>
  <c r="J271" i="139"/>
  <c r="L270" i="139"/>
  <c r="K270" i="139"/>
  <c r="J270" i="139"/>
  <c r="L269" i="139"/>
  <c r="K269" i="139"/>
  <c r="J269" i="139"/>
  <c r="L268" i="139"/>
  <c r="K268" i="139"/>
  <c r="J268" i="139"/>
  <c r="L267" i="139"/>
  <c r="K267" i="139"/>
  <c r="J267" i="139"/>
  <c r="L266" i="139"/>
  <c r="K266" i="139"/>
  <c r="J266" i="139"/>
  <c r="L265" i="139"/>
  <c r="K265" i="139"/>
  <c r="J265" i="139"/>
  <c r="L264" i="139"/>
  <c r="K264" i="139"/>
  <c r="J264" i="139"/>
  <c r="L263" i="139"/>
  <c r="K263" i="139"/>
  <c r="J263" i="139"/>
  <c r="L262" i="139"/>
  <c r="K262" i="139"/>
  <c r="J262" i="139"/>
  <c r="L261" i="139"/>
  <c r="K261" i="139"/>
  <c r="J261" i="139"/>
  <c r="L260" i="139"/>
  <c r="K260" i="139"/>
  <c r="J260" i="139"/>
  <c r="L259" i="139"/>
  <c r="K259" i="139"/>
  <c r="J259" i="139"/>
  <c r="L258" i="139"/>
  <c r="K258" i="139"/>
  <c r="J258" i="139"/>
  <c r="L257" i="139"/>
  <c r="K257" i="139"/>
  <c r="J257" i="139"/>
  <c r="L256" i="139"/>
  <c r="K256" i="139"/>
  <c r="J256" i="139"/>
  <c r="L255" i="139"/>
  <c r="K255" i="139"/>
  <c r="J255" i="139"/>
  <c r="L254" i="139"/>
  <c r="K254" i="139"/>
  <c r="J254" i="139"/>
  <c r="L253" i="139"/>
  <c r="K253" i="139"/>
  <c r="J253" i="139"/>
  <c r="L252" i="139"/>
  <c r="K252" i="139"/>
  <c r="J252" i="139"/>
  <c r="L251" i="139"/>
  <c r="K251" i="139"/>
  <c r="J251" i="139"/>
  <c r="L250" i="139"/>
  <c r="K250" i="139"/>
  <c r="J250" i="139"/>
  <c r="L249" i="139"/>
  <c r="K249" i="139"/>
  <c r="J249" i="139"/>
  <c r="L248" i="139"/>
  <c r="K248" i="139"/>
  <c r="J248" i="139"/>
  <c r="L247" i="139"/>
  <c r="K247" i="139"/>
  <c r="J247" i="139"/>
  <c r="L246" i="139"/>
  <c r="K246" i="139"/>
  <c r="J246" i="139"/>
  <c r="L245" i="139"/>
  <c r="K245" i="139"/>
  <c r="J245" i="139"/>
  <c r="L244" i="139"/>
  <c r="K244" i="139"/>
  <c r="J244" i="139"/>
  <c r="L243" i="139"/>
  <c r="K243" i="139"/>
  <c r="J243" i="139"/>
  <c r="L242" i="139"/>
  <c r="K242" i="139"/>
  <c r="J242" i="139"/>
  <c r="L241" i="139"/>
  <c r="K241" i="139"/>
  <c r="J241" i="139"/>
  <c r="L240" i="139"/>
  <c r="K240" i="139"/>
  <c r="J240" i="139"/>
  <c r="L239" i="139"/>
  <c r="K239" i="139"/>
  <c r="J239" i="139"/>
  <c r="L238" i="139"/>
  <c r="K238" i="139"/>
  <c r="J238" i="139"/>
  <c r="L237" i="139"/>
  <c r="K237" i="139"/>
  <c r="J237" i="139"/>
  <c r="L236" i="139"/>
  <c r="K236" i="139"/>
  <c r="J236" i="139"/>
  <c r="L235" i="139"/>
  <c r="K235" i="139"/>
  <c r="J235" i="139"/>
  <c r="L234" i="139"/>
  <c r="K234" i="139"/>
  <c r="J234" i="139"/>
  <c r="L233" i="139"/>
  <c r="K233" i="139"/>
  <c r="J233" i="139"/>
  <c r="L232" i="139"/>
  <c r="K232" i="139"/>
  <c r="J232" i="139"/>
  <c r="L231" i="139"/>
  <c r="K231" i="139"/>
  <c r="J231" i="139"/>
  <c r="L230" i="139"/>
  <c r="K230" i="139"/>
  <c r="J230" i="139"/>
  <c r="L229" i="139"/>
  <c r="K229" i="139"/>
  <c r="J229" i="139"/>
  <c r="L228" i="139"/>
  <c r="K228" i="139"/>
  <c r="J228" i="139"/>
  <c r="L227" i="139"/>
  <c r="K227" i="139"/>
  <c r="J227" i="139"/>
  <c r="L226" i="139"/>
  <c r="K226" i="139"/>
  <c r="J226" i="139"/>
  <c r="L225" i="139"/>
  <c r="K225" i="139"/>
  <c r="J225" i="139"/>
  <c r="L224" i="139"/>
  <c r="K224" i="139"/>
  <c r="J224" i="139"/>
  <c r="L223" i="139"/>
  <c r="K223" i="139"/>
  <c r="J223" i="139"/>
  <c r="L222" i="139"/>
  <c r="K222" i="139"/>
  <c r="J222" i="139"/>
  <c r="L221" i="139"/>
  <c r="K221" i="139"/>
  <c r="J221" i="139"/>
  <c r="L220" i="139"/>
  <c r="K220" i="139"/>
  <c r="J220" i="139"/>
  <c r="L219" i="139"/>
  <c r="K219" i="139"/>
  <c r="J219" i="139"/>
  <c r="L218" i="139"/>
  <c r="K218" i="139"/>
  <c r="J218" i="139"/>
  <c r="L217" i="139"/>
  <c r="K217" i="139"/>
  <c r="J217" i="139"/>
  <c r="L216" i="139"/>
  <c r="K216" i="139"/>
  <c r="J216" i="139"/>
  <c r="L215" i="139"/>
  <c r="K215" i="139"/>
  <c r="J215" i="139"/>
  <c r="L214" i="139"/>
  <c r="K214" i="139"/>
  <c r="J214" i="139"/>
  <c r="L213" i="139"/>
  <c r="K213" i="139"/>
  <c r="J213" i="139"/>
  <c r="L212" i="139"/>
  <c r="K212" i="139"/>
  <c r="J212" i="139"/>
  <c r="L211" i="139"/>
  <c r="K211" i="139"/>
  <c r="J211" i="139"/>
  <c r="L210" i="139"/>
  <c r="K210" i="139"/>
  <c r="J210" i="139"/>
  <c r="L209" i="139"/>
  <c r="K209" i="139"/>
  <c r="J209" i="139"/>
  <c r="L208" i="139"/>
  <c r="K208" i="139"/>
  <c r="J208" i="139"/>
  <c r="L207" i="139"/>
  <c r="K207" i="139"/>
  <c r="J207" i="139"/>
  <c r="L206" i="139"/>
  <c r="K206" i="139"/>
  <c r="J206" i="139"/>
  <c r="L205" i="139"/>
  <c r="K205" i="139"/>
  <c r="J205" i="139"/>
  <c r="L204" i="139"/>
  <c r="K204" i="139"/>
  <c r="J204" i="139"/>
  <c r="L203" i="139"/>
  <c r="K203" i="139"/>
  <c r="J203" i="139"/>
  <c r="L202" i="139"/>
  <c r="K202" i="139"/>
  <c r="J202" i="139"/>
  <c r="L201" i="139"/>
  <c r="K201" i="139"/>
  <c r="J201" i="139"/>
  <c r="L200" i="139"/>
  <c r="K200" i="139"/>
  <c r="J200" i="139"/>
  <c r="L199" i="139"/>
  <c r="K199" i="139"/>
  <c r="J199" i="139"/>
  <c r="L198" i="139"/>
  <c r="K198" i="139"/>
  <c r="J198" i="139"/>
  <c r="L197" i="139"/>
  <c r="K197" i="139"/>
  <c r="J197" i="139"/>
  <c r="L196" i="139"/>
  <c r="K196" i="139"/>
  <c r="J196" i="139"/>
  <c r="L195" i="139"/>
  <c r="K195" i="139"/>
  <c r="J195" i="139"/>
  <c r="L194" i="139"/>
  <c r="K194" i="139"/>
  <c r="J194" i="139"/>
  <c r="L193" i="139"/>
  <c r="K193" i="139"/>
  <c r="J193" i="139"/>
  <c r="L192" i="139"/>
  <c r="K192" i="139"/>
  <c r="J192" i="139"/>
  <c r="L191" i="139"/>
  <c r="K191" i="139"/>
  <c r="J191" i="139"/>
  <c r="L190" i="139"/>
  <c r="K190" i="139"/>
  <c r="J190" i="139"/>
  <c r="L189" i="139"/>
  <c r="K189" i="139"/>
  <c r="J189" i="139"/>
  <c r="L188" i="139"/>
  <c r="K188" i="139"/>
  <c r="J188" i="139"/>
  <c r="L187" i="139"/>
  <c r="K187" i="139"/>
  <c r="J187" i="139"/>
  <c r="L186" i="139"/>
  <c r="K186" i="139"/>
  <c r="J186" i="139"/>
  <c r="L185" i="139"/>
  <c r="K185" i="139"/>
  <c r="J185" i="139"/>
  <c r="L184" i="139"/>
  <c r="K184" i="139"/>
  <c r="J184" i="139"/>
  <c r="L183" i="139"/>
  <c r="K183" i="139"/>
  <c r="J183" i="139"/>
  <c r="L182" i="139"/>
  <c r="K182" i="139"/>
  <c r="J182" i="139"/>
  <c r="L181" i="139"/>
  <c r="K181" i="139"/>
  <c r="J181" i="139"/>
  <c r="L180" i="139"/>
  <c r="K180" i="139"/>
  <c r="J180" i="139"/>
  <c r="L179" i="139"/>
  <c r="K179" i="139"/>
  <c r="J179" i="139"/>
  <c r="L178" i="139"/>
  <c r="K178" i="139"/>
  <c r="J178" i="139"/>
  <c r="L177" i="139"/>
  <c r="K177" i="139"/>
  <c r="J177" i="139"/>
  <c r="L176" i="139"/>
  <c r="K176" i="139"/>
  <c r="J176" i="139"/>
  <c r="L175" i="139"/>
  <c r="K175" i="139"/>
  <c r="J175" i="139"/>
  <c r="L174" i="139"/>
  <c r="K174" i="139"/>
  <c r="J174" i="139"/>
  <c r="L173" i="139"/>
  <c r="K173" i="139"/>
  <c r="J173" i="139"/>
  <c r="L172" i="139"/>
  <c r="K172" i="139"/>
  <c r="J172" i="139"/>
  <c r="L171" i="139"/>
  <c r="K171" i="139"/>
  <c r="J171" i="139"/>
  <c r="L170" i="139"/>
  <c r="K170" i="139"/>
  <c r="J170" i="139"/>
  <c r="L169" i="139"/>
  <c r="K169" i="139"/>
  <c r="J169" i="139"/>
  <c r="L168" i="139"/>
  <c r="K168" i="139"/>
  <c r="J168" i="139"/>
  <c r="L167" i="139"/>
  <c r="K167" i="139"/>
  <c r="J167" i="139"/>
  <c r="L166" i="139"/>
  <c r="K166" i="139"/>
  <c r="J166" i="139"/>
  <c r="L165" i="139"/>
  <c r="K165" i="139"/>
  <c r="J165" i="139"/>
  <c r="L164" i="139"/>
  <c r="K164" i="139"/>
  <c r="J164" i="139"/>
  <c r="L163" i="139"/>
  <c r="K163" i="139"/>
  <c r="J163" i="139"/>
  <c r="L162" i="139"/>
  <c r="K162" i="139"/>
  <c r="J162" i="139"/>
  <c r="L161" i="139"/>
  <c r="K161" i="139"/>
  <c r="J161" i="139"/>
  <c r="L160" i="139"/>
  <c r="K160" i="139"/>
  <c r="J160" i="139"/>
  <c r="L159" i="139"/>
  <c r="K159" i="139"/>
  <c r="J159" i="139"/>
  <c r="L158" i="139"/>
  <c r="K158" i="139"/>
  <c r="J158" i="139"/>
  <c r="L157" i="139"/>
  <c r="K157" i="139"/>
  <c r="J157" i="139"/>
  <c r="L156" i="139"/>
  <c r="K156" i="139"/>
  <c r="J156" i="139"/>
  <c r="L155" i="139"/>
  <c r="K155" i="139"/>
  <c r="J155" i="139"/>
  <c r="L154" i="139"/>
  <c r="K154" i="139"/>
  <c r="J154" i="139"/>
  <c r="L153" i="139"/>
  <c r="K153" i="139"/>
  <c r="J153" i="139"/>
  <c r="L152" i="139"/>
  <c r="K152" i="139"/>
  <c r="J152" i="139"/>
  <c r="L151" i="139"/>
  <c r="K151" i="139"/>
  <c r="J151" i="139"/>
  <c r="L150" i="139"/>
  <c r="K150" i="139"/>
  <c r="J150" i="139"/>
  <c r="L149" i="139"/>
  <c r="K149" i="139"/>
  <c r="J149" i="139"/>
  <c r="L148" i="139"/>
  <c r="K148" i="139"/>
  <c r="J148" i="139"/>
  <c r="L147" i="139"/>
  <c r="K147" i="139"/>
  <c r="J147" i="139"/>
  <c r="L146" i="139"/>
  <c r="K146" i="139"/>
  <c r="J146" i="139"/>
  <c r="L145" i="139"/>
  <c r="K145" i="139"/>
  <c r="J145" i="139"/>
  <c r="L144" i="139"/>
  <c r="K144" i="139"/>
  <c r="J144" i="139"/>
  <c r="L143" i="139"/>
  <c r="K143" i="139"/>
  <c r="J143" i="139"/>
  <c r="L142" i="139"/>
  <c r="K142" i="139"/>
  <c r="J142" i="139"/>
  <c r="L141" i="139"/>
  <c r="K141" i="139"/>
  <c r="J141" i="139"/>
  <c r="L140" i="139"/>
  <c r="K140" i="139"/>
  <c r="J140" i="139"/>
  <c r="L139" i="139"/>
  <c r="K139" i="139"/>
  <c r="J139" i="139"/>
  <c r="L138" i="139"/>
  <c r="K138" i="139"/>
  <c r="J138" i="139"/>
  <c r="L137" i="139"/>
  <c r="K137" i="139"/>
  <c r="J137" i="139"/>
  <c r="L136" i="139"/>
  <c r="K136" i="139"/>
  <c r="J136" i="139"/>
  <c r="L135" i="139"/>
  <c r="K135" i="139"/>
  <c r="J135" i="139"/>
  <c r="L134" i="139"/>
  <c r="K134" i="139"/>
  <c r="J134" i="139"/>
  <c r="L133" i="139"/>
  <c r="K133" i="139"/>
  <c r="J133" i="139"/>
  <c r="L132" i="139"/>
  <c r="K132" i="139"/>
  <c r="J132" i="139"/>
  <c r="L131" i="139"/>
  <c r="K131" i="139"/>
  <c r="J131" i="139"/>
  <c r="L130" i="139"/>
  <c r="K130" i="139"/>
  <c r="J130" i="139"/>
  <c r="L129" i="139"/>
  <c r="K129" i="139"/>
  <c r="J129" i="139"/>
  <c r="L128" i="139"/>
  <c r="K128" i="139"/>
  <c r="J128" i="139"/>
  <c r="L127" i="139"/>
  <c r="K127" i="139"/>
  <c r="J127" i="139"/>
  <c r="L126" i="139"/>
  <c r="K126" i="139"/>
  <c r="J126" i="139"/>
  <c r="L125" i="139"/>
  <c r="K125" i="139"/>
  <c r="J125" i="139"/>
  <c r="L124" i="139"/>
  <c r="K124" i="139"/>
  <c r="J124" i="139"/>
  <c r="L123" i="139"/>
  <c r="K123" i="139"/>
  <c r="J123" i="139"/>
  <c r="L122" i="139"/>
  <c r="K122" i="139"/>
  <c r="J122" i="139"/>
  <c r="L121" i="139"/>
  <c r="K121" i="139"/>
  <c r="J121" i="139"/>
  <c r="L120" i="139"/>
  <c r="K120" i="139"/>
  <c r="J120" i="139"/>
  <c r="L119" i="139"/>
  <c r="K119" i="139"/>
  <c r="J119" i="139"/>
  <c r="L118" i="139"/>
  <c r="K118" i="139"/>
  <c r="J118" i="139"/>
  <c r="L117" i="139"/>
  <c r="K117" i="139"/>
  <c r="J117" i="139"/>
  <c r="L116" i="139"/>
  <c r="K116" i="139"/>
  <c r="J116" i="139"/>
  <c r="L115" i="139"/>
  <c r="K115" i="139"/>
  <c r="J115" i="139"/>
  <c r="L114" i="139"/>
  <c r="K114" i="139"/>
  <c r="J114" i="139"/>
  <c r="L113" i="139"/>
  <c r="K113" i="139"/>
  <c r="J113" i="139"/>
  <c r="L112" i="139"/>
  <c r="K112" i="139"/>
  <c r="J112" i="139"/>
  <c r="L111" i="139"/>
  <c r="K111" i="139"/>
  <c r="J111" i="139"/>
  <c r="L110" i="139"/>
  <c r="K110" i="139"/>
  <c r="J110" i="139"/>
  <c r="L109" i="139"/>
  <c r="K109" i="139"/>
  <c r="J109" i="139"/>
  <c r="L108" i="139"/>
  <c r="K108" i="139"/>
  <c r="J108" i="139"/>
  <c r="L107" i="139"/>
  <c r="K107" i="139"/>
  <c r="J107" i="139"/>
  <c r="L106" i="139"/>
  <c r="K106" i="139"/>
  <c r="J106" i="139"/>
  <c r="L105" i="139"/>
  <c r="K105" i="139"/>
  <c r="J105" i="139"/>
  <c r="L104" i="139"/>
  <c r="K104" i="139"/>
  <c r="J104" i="139"/>
  <c r="L103" i="139"/>
  <c r="K103" i="139"/>
  <c r="J103" i="139"/>
  <c r="L102" i="139"/>
  <c r="K102" i="139"/>
  <c r="J102" i="139"/>
  <c r="L101" i="139"/>
  <c r="K101" i="139"/>
  <c r="J101" i="139"/>
  <c r="L100" i="139"/>
  <c r="K100" i="139"/>
  <c r="J100" i="139"/>
  <c r="L99" i="139"/>
  <c r="K99" i="139"/>
  <c r="J99" i="139"/>
  <c r="L98" i="139"/>
  <c r="K98" i="139"/>
  <c r="J98" i="139"/>
  <c r="L97" i="139"/>
  <c r="K97" i="139"/>
  <c r="J97" i="139"/>
  <c r="L96" i="139"/>
  <c r="K96" i="139"/>
  <c r="J96" i="139"/>
  <c r="L95" i="139"/>
  <c r="K95" i="139"/>
  <c r="J95" i="139"/>
  <c r="L94" i="139"/>
  <c r="K94" i="139"/>
  <c r="J94" i="139"/>
  <c r="L93" i="139"/>
  <c r="K93" i="139"/>
  <c r="J93" i="139"/>
  <c r="L92" i="139"/>
  <c r="K92" i="139"/>
  <c r="J92" i="139"/>
  <c r="L91" i="139"/>
  <c r="K91" i="139"/>
  <c r="J91" i="139"/>
  <c r="L90" i="139"/>
  <c r="K90" i="139"/>
  <c r="J90" i="139"/>
  <c r="L89" i="139"/>
  <c r="K89" i="139"/>
  <c r="J89" i="139"/>
  <c r="L88" i="139"/>
  <c r="K88" i="139"/>
  <c r="J88" i="139"/>
  <c r="L87" i="139"/>
  <c r="K87" i="139"/>
  <c r="J87" i="139"/>
  <c r="L86" i="139"/>
  <c r="K86" i="139"/>
  <c r="J86" i="139"/>
  <c r="L85" i="139"/>
  <c r="K85" i="139"/>
  <c r="J85" i="139"/>
  <c r="L84" i="139"/>
  <c r="K84" i="139"/>
  <c r="J84" i="139"/>
  <c r="L83" i="139"/>
  <c r="K83" i="139"/>
  <c r="J83" i="139"/>
  <c r="L82" i="139"/>
  <c r="K82" i="139"/>
  <c r="J82" i="139"/>
  <c r="L81" i="139"/>
  <c r="K81" i="139"/>
  <c r="J81" i="139"/>
  <c r="L80" i="139"/>
  <c r="K80" i="139"/>
  <c r="J80" i="139"/>
  <c r="L79" i="139"/>
  <c r="K79" i="139"/>
  <c r="J79" i="139"/>
  <c r="L78" i="139"/>
  <c r="K78" i="139"/>
  <c r="J78" i="139"/>
  <c r="L77" i="139"/>
  <c r="K77" i="139"/>
  <c r="J77" i="139"/>
  <c r="L76" i="139"/>
  <c r="K76" i="139"/>
  <c r="J76" i="139"/>
  <c r="L75" i="139"/>
  <c r="K75" i="139"/>
  <c r="J75" i="139"/>
  <c r="L74" i="139"/>
  <c r="K74" i="139"/>
  <c r="J74" i="139"/>
  <c r="L73" i="139"/>
  <c r="K73" i="139"/>
  <c r="J73" i="139"/>
  <c r="L72" i="139"/>
  <c r="K72" i="139"/>
  <c r="J72" i="139"/>
  <c r="L71" i="139"/>
  <c r="K71" i="139"/>
  <c r="J71" i="139"/>
  <c r="L70" i="139"/>
  <c r="K70" i="139"/>
  <c r="J70" i="139"/>
  <c r="L69" i="139"/>
  <c r="K69" i="139"/>
  <c r="J69" i="139"/>
  <c r="L68" i="139"/>
  <c r="K68" i="139"/>
  <c r="J68" i="139"/>
  <c r="L67" i="139"/>
  <c r="K67" i="139"/>
  <c r="J67" i="139"/>
  <c r="L66" i="139"/>
  <c r="K66" i="139"/>
  <c r="J66" i="139"/>
  <c r="L65" i="139"/>
  <c r="K65" i="139"/>
  <c r="J65" i="139"/>
  <c r="L64" i="139"/>
  <c r="K64" i="139"/>
  <c r="J64" i="139"/>
  <c r="L63" i="139"/>
  <c r="K63" i="139"/>
  <c r="J63" i="139"/>
  <c r="L62" i="139"/>
  <c r="K62" i="139"/>
  <c r="J62" i="139"/>
  <c r="L61" i="139"/>
  <c r="K61" i="139"/>
  <c r="J61" i="139"/>
  <c r="L60" i="139"/>
  <c r="K60" i="139"/>
  <c r="J60" i="139"/>
  <c r="L59" i="139"/>
  <c r="K59" i="139"/>
  <c r="J59" i="139"/>
  <c r="L58" i="139"/>
  <c r="K58" i="139"/>
  <c r="J58" i="139"/>
  <c r="L57" i="139"/>
  <c r="K57" i="139"/>
  <c r="J57" i="139"/>
  <c r="L56" i="139"/>
  <c r="K56" i="139"/>
  <c r="J56" i="139"/>
  <c r="L55" i="139"/>
  <c r="K55" i="139"/>
  <c r="J55" i="139"/>
  <c r="L54" i="139"/>
  <c r="K54" i="139"/>
  <c r="J54" i="139"/>
  <c r="L53" i="139"/>
  <c r="K53" i="139"/>
  <c r="J53" i="139"/>
  <c r="L52" i="139"/>
  <c r="K52" i="139"/>
  <c r="J52" i="139"/>
  <c r="L51" i="139"/>
  <c r="K51" i="139"/>
  <c r="J51" i="139"/>
  <c r="L50" i="139"/>
  <c r="K50" i="139"/>
  <c r="J50" i="139"/>
  <c r="L49" i="139"/>
  <c r="K49" i="139"/>
  <c r="J49" i="139"/>
  <c r="L48" i="139"/>
  <c r="K48" i="139"/>
  <c r="J48" i="139"/>
  <c r="L47" i="139"/>
  <c r="K47" i="139"/>
  <c r="J47" i="139"/>
  <c r="L46" i="139"/>
  <c r="K46" i="139"/>
  <c r="J46" i="139"/>
  <c r="L45" i="139"/>
  <c r="K45" i="139"/>
  <c r="J45" i="139"/>
  <c r="L44" i="139"/>
  <c r="K44" i="139"/>
  <c r="J44" i="139"/>
  <c r="L43" i="139"/>
  <c r="K43" i="139"/>
  <c r="J43" i="139"/>
  <c r="L42" i="139"/>
  <c r="K42" i="139"/>
  <c r="J42" i="139"/>
  <c r="L41" i="139"/>
  <c r="K41" i="139"/>
  <c r="J41" i="139"/>
  <c r="L40" i="139"/>
  <c r="K40" i="139"/>
  <c r="J40" i="139"/>
  <c r="L39" i="139"/>
  <c r="K39" i="139"/>
  <c r="J39" i="139"/>
  <c r="L38" i="139"/>
  <c r="K38" i="139"/>
  <c r="J38" i="139"/>
  <c r="L37" i="139"/>
  <c r="K37" i="139"/>
  <c r="J37" i="139"/>
  <c r="L36" i="139"/>
  <c r="K36" i="139"/>
  <c r="J36" i="139"/>
  <c r="L35" i="139"/>
  <c r="K35" i="139"/>
  <c r="J35" i="139"/>
  <c r="L34" i="139"/>
  <c r="K34" i="139"/>
  <c r="J34" i="139"/>
  <c r="L33" i="139"/>
  <c r="K33" i="139"/>
  <c r="J33" i="139"/>
  <c r="L32" i="139"/>
  <c r="K32" i="139"/>
  <c r="J32" i="139"/>
  <c r="L31" i="139"/>
  <c r="K31" i="139"/>
  <c r="J31" i="139"/>
  <c r="L30" i="139"/>
  <c r="K30" i="139"/>
  <c r="J30" i="139"/>
  <c r="L29" i="139"/>
  <c r="K29" i="139"/>
  <c r="J29" i="139"/>
  <c r="L28" i="139"/>
  <c r="K28" i="139"/>
  <c r="J28" i="139"/>
  <c r="L27" i="139"/>
  <c r="K27" i="139"/>
  <c r="J27" i="139"/>
  <c r="L26" i="139"/>
  <c r="K26" i="139"/>
  <c r="J26" i="139"/>
  <c r="L25" i="139"/>
  <c r="K25" i="139"/>
  <c r="J25" i="139"/>
  <c r="L24" i="139"/>
  <c r="K24" i="139"/>
  <c r="J24" i="139"/>
  <c r="L23" i="139"/>
  <c r="K23" i="139"/>
  <c r="J23" i="139"/>
  <c r="L22" i="139"/>
  <c r="K22" i="139"/>
  <c r="J22" i="139"/>
  <c r="L21" i="139"/>
  <c r="K21" i="139"/>
  <c r="J21" i="139"/>
  <c r="L20" i="139"/>
  <c r="K20" i="139"/>
  <c r="J20" i="139"/>
  <c r="L19" i="139"/>
  <c r="K19" i="139"/>
  <c r="J19" i="139"/>
  <c r="L18" i="139"/>
  <c r="K18" i="139"/>
  <c r="J18" i="139"/>
  <c r="L17" i="139"/>
  <c r="K17" i="139"/>
  <c r="J17" i="139"/>
  <c r="L16" i="139"/>
  <c r="K16" i="139"/>
  <c r="J16" i="139"/>
  <c r="L15" i="139"/>
  <c r="K15" i="139"/>
  <c r="J15" i="139"/>
  <c r="L14" i="139"/>
  <c r="K14" i="139"/>
  <c r="J14" i="139"/>
  <c r="L13" i="139"/>
  <c r="K13" i="139"/>
  <c r="J13" i="139"/>
  <c r="L12" i="139"/>
  <c r="K12" i="139"/>
  <c r="J12" i="139"/>
  <c r="L11" i="139"/>
  <c r="K11" i="139"/>
  <c r="J11" i="139"/>
  <c r="L10" i="139"/>
  <c r="K10" i="139"/>
  <c r="J10" i="139"/>
  <c r="L9" i="139"/>
  <c r="K9" i="139"/>
  <c r="J9" i="139"/>
  <c r="L8" i="139"/>
  <c r="K8" i="139"/>
  <c r="J8" i="139"/>
  <c r="L7" i="139"/>
  <c r="K7" i="139"/>
  <c r="J7" i="139"/>
  <c r="L6" i="139"/>
  <c r="K6" i="139"/>
  <c r="J6" i="139"/>
  <c r="Y387" i="139"/>
  <c r="Y386" i="139"/>
  <c r="Y385" i="139"/>
  <c r="Y384" i="139"/>
  <c r="Y383" i="139"/>
  <c r="Y382" i="139"/>
  <c r="Y381" i="139"/>
  <c r="Y380" i="139"/>
  <c r="Y379" i="139"/>
  <c r="Y378" i="139"/>
  <c r="Y377" i="139"/>
  <c r="Y376" i="139"/>
  <c r="Y375" i="139"/>
  <c r="Y374" i="139"/>
  <c r="Y373" i="139"/>
  <c r="Y372" i="139"/>
  <c r="Y371" i="139"/>
  <c r="Y370" i="139"/>
  <c r="Y369" i="139"/>
  <c r="Y368" i="139"/>
  <c r="Y367" i="139"/>
  <c r="Y366" i="139"/>
  <c r="Y365" i="139"/>
  <c r="I365" i="139"/>
  <c r="H365" i="139"/>
  <c r="G365" i="139"/>
  <c r="Y364" i="139"/>
  <c r="I364" i="139"/>
  <c r="H364" i="139"/>
  <c r="G364" i="139"/>
  <c r="Y363" i="139"/>
  <c r="I363" i="139"/>
  <c r="H363" i="139"/>
  <c r="G363" i="139"/>
  <c r="Y362" i="139"/>
  <c r="I362" i="139"/>
  <c r="H362" i="139"/>
  <c r="G362" i="139"/>
  <c r="Y361" i="139"/>
  <c r="I361" i="139"/>
  <c r="H361" i="139"/>
  <c r="G361" i="139"/>
  <c r="Y360" i="139"/>
  <c r="I360" i="139"/>
  <c r="H360" i="139"/>
  <c r="G360" i="139"/>
  <c r="Y359" i="139"/>
  <c r="I359" i="139"/>
  <c r="H359" i="139"/>
  <c r="G359" i="139"/>
  <c r="Y358" i="139"/>
  <c r="I358" i="139"/>
  <c r="H358" i="139"/>
  <c r="G358" i="139"/>
  <c r="Y357" i="139"/>
  <c r="I357" i="139"/>
  <c r="H357" i="139"/>
  <c r="G357" i="139"/>
  <c r="Y356" i="139"/>
  <c r="I356" i="139"/>
  <c r="H356" i="139"/>
  <c r="G356" i="139"/>
  <c r="Y355" i="139"/>
  <c r="I355" i="139"/>
  <c r="H355" i="139"/>
  <c r="G355" i="139"/>
  <c r="Y354" i="139"/>
  <c r="I354" i="139"/>
  <c r="H354" i="139"/>
  <c r="G354" i="139"/>
  <c r="Y353" i="139"/>
  <c r="I353" i="139"/>
  <c r="H353" i="139"/>
  <c r="G353" i="139"/>
  <c r="Y352" i="139"/>
  <c r="I352" i="139"/>
  <c r="H352" i="139"/>
  <c r="G352" i="139"/>
  <c r="Y351" i="139"/>
  <c r="I351" i="139"/>
  <c r="H351" i="139"/>
  <c r="G351" i="139"/>
  <c r="Y350" i="139"/>
  <c r="I350" i="139"/>
  <c r="H350" i="139"/>
  <c r="G350" i="139"/>
  <c r="Y349" i="139"/>
  <c r="I349" i="139"/>
  <c r="H349" i="139"/>
  <c r="G349" i="139"/>
  <c r="Y348" i="139"/>
  <c r="I348" i="139"/>
  <c r="H348" i="139"/>
  <c r="G348" i="139"/>
  <c r="Y347" i="139"/>
  <c r="I347" i="139"/>
  <c r="H347" i="139"/>
  <c r="G347" i="139"/>
  <c r="Y346" i="139"/>
  <c r="I346" i="139"/>
  <c r="H346" i="139"/>
  <c r="G346" i="139"/>
  <c r="Y345" i="139"/>
  <c r="I345" i="139"/>
  <c r="H345" i="139"/>
  <c r="G345" i="139"/>
  <c r="Y344" i="139"/>
  <c r="I344" i="139"/>
  <c r="H344" i="139"/>
  <c r="G344" i="139"/>
  <c r="Y343" i="139"/>
  <c r="I343" i="139"/>
  <c r="H343" i="139"/>
  <c r="G343" i="139"/>
  <c r="Y342" i="139"/>
  <c r="I342" i="139"/>
  <c r="H342" i="139"/>
  <c r="G342" i="139"/>
  <c r="Y341" i="139"/>
  <c r="I341" i="139"/>
  <c r="H341" i="139"/>
  <c r="G341" i="139"/>
  <c r="Y340" i="139"/>
  <c r="I340" i="139"/>
  <c r="H340" i="139"/>
  <c r="G340" i="139"/>
  <c r="Y339" i="139"/>
  <c r="I339" i="139"/>
  <c r="H339" i="139"/>
  <c r="G339" i="139"/>
  <c r="Y338" i="139"/>
  <c r="I338" i="139"/>
  <c r="H338" i="139"/>
  <c r="G338" i="139"/>
  <c r="Y337" i="139"/>
  <c r="I337" i="139"/>
  <c r="H337" i="139"/>
  <c r="G337" i="139"/>
  <c r="Y336" i="139"/>
  <c r="I336" i="139"/>
  <c r="H336" i="139"/>
  <c r="G336" i="139"/>
  <c r="Y335" i="139"/>
  <c r="I335" i="139"/>
  <c r="H335" i="139"/>
  <c r="G335" i="139"/>
  <c r="Y334" i="139"/>
  <c r="I334" i="139"/>
  <c r="H334" i="139"/>
  <c r="G334" i="139"/>
  <c r="Y333" i="139"/>
  <c r="I333" i="139"/>
  <c r="H333" i="139"/>
  <c r="G333" i="139"/>
  <c r="Y332" i="139"/>
  <c r="I332" i="139"/>
  <c r="H332" i="139"/>
  <c r="G332" i="139"/>
  <c r="Y331" i="139"/>
  <c r="I331" i="139"/>
  <c r="H331" i="139"/>
  <c r="G331" i="139"/>
  <c r="Y330" i="139"/>
  <c r="I330" i="139"/>
  <c r="H330" i="139"/>
  <c r="G330" i="139"/>
  <c r="Y329" i="139"/>
  <c r="I329" i="139"/>
  <c r="H329" i="139"/>
  <c r="G329" i="139"/>
  <c r="Y328" i="139"/>
  <c r="I328" i="139"/>
  <c r="H328" i="139"/>
  <c r="G328" i="139"/>
  <c r="Y327" i="139"/>
  <c r="I327" i="139"/>
  <c r="H327" i="139"/>
  <c r="G327" i="139"/>
  <c r="Y326" i="139"/>
  <c r="I326" i="139"/>
  <c r="H326" i="139"/>
  <c r="G326" i="139"/>
  <c r="Y325" i="139"/>
  <c r="I325" i="139"/>
  <c r="H325" i="139"/>
  <c r="G325" i="139"/>
  <c r="Y324" i="139"/>
  <c r="I324" i="139"/>
  <c r="H324" i="139"/>
  <c r="G324" i="139"/>
  <c r="Y323" i="139"/>
  <c r="I323" i="139"/>
  <c r="H323" i="139"/>
  <c r="G323" i="139"/>
  <c r="Y322" i="139"/>
  <c r="I322" i="139"/>
  <c r="H322" i="139"/>
  <c r="G322" i="139"/>
  <c r="Y321" i="139"/>
  <c r="I321" i="139"/>
  <c r="H321" i="139"/>
  <c r="G321" i="139"/>
  <c r="Y320" i="139"/>
  <c r="I320" i="139"/>
  <c r="H320" i="139"/>
  <c r="G320" i="139"/>
  <c r="Y319" i="139"/>
  <c r="I319" i="139"/>
  <c r="H319" i="139"/>
  <c r="G319" i="139"/>
  <c r="Y318" i="139"/>
  <c r="I318" i="139"/>
  <c r="H318" i="139"/>
  <c r="G318" i="139"/>
  <c r="Y317" i="139"/>
  <c r="I317" i="139"/>
  <c r="H317" i="139"/>
  <c r="G317" i="139"/>
  <c r="Y316" i="139"/>
  <c r="I316" i="139"/>
  <c r="H316" i="139"/>
  <c r="G316" i="139"/>
  <c r="Y315" i="139"/>
  <c r="I315" i="139"/>
  <c r="H315" i="139"/>
  <c r="G315" i="139"/>
  <c r="Y314" i="139"/>
  <c r="I314" i="139"/>
  <c r="H314" i="139"/>
  <c r="G314" i="139"/>
  <c r="Y313" i="139"/>
  <c r="I313" i="139"/>
  <c r="H313" i="139"/>
  <c r="G313" i="139"/>
  <c r="Y312" i="139"/>
  <c r="I312" i="139"/>
  <c r="H312" i="139"/>
  <c r="G312" i="139"/>
  <c r="Y311" i="139"/>
  <c r="I311" i="139"/>
  <c r="H311" i="139"/>
  <c r="G311" i="139"/>
  <c r="Y310" i="139"/>
  <c r="I310" i="139"/>
  <c r="H310" i="139"/>
  <c r="G310" i="139"/>
  <c r="Y309" i="139"/>
  <c r="I309" i="139"/>
  <c r="H309" i="139"/>
  <c r="G309" i="139"/>
  <c r="Y308" i="139"/>
  <c r="I308" i="139"/>
  <c r="H308" i="139"/>
  <c r="G308" i="139"/>
  <c r="Y307" i="139"/>
  <c r="I307" i="139"/>
  <c r="H307" i="139"/>
  <c r="G307" i="139"/>
  <c r="Y306" i="139"/>
  <c r="I306" i="139"/>
  <c r="H306" i="139"/>
  <c r="G306" i="139"/>
  <c r="Y305" i="139"/>
  <c r="I305" i="139"/>
  <c r="H305" i="139"/>
  <c r="G305" i="139"/>
  <c r="Y304" i="139"/>
  <c r="I304" i="139"/>
  <c r="H304" i="139"/>
  <c r="G304" i="139"/>
  <c r="Y303" i="139"/>
  <c r="I303" i="139"/>
  <c r="H303" i="139"/>
  <c r="G303" i="139"/>
  <c r="Y302" i="139"/>
  <c r="I302" i="139"/>
  <c r="H302" i="139"/>
  <c r="G302" i="139"/>
  <c r="Y301" i="139"/>
  <c r="I301" i="139"/>
  <c r="H301" i="139"/>
  <c r="G301" i="139"/>
  <c r="Y300" i="139"/>
  <c r="I300" i="139"/>
  <c r="H300" i="139"/>
  <c r="G300" i="139"/>
  <c r="Y299" i="139"/>
  <c r="I299" i="139"/>
  <c r="H299" i="139"/>
  <c r="G299" i="139"/>
  <c r="Y298" i="139"/>
  <c r="I298" i="139"/>
  <c r="H298" i="139"/>
  <c r="G298" i="139"/>
  <c r="Y297" i="139"/>
  <c r="I297" i="139"/>
  <c r="H297" i="139"/>
  <c r="G297" i="139"/>
  <c r="Y296" i="139"/>
  <c r="I296" i="139"/>
  <c r="H296" i="139"/>
  <c r="G296" i="139"/>
  <c r="Y295" i="139"/>
  <c r="I295" i="139"/>
  <c r="H295" i="139"/>
  <c r="G295" i="139"/>
  <c r="Y294" i="139"/>
  <c r="I294" i="139"/>
  <c r="H294" i="139"/>
  <c r="G294" i="139"/>
  <c r="Y293" i="139"/>
  <c r="I293" i="139"/>
  <c r="H293" i="139"/>
  <c r="G293" i="139"/>
  <c r="Y292" i="139"/>
  <c r="I292" i="139"/>
  <c r="H292" i="139"/>
  <c r="G292" i="139"/>
  <c r="Y291" i="139"/>
  <c r="I291" i="139"/>
  <c r="H291" i="139"/>
  <c r="G291" i="139"/>
  <c r="Y290" i="139"/>
  <c r="I290" i="139"/>
  <c r="H290" i="139"/>
  <c r="G290" i="139"/>
  <c r="Y289" i="139"/>
  <c r="I289" i="139"/>
  <c r="H289" i="139"/>
  <c r="G289" i="139"/>
  <c r="Y288" i="139"/>
  <c r="I288" i="139"/>
  <c r="H288" i="139"/>
  <c r="G288" i="139"/>
  <c r="Y287" i="139"/>
  <c r="I287" i="139"/>
  <c r="H287" i="139"/>
  <c r="G287" i="139"/>
  <c r="Y286" i="139"/>
  <c r="I286" i="139"/>
  <c r="H286" i="139"/>
  <c r="G286" i="139"/>
  <c r="Y285" i="139"/>
  <c r="I285" i="139"/>
  <c r="H285" i="139"/>
  <c r="G285" i="139"/>
  <c r="Y284" i="139"/>
  <c r="I284" i="139"/>
  <c r="H284" i="139"/>
  <c r="G284" i="139"/>
  <c r="Y283" i="139"/>
  <c r="I283" i="139"/>
  <c r="H283" i="139"/>
  <c r="G283" i="139"/>
  <c r="Y282" i="139"/>
  <c r="I282" i="139"/>
  <c r="H282" i="139"/>
  <c r="G282" i="139"/>
  <c r="Y281" i="139"/>
  <c r="I281" i="139"/>
  <c r="H281" i="139"/>
  <c r="G281" i="139"/>
  <c r="Y280" i="139"/>
  <c r="I280" i="139"/>
  <c r="H280" i="139"/>
  <c r="G280" i="139"/>
  <c r="Y279" i="139"/>
  <c r="I279" i="139"/>
  <c r="H279" i="139"/>
  <c r="G279" i="139"/>
  <c r="Y278" i="139"/>
  <c r="I278" i="139"/>
  <c r="H278" i="139"/>
  <c r="G278" i="139"/>
  <c r="Y277" i="139"/>
  <c r="I277" i="139"/>
  <c r="H277" i="139"/>
  <c r="G277" i="139"/>
  <c r="Y276" i="139"/>
  <c r="I276" i="139"/>
  <c r="H276" i="139"/>
  <c r="G276" i="139"/>
  <c r="Y275" i="139"/>
  <c r="I275" i="139"/>
  <c r="H275" i="139"/>
  <c r="G275" i="139"/>
  <c r="Y274" i="139"/>
  <c r="I274" i="139"/>
  <c r="H274" i="139"/>
  <c r="G274" i="139"/>
  <c r="Y273" i="139"/>
  <c r="I273" i="139"/>
  <c r="H273" i="139"/>
  <c r="G273" i="139"/>
  <c r="Y272" i="139"/>
  <c r="I272" i="139"/>
  <c r="H272" i="139"/>
  <c r="G272" i="139"/>
  <c r="Y271" i="139"/>
  <c r="I271" i="139"/>
  <c r="H271" i="139"/>
  <c r="G271" i="139"/>
  <c r="Y270" i="139"/>
  <c r="I270" i="139"/>
  <c r="H270" i="139"/>
  <c r="G270" i="139"/>
  <c r="Y269" i="139"/>
  <c r="I269" i="139"/>
  <c r="H269" i="139"/>
  <c r="G269" i="139"/>
  <c r="Y268" i="139"/>
  <c r="I268" i="139"/>
  <c r="H268" i="139"/>
  <c r="G268" i="139"/>
  <c r="Y267" i="139"/>
  <c r="I267" i="139"/>
  <c r="H267" i="139"/>
  <c r="G267" i="139"/>
  <c r="Y266" i="139"/>
  <c r="I266" i="139"/>
  <c r="H266" i="139"/>
  <c r="G266" i="139"/>
  <c r="Y265" i="139"/>
  <c r="I265" i="139"/>
  <c r="H265" i="139"/>
  <c r="G265" i="139"/>
  <c r="Y264" i="139"/>
  <c r="I264" i="139"/>
  <c r="H264" i="139"/>
  <c r="G264" i="139"/>
  <c r="Y263" i="139"/>
  <c r="I263" i="139"/>
  <c r="H263" i="139"/>
  <c r="G263" i="139"/>
  <c r="Y262" i="139"/>
  <c r="I262" i="139"/>
  <c r="H262" i="139"/>
  <c r="G262" i="139"/>
  <c r="Y261" i="139"/>
  <c r="I261" i="139"/>
  <c r="H261" i="139"/>
  <c r="G261" i="139"/>
  <c r="Y260" i="139"/>
  <c r="I260" i="139"/>
  <c r="H260" i="139"/>
  <c r="G260" i="139"/>
  <c r="Y259" i="139"/>
  <c r="I259" i="139"/>
  <c r="H259" i="139"/>
  <c r="G259" i="139"/>
  <c r="Y258" i="139"/>
  <c r="I258" i="139"/>
  <c r="H258" i="139"/>
  <c r="G258" i="139"/>
  <c r="Y257" i="139"/>
  <c r="I257" i="139"/>
  <c r="H257" i="139"/>
  <c r="G257" i="139"/>
  <c r="Y256" i="139"/>
  <c r="I256" i="139"/>
  <c r="H256" i="139"/>
  <c r="G256" i="139"/>
  <c r="Y255" i="139"/>
  <c r="I255" i="139"/>
  <c r="H255" i="139"/>
  <c r="G255" i="139"/>
  <c r="Y254" i="139"/>
  <c r="I254" i="139"/>
  <c r="H254" i="139"/>
  <c r="G254" i="139"/>
  <c r="Y253" i="139"/>
  <c r="I253" i="139"/>
  <c r="H253" i="139"/>
  <c r="G253" i="139"/>
  <c r="Y252" i="139"/>
  <c r="I252" i="139"/>
  <c r="H252" i="139"/>
  <c r="G252" i="139"/>
  <c r="Y251" i="139"/>
  <c r="I251" i="139"/>
  <c r="H251" i="139"/>
  <c r="G251" i="139"/>
  <c r="Y250" i="139"/>
  <c r="I250" i="139"/>
  <c r="H250" i="139"/>
  <c r="G250" i="139"/>
  <c r="Y249" i="139"/>
  <c r="I249" i="139"/>
  <c r="H249" i="139"/>
  <c r="G249" i="139"/>
  <c r="Y248" i="139"/>
  <c r="I248" i="139"/>
  <c r="H248" i="139"/>
  <c r="G248" i="139"/>
  <c r="Y247" i="139"/>
  <c r="I247" i="139"/>
  <c r="H247" i="139"/>
  <c r="G247" i="139"/>
  <c r="Y246" i="139"/>
  <c r="I246" i="139"/>
  <c r="H246" i="139"/>
  <c r="G246" i="139"/>
  <c r="Y245" i="139"/>
  <c r="I245" i="139"/>
  <c r="H245" i="139"/>
  <c r="G245" i="139"/>
  <c r="Y244" i="139"/>
  <c r="I244" i="139"/>
  <c r="H244" i="139"/>
  <c r="G244" i="139"/>
  <c r="Y243" i="139"/>
  <c r="I243" i="139"/>
  <c r="H243" i="139"/>
  <c r="G243" i="139"/>
  <c r="Y242" i="139"/>
  <c r="I242" i="139"/>
  <c r="H242" i="139"/>
  <c r="G242" i="139"/>
  <c r="Y241" i="139"/>
  <c r="I241" i="139"/>
  <c r="H241" i="139"/>
  <c r="G241" i="139"/>
  <c r="Y240" i="139"/>
  <c r="I240" i="139"/>
  <c r="H240" i="139"/>
  <c r="G240" i="139"/>
  <c r="Y239" i="139"/>
  <c r="I239" i="139"/>
  <c r="H239" i="139"/>
  <c r="G239" i="139"/>
  <c r="Y238" i="139"/>
  <c r="I238" i="139"/>
  <c r="H238" i="139"/>
  <c r="G238" i="139"/>
  <c r="Y237" i="139"/>
  <c r="I237" i="139"/>
  <c r="H237" i="139"/>
  <c r="G237" i="139"/>
  <c r="Y236" i="139"/>
  <c r="I236" i="139"/>
  <c r="H236" i="139"/>
  <c r="G236" i="139"/>
  <c r="Y235" i="139"/>
  <c r="I235" i="139"/>
  <c r="H235" i="139"/>
  <c r="G235" i="139"/>
  <c r="Y234" i="139"/>
  <c r="I234" i="139"/>
  <c r="H234" i="139"/>
  <c r="G234" i="139"/>
  <c r="Y233" i="139"/>
  <c r="I233" i="139"/>
  <c r="H233" i="139"/>
  <c r="G233" i="139"/>
  <c r="Y232" i="139"/>
  <c r="I232" i="139"/>
  <c r="H232" i="139"/>
  <c r="G232" i="139"/>
  <c r="Y231" i="139"/>
  <c r="I231" i="139"/>
  <c r="H231" i="139"/>
  <c r="G231" i="139"/>
  <c r="Y230" i="139"/>
  <c r="I230" i="139"/>
  <c r="H230" i="139"/>
  <c r="G230" i="139"/>
  <c r="Y229" i="139"/>
  <c r="I229" i="139"/>
  <c r="H229" i="139"/>
  <c r="G229" i="139"/>
  <c r="Y228" i="139"/>
  <c r="I228" i="139"/>
  <c r="H228" i="139"/>
  <c r="G228" i="139"/>
  <c r="Y227" i="139"/>
  <c r="I227" i="139"/>
  <c r="H227" i="139"/>
  <c r="G227" i="139"/>
  <c r="Y226" i="139"/>
  <c r="I226" i="139"/>
  <c r="H226" i="139"/>
  <c r="G226" i="139"/>
  <c r="Y225" i="139"/>
  <c r="I225" i="139"/>
  <c r="H225" i="139"/>
  <c r="G225" i="139"/>
  <c r="Y224" i="139"/>
  <c r="I224" i="139"/>
  <c r="H224" i="139"/>
  <c r="G224" i="139"/>
  <c r="Y223" i="139"/>
  <c r="I223" i="139"/>
  <c r="H223" i="139"/>
  <c r="G223" i="139"/>
  <c r="Y222" i="139"/>
  <c r="I222" i="139"/>
  <c r="H222" i="139"/>
  <c r="G222" i="139"/>
  <c r="Y221" i="139"/>
  <c r="I221" i="139"/>
  <c r="H221" i="139"/>
  <c r="G221" i="139"/>
  <c r="Y220" i="139"/>
  <c r="I220" i="139"/>
  <c r="H220" i="139"/>
  <c r="G220" i="139"/>
  <c r="Y219" i="139"/>
  <c r="I219" i="139"/>
  <c r="H219" i="139"/>
  <c r="G219" i="139"/>
  <c r="Y218" i="139"/>
  <c r="I218" i="139"/>
  <c r="H218" i="139"/>
  <c r="G218" i="139"/>
  <c r="Y217" i="139"/>
  <c r="I217" i="139"/>
  <c r="H217" i="139"/>
  <c r="G217" i="139"/>
  <c r="Y216" i="139"/>
  <c r="I216" i="139"/>
  <c r="H216" i="139"/>
  <c r="G216" i="139"/>
  <c r="Y215" i="139"/>
  <c r="I215" i="139"/>
  <c r="H215" i="139"/>
  <c r="G215" i="139"/>
  <c r="Y214" i="139"/>
  <c r="I214" i="139"/>
  <c r="H214" i="139"/>
  <c r="G214" i="139"/>
  <c r="Y213" i="139"/>
  <c r="I213" i="139"/>
  <c r="H213" i="139"/>
  <c r="G213" i="139"/>
  <c r="Y212" i="139"/>
  <c r="I212" i="139"/>
  <c r="H212" i="139"/>
  <c r="G212" i="139"/>
  <c r="Y211" i="139"/>
  <c r="I211" i="139"/>
  <c r="H211" i="139"/>
  <c r="G211" i="139"/>
  <c r="Y210" i="139"/>
  <c r="I210" i="139"/>
  <c r="H210" i="139"/>
  <c r="G210" i="139"/>
  <c r="Y209" i="139"/>
  <c r="I209" i="139"/>
  <c r="H209" i="139"/>
  <c r="G209" i="139"/>
  <c r="Y208" i="139"/>
  <c r="I208" i="139"/>
  <c r="H208" i="139"/>
  <c r="G208" i="139"/>
  <c r="Y207" i="139"/>
  <c r="I207" i="139"/>
  <c r="H207" i="139"/>
  <c r="G207" i="139"/>
  <c r="Y206" i="139"/>
  <c r="I206" i="139"/>
  <c r="H206" i="139"/>
  <c r="G206" i="139"/>
  <c r="Y205" i="139"/>
  <c r="I205" i="139"/>
  <c r="H205" i="139"/>
  <c r="G205" i="139"/>
  <c r="Y204" i="139"/>
  <c r="I204" i="139"/>
  <c r="H204" i="139"/>
  <c r="G204" i="139"/>
  <c r="Y203" i="139"/>
  <c r="I203" i="139"/>
  <c r="H203" i="139"/>
  <c r="G203" i="139"/>
  <c r="Y202" i="139"/>
  <c r="I202" i="139"/>
  <c r="H202" i="139"/>
  <c r="G202" i="139"/>
  <c r="Y201" i="139"/>
  <c r="I201" i="139"/>
  <c r="H201" i="139"/>
  <c r="G201" i="139"/>
  <c r="Y200" i="139"/>
  <c r="I200" i="139"/>
  <c r="H200" i="139"/>
  <c r="G200" i="139"/>
  <c r="Y199" i="139"/>
  <c r="I199" i="139"/>
  <c r="H199" i="139"/>
  <c r="G199" i="139"/>
  <c r="Y198" i="139"/>
  <c r="I198" i="139"/>
  <c r="H198" i="139"/>
  <c r="G198" i="139"/>
  <c r="Y197" i="139"/>
  <c r="I197" i="139"/>
  <c r="H197" i="139"/>
  <c r="G197" i="139"/>
  <c r="Y196" i="139"/>
  <c r="I196" i="139"/>
  <c r="H196" i="139"/>
  <c r="G196" i="139"/>
  <c r="Y195" i="139"/>
  <c r="I195" i="139"/>
  <c r="H195" i="139"/>
  <c r="G195" i="139"/>
  <c r="Y194" i="139"/>
  <c r="I194" i="139"/>
  <c r="H194" i="139"/>
  <c r="G194" i="139"/>
  <c r="Y193" i="139"/>
  <c r="I193" i="139"/>
  <c r="H193" i="139"/>
  <c r="G193" i="139"/>
  <c r="Y192" i="139"/>
  <c r="I192" i="139"/>
  <c r="H192" i="139"/>
  <c r="G192" i="139"/>
  <c r="Y191" i="139"/>
  <c r="I191" i="139"/>
  <c r="H191" i="139"/>
  <c r="G191" i="139"/>
  <c r="Y190" i="139"/>
  <c r="I190" i="139"/>
  <c r="H190" i="139"/>
  <c r="G190" i="139"/>
  <c r="Y189" i="139"/>
  <c r="I189" i="139"/>
  <c r="H189" i="139"/>
  <c r="G189" i="139"/>
  <c r="Y188" i="139"/>
  <c r="I188" i="139"/>
  <c r="H188" i="139"/>
  <c r="G188" i="139"/>
  <c r="Y187" i="139"/>
  <c r="I187" i="139"/>
  <c r="H187" i="139"/>
  <c r="G187" i="139"/>
  <c r="Y186" i="139"/>
  <c r="I186" i="139"/>
  <c r="H186" i="139"/>
  <c r="G186" i="139"/>
  <c r="Y185" i="139"/>
  <c r="I185" i="139"/>
  <c r="H185" i="139"/>
  <c r="G185" i="139"/>
  <c r="Y184" i="139"/>
  <c r="I184" i="139"/>
  <c r="H184" i="139"/>
  <c r="G184" i="139"/>
  <c r="Y183" i="139"/>
  <c r="I183" i="139"/>
  <c r="H183" i="139"/>
  <c r="G183" i="139"/>
  <c r="Y182" i="139"/>
  <c r="I182" i="139"/>
  <c r="H182" i="139"/>
  <c r="G182" i="139"/>
  <c r="Y181" i="139"/>
  <c r="I181" i="139"/>
  <c r="H181" i="139"/>
  <c r="G181" i="139"/>
  <c r="Y180" i="139"/>
  <c r="I180" i="139"/>
  <c r="H180" i="139"/>
  <c r="G180" i="139"/>
  <c r="Y179" i="139"/>
  <c r="I179" i="139"/>
  <c r="H179" i="139"/>
  <c r="G179" i="139"/>
  <c r="Y178" i="139"/>
  <c r="I178" i="139"/>
  <c r="H178" i="139"/>
  <c r="G178" i="139"/>
  <c r="Y177" i="139"/>
  <c r="I177" i="139"/>
  <c r="H177" i="139"/>
  <c r="G177" i="139"/>
  <c r="Y176" i="139"/>
  <c r="I176" i="139"/>
  <c r="H176" i="139"/>
  <c r="G176" i="139"/>
  <c r="Y175" i="139"/>
  <c r="I175" i="139"/>
  <c r="H175" i="139"/>
  <c r="G175" i="139"/>
  <c r="Y174" i="139"/>
  <c r="I174" i="139"/>
  <c r="H174" i="139"/>
  <c r="G174" i="139"/>
  <c r="Y173" i="139"/>
  <c r="I173" i="139"/>
  <c r="H173" i="139"/>
  <c r="G173" i="139"/>
  <c r="Y172" i="139"/>
  <c r="I172" i="139"/>
  <c r="H172" i="139"/>
  <c r="G172" i="139"/>
  <c r="Y171" i="139"/>
  <c r="I171" i="139"/>
  <c r="H171" i="139"/>
  <c r="G171" i="139"/>
  <c r="Y170" i="139"/>
  <c r="I170" i="139"/>
  <c r="H170" i="139"/>
  <c r="G170" i="139"/>
  <c r="Y169" i="139"/>
  <c r="I169" i="139"/>
  <c r="H169" i="139"/>
  <c r="G169" i="139"/>
  <c r="Y168" i="139"/>
  <c r="I168" i="139"/>
  <c r="H168" i="139"/>
  <c r="G168" i="139"/>
  <c r="Y167" i="139"/>
  <c r="I167" i="139"/>
  <c r="H167" i="139"/>
  <c r="G167" i="139"/>
  <c r="Y166" i="139"/>
  <c r="I166" i="139"/>
  <c r="H166" i="139"/>
  <c r="G166" i="139"/>
  <c r="Y165" i="139"/>
  <c r="I165" i="139"/>
  <c r="H165" i="139"/>
  <c r="G165" i="139"/>
  <c r="Y164" i="139"/>
  <c r="I164" i="139"/>
  <c r="H164" i="139"/>
  <c r="G164" i="139"/>
  <c r="Y163" i="139"/>
  <c r="I163" i="139"/>
  <c r="H163" i="139"/>
  <c r="G163" i="139"/>
  <c r="Y162" i="139"/>
  <c r="I162" i="139"/>
  <c r="H162" i="139"/>
  <c r="G162" i="139"/>
  <c r="Y161" i="139"/>
  <c r="I161" i="139"/>
  <c r="H161" i="139"/>
  <c r="G161" i="139"/>
  <c r="Y160" i="139"/>
  <c r="I160" i="139"/>
  <c r="H160" i="139"/>
  <c r="G160" i="139"/>
  <c r="Y159" i="139"/>
  <c r="I159" i="139"/>
  <c r="H159" i="139"/>
  <c r="G159" i="139"/>
  <c r="Y158" i="139"/>
  <c r="I158" i="139"/>
  <c r="H158" i="139"/>
  <c r="G158" i="139"/>
  <c r="Y157" i="139"/>
  <c r="I157" i="139"/>
  <c r="H157" i="139"/>
  <c r="G157" i="139"/>
  <c r="Y156" i="139"/>
  <c r="I156" i="139"/>
  <c r="H156" i="139"/>
  <c r="G156" i="139"/>
  <c r="Y155" i="139"/>
  <c r="I155" i="139"/>
  <c r="H155" i="139"/>
  <c r="G155" i="139"/>
  <c r="Y154" i="139"/>
  <c r="I154" i="139"/>
  <c r="H154" i="139"/>
  <c r="G154" i="139"/>
  <c r="Y153" i="139"/>
  <c r="I153" i="139"/>
  <c r="H153" i="139"/>
  <c r="G153" i="139"/>
  <c r="Y152" i="139"/>
  <c r="I152" i="139"/>
  <c r="H152" i="139"/>
  <c r="G152" i="139"/>
  <c r="Y151" i="139"/>
  <c r="I151" i="139"/>
  <c r="H151" i="139"/>
  <c r="G151" i="139"/>
  <c r="Y150" i="139"/>
  <c r="I150" i="139"/>
  <c r="H150" i="139"/>
  <c r="G150" i="139"/>
  <c r="Y149" i="139"/>
  <c r="I149" i="139"/>
  <c r="H149" i="139"/>
  <c r="G149" i="139"/>
  <c r="Y148" i="139"/>
  <c r="I148" i="139"/>
  <c r="H148" i="139"/>
  <c r="G148" i="139"/>
  <c r="Y147" i="139"/>
  <c r="I147" i="139"/>
  <c r="H147" i="139"/>
  <c r="G147" i="139"/>
  <c r="Y146" i="139"/>
  <c r="I146" i="139"/>
  <c r="H146" i="139"/>
  <c r="G146" i="139"/>
  <c r="Y145" i="139"/>
  <c r="I145" i="139"/>
  <c r="H145" i="139"/>
  <c r="G145" i="139"/>
  <c r="Y144" i="139"/>
  <c r="I144" i="139"/>
  <c r="H144" i="139"/>
  <c r="G144" i="139"/>
  <c r="Y143" i="139"/>
  <c r="I143" i="139"/>
  <c r="H143" i="139"/>
  <c r="G143" i="139"/>
  <c r="Y142" i="139"/>
  <c r="I142" i="139"/>
  <c r="H142" i="139"/>
  <c r="G142" i="139"/>
  <c r="Y141" i="139"/>
  <c r="I141" i="139"/>
  <c r="H141" i="139"/>
  <c r="G141" i="139"/>
  <c r="Y140" i="139"/>
  <c r="I140" i="139"/>
  <c r="H140" i="139"/>
  <c r="G140" i="139"/>
  <c r="Y139" i="139"/>
  <c r="I139" i="139"/>
  <c r="H139" i="139"/>
  <c r="G139" i="139"/>
  <c r="Y138" i="139"/>
  <c r="I138" i="139"/>
  <c r="H138" i="139"/>
  <c r="G138" i="139"/>
  <c r="Y137" i="139"/>
  <c r="I137" i="139"/>
  <c r="H137" i="139"/>
  <c r="G137" i="139"/>
  <c r="Y136" i="139"/>
  <c r="I136" i="139"/>
  <c r="H136" i="139"/>
  <c r="G136" i="139"/>
  <c r="Y135" i="139"/>
  <c r="I135" i="139"/>
  <c r="H135" i="139"/>
  <c r="G135" i="139"/>
  <c r="Y134" i="139"/>
  <c r="I134" i="139"/>
  <c r="H134" i="139"/>
  <c r="G134" i="139"/>
  <c r="Y133" i="139"/>
  <c r="I133" i="139"/>
  <c r="H133" i="139"/>
  <c r="G133" i="139"/>
  <c r="Y132" i="139"/>
  <c r="I132" i="139"/>
  <c r="H132" i="139"/>
  <c r="G132" i="139"/>
  <c r="Y131" i="139"/>
  <c r="I131" i="139"/>
  <c r="H131" i="139"/>
  <c r="G131" i="139"/>
  <c r="Y130" i="139"/>
  <c r="I130" i="139"/>
  <c r="H130" i="139"/>
  <c r="G130" i="139"/>
  <c r="Y129" i="139"/>
  <c r="I129" i="139"/>
  <c r="H129" i="139"/>
  <c r="G129" i="139"/>
  <c r="Y128" i="139"/>
  <c r="I128" i="139"/>
  <c r="H128" i="139"/>
  <c r="G128" i="139"/>
  <c r="Y127" i="139"/>
  <c r="I127" i="139"/>
  <c r="H127" i="139"/>
  <c r="G127" i="139"/>
  <c r="Y126" i="139"/>
  <c r="I126" i="139"/>
  <c r="H126" i="139"/>
  <c r="G126" i="139"/>
  <c r="Y125" i="139"/>
  <c r="I125" i="139"/>
  <c r="H125" i="139"/>
  <c r="G125" i="139"/>
  <c r="Y124" i="139"/>
  <c r="I124" i="139"/>
  <c r="H124" i="139"/>
  <c r="G124" i="139"/>
  <c r="Y123" i="139"/>
  <c r="I123" i="139"/>
  <c r="H123" i="139"/>
  <c r="G123" i="139"/>
  <c r="Y122" i="139"/>
  <c r="I122" i="139"/>
  <c r="H122" i="139"/>
  <c r="G122" i="139"/>
  <c r="Y121" i="139"/>
  <c r="I121" i="139"/>
  <c r="H121" i="139"/>
  <c r="G121" i="139"/>
  <c r="Y120" i="139"/>
  <c r="I120" i="139"/>
  <c r="H120" i="139"/>
  <c r="G120" i="139"/>
  <c r="Y119" i="139"/>
  <c r="I119" i="139"/>
  <c r="H119" i="139"/>
  <c r="G119" i="139"/>
  <c r="Y118" i="139"/>
  <c r="I118" i="139"/>
  <c r="H118" i="139"/>
  <c r="G118" i="139"/>
  <c r="Y117" i="139"/>
  <c r="I117" i="139"/>
  <c r="H117" i="139"/>
  <c r="G117" i="139"/>
  <c r="Y116" i="139"/>
  <c r="I116" i="139"/>
  <c r="H116" i="139"/>
  <c r="G116" i="139"/>
  <c r="Y115" i="139"/>
  <c r="I115" i="139"/>
  <c r="H115" i="139"/>
  <c r="G115" i="139"/>
  <c r="Y114" i="139"/>
  <c r="I114" i="139"/>
  <c r="H114" i="139"/>
  <c r="G114" i="139"/>
  <c r="Y113" i="139"/>
  <c r="I113" i="139"/>
  <c r="H113" i="139"/>
  <c r="G113" i="139"/>
  <c r="Y112" i="139"/>
  <c r="I112" i="139"/>
  <c r="H112" i="139"/>
  <c r="G112" i="139"/>
  <c r="Y111" i="139"/>
  <c r="I111" i="139"/>
  <c r="H111" i="139"/>
  <c r="G111" i="139"/>
  <c r="Y110" i="139"/>
  <c r="I110" i="139"/>
  <c r="H110" i="139"/>
  <c r="G110" i="139"/>
  <c r="Y109" i="139"/>
  <c r="I109" i="139"/>
  <c r="H109" i="139"/>
  <c r="G109" i="139"/>
  <c r="Y108" i="139"/>
  <c r="I108" i="139"/>
  <c r="H108" i="139"/>
  <c r="G108" i="139"/>
  <c r="Y107" i="139"/>
  <c r="I107" i="139"/>
  <c r="H107" i="139"/>
  <c r="G107" i="139"/>
  <c r="Y106" i="139"/>
  <c r="I106" i="139"/>
  <c r="H106" i="139"/>
  <c r="G106" i="139"/>
  <c r="Y105" i="139"/>
  <c r="I105" i="139"/>
  <c r="H105" i="139"/>
  <c r="G105" i="139"/>
  <c r="Y104" i="139"/>
  <c r="I104" i="139"/>
  <c r="H104" i="139"/>
  <c r="G104" i="139"/>
  <c r="Y103" i="139"/>
  <c r="I103" i="139"/>
  <c r="H103" i="139"/>
  <c r="G103" i="139"/>
  <c r="Y102" i="139"/>
  <c r="I102" i="139"/>
  <c r="H102" i="139"/>
  <c r="G102" i="139"/>
  <c r="Y101" i="139"/>
  <c r="I101" i="139"/>
  <c r="H101" i="139"/>
  <c r="G101" i="139"/>
  <c r="Y100" i="139"/>
  <c r="I100" i="139"/>
  <c r="H100" i="139"/>
  <c r="G100" i="139"/>
  <c r="Y99" i="139"/>
  <c r="I99" i="139"/>
  <c r="H99" i="139"/>
  <c r="G99" i="139"/>
  <c r="Y98" i="139"/>
  <c r="I98" i="139"/>
  <c r="H98" i="139"/>
  <c r="G98" i="139"/>
  <c r="Y97" i="139"/>
  <c r="I97" i="139"/>
  <c r="H97" i="139"/>
  <c r="G97" i="139"/>
  <c r="Y96" i="139"/>
  <c r="I96" i="139"/>
  <c r="H96" i="139"/>
  <c r="G96" i="139"/>
  <c r="Y95" i="139"/>
  <c r="I95" i="139"/>
  <c r="H95" i="139"/>
  <c r="G95" i="139"/>
  <c r="Y94" i="139"/>
  <c r="I94" i="139"/>
  <c r="H94" i="139"/>
  <c r="G94" i="139"/>
  <c r="Y93" i="139"/>
  <c r="I93" i="139"/>
  <c r="H93" i="139"/>
  <c r="G93" i="139"/>
  <c r="Y92" i="139"/>
  <c r="I92" i="139"/>
  <c r="H92" i="139"/>
  <c r="G92" i="139"/>
  <c r="Y91" i="139"/>
  <c r="I91" i="139"/>
  <c r="H91" i="139"/>
  <c r="G91" i="139"/>
  <c r="Y90" i="139"/>
  <c r="I90" i="139"/>
  <c r="H90" i="139"/>
  <c r="G90" i="139"/>
  <c r="Y89" i="139"/>
  <c r="I89" i="139"/>
  <c r="H89" i="139"/>
  <c r="G89" i="139"/>
  <c r="Y88" i="139"/>
  <c r="I88" i="139"/>
  <c r="H88" i="139"/>
  <c r="G88" i="139"/>
  <c r="Y87" i="139"/>
  <c r="I87" i="139"/>
  <c r="H87" i="139"/>
  <c r="G87" i="139"/>
  <c r="Y86" i="139"/>
  <c r="I86" i="139"/>
  <c r="H86" i="139"/>
  <c r="G86" i="139"/>
  <c r="Y85" i="139"/>
  <c r="I85" i="139"/>
  <c r="H85" i="139"/>
  <c r="G85" i="139"/>
  <c r="Y84" i="139"/>
  <c r="I84" i="139"/>
  <c r="H84" i="139"/>
  <c r="G84" i="139"/>
  <c r="Y83" i="139"/>
  <c r="I83" i="139"/>
  <c r="H83" i="139"/>
  <c r="G83" i="139"/>
  <c r="Y82" i="139"/>
  <c r="I82" i="139"/>
  <c r="H82" i="139"/>
  <c r="G82" i="139"/>
  <c r="Y81" i="139"/>
  <c r="I81" i="139"/>
  <c r="H81" i="139"/>
  <c r="G81" i="139"/>
  <c r="Y80" i="139"/>
  <c r="I80" i="139"/>
  <c r="H80" i="139"/>
  <c r="G80" i="139"/>
  <c r="Y79" i="139"/>
  <c r="I79" i="139"/>
  <c r="H79" i="139"/>
  <c r="G79" i="139"/>
  <c r="Y78" i="139"/>
  <c r="I78" i="139"/>
  <c r="H78" i="139"/>
  <c r="G78" i="139"/>
  <c r="Y77" i="139"/>
  <c r="I77" i="139"/>
  <c r="H77" i="139"/>
  <c r="G77" i="139"/>
  <c r="Y76" i="139"/>
  <c r="I76" i="139"/>
  <c r="H76" i="139"/>
  <c r="G76" i="139"/>
  <c r="Y75" i="139"/>
  <c r="I75" i="139"/>
  <c r="H75" i="139"/>
  <c r="G75" i="139"/>
  <c r="Y74" i="139"/>
  <c r="I74" i="139"/>
  <c r="H74" i="139"/>
  <c r="G74" i="139"/>
  <c r="Y73" i="139"/>
  <c r="I73" i="139"/>
  <c r="H73" i="139"/>
  <c r="G73" i="139"/>
  <c r="Y72" i="139"/>
  <c r="I72" i="139"/>
  <c r="H72" i="139"/>
  <c r="G72" i="139"/>
  <c r="Y71" i="139"/>
  <c r="I71" i="139"/>
  <c r="H71" i="139"/>
  <c r="G71" i="139"/>
  <c r="Y70" i="139"/>
  <c r="I70" i="139"/>
  <c r="H70" i="139"/>
  <c r="G70" i="139"/>
  <c r="Y69" i="139"/>
  <c r="I69" i="139"/>
  <c r="H69" i="139"/>
  <c r="G69" i="139"/>
  <c r="Y68" i="139"/>
  <c r="I68" i="139"/>
  <c r="H68" i="139"/>
  <c r="G68" i="139"/>
  <c r="Y67" i="139"/>
  <c r="I67" i="139"/>
  <c r="H67" i="139"/>
  <c r="G67" i="139"/>
  <c r="Y66" i="139"/>
  <c r="I66" i="139"/>
  <c r="H66" i="139"/>
  <c r="G66" i="139"/>
  <c r="Y65" i="139"/>
  <c r="I65" i="139"/>
  <c r="H65" i="139"/>
  <c r="G65" i="139"/>
  <c r="Y64" i="139"/>
  <c r="I64" i="139"/>
  <c r="H64" i="139"/>
  <c r="G64" i="139"/>
  <c r="Y63" i="139"/>
  <c r="I63" i="139"/>
  <c r="H63" i="139"/>
  <c r="G63" i="139"/>
  <c r="Y62" i="139"/>
  <c r="I62" i="139"/>
  <c r="H62" i="139"/>
  <c r="G62" i="139"/>
  <c r="Y61" i="139"/>
  <c r="I61" i="139"/>
  <c r="H61" i="139"/>
  <c r="G61" i="139"/>
  <c r="Y60" i="139"/>
  <c r="I60" i="139"/>
  <c r="H60" i="139"/>
  <c r="G60" i="139"/>
  <c r="Y59" i="139"/>
  <c r="I59" i="139"/>
  <c r="H59" i="139"/>
  <c r="G59" i="139"/>
  <c r="Y58" i="139"/>
  <c r="I58" i="139"/>
  <c r="H58" i="139"/>
  <c r="G58" i="139"/>
  <c r="Y57" i="139"/>
  <c r="I57" i="139"/>
  <c r="H57" i="139"/>
  <c r="G57" i="139"/>
  <c r="Y56" i="139"/>
  <c r="I56" i="139"/>
  <c r="H56" i="139"/>
  <c r="G56" i="139"/>
  <c r="Y55" i="139"/>
  <c r="I55" i="139"/>
  <c r="H55" i="139"/>
  <c r="G55" i="139"/>
  <c r="Y54" i="139"/>
  <c r="I54" i="139"/>
  <c r="H54" i="139"/>
  <c r="G54" i="139"/>
  <c r="Y53" i="139"/>
  <c r="I53" i="139"/>
  <c r="H53" i="139"/>
  <c r="G53" i="139"/>
  <c r="Y52" i="139"/>
  <c r="I52" i="139"/>
  <c r="H52" i="139"/>
  <c r="G52" i="139"/>
  <c r="Y51" i="139"/>
  <c r="I51" i="139"/>
  <c r="H51" i="139"/>
  <c r="G51" i="139"/>
  <c r="Y50" i="139"/>
  <c r="I50" i="139"/>
  <c r="H50" i="139"/>
  <c r="G50" i="139"/>
  <c r="Y49" i="139"/>
  <c r="I49" i="139"/>
  <c r="H49" i="139"/>
  <c r="G49" i="139"/>
  <c r="Y48" i="139"/>
  <c r="I48" i="139"/>
  <c r="H48" i="139"/>
  <c r="G48" i="139"/>
  <c r="Y47" i="139"/>
  <c r="I47" i="139"/>
  <c r="H47" i="139"/>
  <c r="G47" i="139"/>
  <c r="Y46" i="139"/>
  <c r="I46" i="139"/>
  <c r="H46" i="139"/>
  <c r="G46" i="139"/>
  <c r="Y45" i="139"/>
  <c r="I45" i="139"/>
  <c r="H45" i="139"/>
  <c r="G45" i="139"/>
  <c r="Y44" i="139"/>
  <c r="I44" i="139"/>
  <c r="H44" i="139"/>
  <c r="G44" i="139"/>
  <c r="Y43" i="139"/>
  <c r="I43" i="139"/>
  <c r="H43" i="139"/>
  <c r="G43" i="139"/>
  <c r="Y42" i="139"/>
  <c r="I42" i="139"/>
  <c r="H42" i="139"/>
  <c r="G42" i="139"/>
  <c r="Y41" i="139"/>
  <c r="I41" i="139"/>
  <c r="H41" i="139"/>
  <c r="G41" i="139"/>
  <c r="Y40" i="139"/>
  <c r="I40" i="139"/>
  <c r="H40" i="139"/>
  <c r="G40" i="139"/>
  <c r="Y39" i="139"/>
  <c r="I39" i="139"/>
  <c r="H39" i="139"/>
  <c r="G39" i="139"/>
  <c r="Y38" i="139"/>
  <c r="I38" i="139"/>
  <c r="H38" i="139"/>
  <c r="G38" i="139"/>
  <c r="Y37" i="139"/>
  <c r="I37" i="139"/>
  <c r="H37" i="139"/>
  <c r="G37" i="139"/>
  <c r="Y36" i="139"/>
  <c r="I36" i="139"/>
  <c r="H36" i="139"/>
  <c r="G36" i="139"/>
  <c r="Y35" i="139"/>
  <c r="I35" i="139"/>
  <c r="H35" i="139"/>
  <c r="G35" i="139"/>
  <c r="Y34" i="139"/>
  <c r="I34" i="139"/>
  <c r="H34" i="139"/>
  <c r="G34" i="139"/>
  <c r="Y33" i="139"/>
  <c r="I33" i="139"/>
  <c r="H33" i="139"/>
  <c r="G33" i="139"/>
  <c r="Y32" i="139"/>
  <c r="I32" i="139"/>
  <c r="H32" i="139"/>
  <c r="G32" i="139"/>
  <c r="Y31" i="139"/>
  <c r="I31" i="139"/>
  <c r="H31" i="139"/>
  <c r="G31" i="139"/>
  <c r="Y30" i="139"/>
  <c r="I30" i="139"/>
  <c r="H30" i="139"/>
  <c r="G30" i="139"/>
  <c r="Y29" i="139"/>
  <c r="I29" i="139"/>
  <c r="H29" i="139"/>
  <c r="G29" i="139"/>
  <c r="Y28" i="139"/>
  <c r="I28" i="139"/>
  <c r="H28" i="139"/>
  <c r="G28" i="139"/>
  <c r="Y27" i="139"/>
  <c r="I27" i="139"/>
  <c r="H27" i="139"/>
  <c r="G27" i="139"/>
  <c r="Y26" i="139"/>
  <c r="I26" i="139"/>
  <c r="H26" i="139"/>
  <c r="G26" i="139"/>
  <c r="Y25" i="139"/>
  <c r="I25" i="139"/>
  <c r="H25" i="139"/>
  <c r="G25" i="139"/>
  <c r="Y24" i="139"/>
  <c r="I24" i="139"/>
  <c r="H24" i="139"/>
  <c r="G24" i="139"/>
  <c r="Y23" i="139"/>
  <c r="I23" i="139"/>
  <c r="H23" i="139"/>
  <c r="G23" i="139"/>
  <c r="Y22" i="139"/>
  <c r="I22" i="139"/>
  <c r="H22" i="139"/>
  <c r="G22" i="139"/>
  <c r="Y21" i="139"/>
  <c r="I21" i="139"/>
  <c r="H21" i="139"/>
  <c r="G21" i="139"/>
  <c r="Y20" i="139"/>
  <c r="I20" i="139"/>
  <c r="H20" i="139"/>
  <c r="G20" i="139"/>
  <c r="Y19" i="139"/>
  <c r="I19" i="139"/>
  <c r="H19" i="139"/>
  <c r="G19" i="139"/>
  <c r="Y18" i="139"/>
  <c r="I18" i="139"/>
  <c r="H18" i="139"/>
  <c r="G18" i="139"/>
  <c r="Y17" i="139"/>
  <c r="I17" i="139"/>
  <c r="H17" i="139"/>
  <c r="G17" i="139"/>
  <c r="Y16" i="139"/>
  <c r="I16" i="139"/>
  <c r="H16" i="139"/>
  <c r="G16" i="139"/>
  <c r="Y15" i="139"/>
  <c r="I15" i="139"/>
  <c r="H15" i="139"/>
  <c r="G15" i="139"/>
  <c r="Y14" i="139"/>
  <c r="I14" i="139"/>
  <c r="H14" i="139"/>
  <c r="G14" i="139"/>
  <c r="Y13" i="139"/>
  <c r="I13" i="139"/>
  <c r="H13" i="139"/>
  <c r="G13" i="139"/>
  <c r="Y12" i="139"/>
  <c r="I12" i="139"/>
  <c r="H12" i="139"/>
  <c r="G12" i="139"/>
  <c r="Y11" i="139"/>
  <c r="I11" i="139"/>
  <c r="H11" i="139"/>
  <c r="G11" i="139"/>
  <c r="Y10" i="139"/>
  <c r="I10" i="139"/>
  <c r="H10" i="139"/>
  <c r="G10" i="139"/>
  <c r="Y9" i="139"/>
  <c r="I9" i="139"/>
  <c r="H9" i="139"/>
  <c r="G9" i="139"/>
  <c r="Y8" i="139"/>
  <c r="I8" i="139"/>
  <c r="H8" i="139"/>
  <c r="G8" i="139"/>
  <c r="Y7" i="139"/>
  <c r="I7" i="139"/>
  <c r="H7" i="139"/>
  <c r="G7" i="139"/>
  <c r="Y6" i="139"/>
  <c r="I6" i="139"/>
  <c r="H6" i="139"/>
  <c r="G6" i="139"/>
  <c r="A21" i="171" l="1"/>
  <c r="A17" i="171"/>
  <c r="A18" i="171" s="1"/>
  <c r="A19" i="171" s="1"/>
  <c r="A16" i="171"/>
  <c r="A12" i="171"/>
  <c r="A13" i="171" s="1"/>
  <c r="A14" i="171" s="1"/>
  <c r="A11" i="171"/>
  <c r="A6" i="171"/>
  <c r="A7" i="171" s="1"/>
  <c r="A8" i="171" s="1"/>
  <c r="A9" i="171" s="1"/>
  <c r="A21" i="169"/>
  <c r="A16" i="169"/>
  <c r="A17" i="169" s="1"/>
  <c r="A18" i="169" s="1"/>
  <c r="A19" i="169" s="1"/>
  <c r="A11" i="169"/>
  <c r="A12" i="169" s="1"/>
  <c r="A13" i="169" s="1"/>
  <c r="A14" i="169" s="1"/>
  <c r="A6" i="169"/>
  <c r="A7" i="169" s="1"/>
  <c r="A8" i="169" s="1"/>
  <c r="A9" i="169" s="1"/>
  <c r="A21" i="167"/>
  <c r="A16" i="167"/>
  <c r="A17" i="167" s="1"/>
  <c r="A18" i="167" s="1"/>
  <c r="A19" i="167" s="1"/>
  <c r="A11" i="167"/>
  <c r="A12" i="167" s="1"/>
  <c r="A13" i="167" s="1"/>
  <c r="A14" i="167" s="1"/>
  <c r="A6" i="167"/>
  <c r="A7" i="167" s="1"/>
  <c r="A8" i="167" s="1"/>
  <c r="A9" i="167" s="1"/>
  <c r="A21" i="165"/>
  <c r="A16" i="165"/>
  <c r="A17" i="165" s="1"/>
  <c r="A18" i="165" s="1"/>
  <c r="A19" i="165" s="1"/>
  <c r="A11" i="165"/>
  <c r="A12" i="165" s="1"/>
  <c r="A13" i="165" s="1"/>
  <c r="A14" i="165" s="1"/>
  <c r="A6" i="165"/>
  <c r="A7" i="165" s="1"/>
  <c r="A8" i="165" s="1"/>
  <c r="A9" i="165" s="1"/>
  <c r="A21" i="163"/>
  <c r="A16" i="163"/>
  <c r="A17" i="163" s="1"/>
  <c r="A18" i="163" s="1"/>
  <c r="A19" i="163" s="1"/>
  <c r="A11" i="163"/>
  <c r="A12" i="163" s="1"/>
  <c r="A13" i="163" s="1"/>
  <c r="A14" i="163" s="1"/>
  <c r="A7" i="163"/>
  <c r="A8" i="163" s="1"/>
  <c r="A9" i="163" s="1"/>
  <c r="A6" i="163"/>
  <c r="A6" i="161"/>
  <c r="A7" i="161" s="1"/>
  <c r="A8" i="161" s="1"/>
  <c r="I22" i="148" l="1"/>
  <c r="H22" i="148"/>
  <c r="G22" i="148"/>
  <c r="F22" i="148"/>
  <c r="E22" i="148"/>
  <c r="D8" i="148"/>
  <c r="D22" i="148" s="1"/>
  <c r="N10" i="33" l="1"/>
  <c r="N11" i="33"/>
  <c r="N9" i="33"/>
</calcChain>
</file>

<file path=xl/sharedStrings.xml><?xml version="1.0" encoding="utf-8"?>
<sst xmlns="http://schemas.openxmlformats.org/spreadsheetml/2006/main" count="15863" uniqueCount="1337">
  <si>
    <t xml:space="preserve">Diseases of veins, lymphatic </t>
  </si>
  <si>
    <t>All ages</t>
  </si>
  <si>
    <t>85+</t>
  </si>
  <si>
    <t>All causes</t>
  </si>
  <si>
    <t>Hypertensive diseases</t>
  </si>
  <si>
    <t>diseases</t>
  </si>
  <si>
    <t xml:space="preserve">Diseases of arteries, </t>
  </si>
  <si>
    <t>arterioles and capillaries</t>
  </si>
  <si>
    <t xml:space="preserve">All ages </t>
  </si>
  <si>
    <t>Under 35</t>
  </si>
  <si>
    <t>35-44</t>
  </si>
  <si>
    <t xml:space="preserve">    45-54</t>
  </si>
  <si>
    <t xml:space="preserve">    55-64</t>
  </si>
  <si>
    <t xml:space="preserve">    65-74</t>
  </si>
  <si>
    <t>75-84</t>
  </si>
  <si>
    <t>MEN</t>
  </si>
  <si>
    <t>WOMEN</t>
  </si>
  <si>
    <t>Total</t>
  </si>
  <si>
    <t xml:space="preserve">Chronic rheumatic heart </t>
  </si>
  <si>
    <t>(I05-I09)</t>
  </si>
  <si>
    <t>(I10-I15)</t>
  </si>
  <si>
    <t>(I20-I25)</t>
  </si>
  <si>
    <t>Other heart diseases</t>
  </si>
  <si>
    <t>(I26-I52)</t>
  </si>
  <si>
    <t>Stroke</t>
  </si>
  <si>
    <t>(I60-I69)</t>
  </si>
  <si>
    <t>(I70-I79)</t>
  </si>
  <si>
    <t>vessels and lymph nodes*</t>
  </si>
  <si>
    <t>(I80-I89)</t>
  </si>
  <si>
    <t>Cancer</t>
  </si>
  <si>
    <t>(C00-D48)</t>
  </si>
  <si>
    <t>Lung cancer</t>
  </si>
  <si>
    <t>(C33,C34)</t>
  </si>
  <si>
    <t>Breast cancer</t>
  </si>
  <si>
    <t>(C50)</t>
  </si>
  <si>
    <t>Respiratory disease</t>
  </si>
  <si>
    <t>(J00-J99)</t>
  </si>
  <si>
    <t>Diabetes</t>
  </si>
  <si>
    <t>(E10-E14)</t>
  </si>
  <si>
    <t>All other causes</t>
  </si>
  <si>
    <t xml:space="preserve">Notes: </t>
  </si>
  <si>
    <t xml:space="preserve">ICD-10 codes in parentheses. </t>
  </si>
  <si>
    <t>*Not classified elsewhere</t>
  </si>
  <si>
    <t>All</t>
  </si>
  <si>
    <t>Source:</t>
  </si>
  <si>
    <t xml:space="preserve"> </t>
  </si>
  <si>
    <t>Under 75</t>
  </si>
  <si>
    <t>England</t>
  </si>
  <si>
    <t>Wales</t>
  </si>
  <si>
    <t>Scotland</t>
  </si>
  <si>
    <t>Northern</t>
  </si>
  <si>
    <t>Ireland</t>
  </si>
  <si>
    <t>EXCESS WINTER MORTALITY</t>
  </si>
  <si>
    <t>MORTALITY BY LOCAL AUTHORITY</t>
  </si>
  <si>
    <t>UK</t>
  </si>
  <si>
    <t>Northern Ireland</t>
  </si>
  <si>
    <t>South West</t>
  </si>
  <si>
    <t>London</t>
  </si>
  <si>
    <t>South East</t>
  </si>
  <si>
    <t>East of England</t>
  </si>
  <si>
    <t>West Midlands</t>
  </si>
  <si>
    <t>East Midlands</t>
  </si>
  <si>
    <t>North West</t>
  </si>
  <si>
    <t>North East</t>
  </si>
  <si>
    <t>Women</t>
  </si>
  <si>
    <t>Men</t>
  </si>
  <si>
    <t>Age standardised CHD death rates per 100,000</t>
  </si>
  <si>
    <t>UNDER 75</t>
  </si>
  <si>
    <t>ALL AGES</t>
  </si>
  <si>
    <t>Age standardised CVD death rates per 100,000</t>
  </si>
  <si>
    <t>2010/11</t>
  </si>
  <si>
    <t>2011/12</t>
  </si>
  <si>
    <t>2012/13</t>
  </si>
  <si>
    <t>Excess winter deaths</t>
  </si>
  <si>
    <t>0-64</t>
  </si>
  <si>
    <t>65-74</t>
  </si>
  <si>
    <t>2013/14</t>
  </si>
  <si>
    <t>0–64</t>
  </si>
  <si>
    <t>65–74</t>
  </si>
  <si>
    <t>75–84</t>
  </si>
  <si>
    <t>2007/08</t>
  </si>
  <si>
    <t>2008/09</t>
  </si>
  <si>
    <t>2009/10</t>
  </si>
  <si>
    <t>EWM Index (%)</t>
  </si>
  <si>
    <t>United Kingdom</t>
  </si>
  <si>
    <t>Year</t>
  </si>
  <si>
    <t>Both</t>
  </si>
  <si>
    <t>Notes:</t>
  </si>
  <si>
    <t>Northern Ireland coded deaths differently until 1979, therefore these under estimate the rate compared to rest of the UK.</t>
  </si>
  <si>
    <t>-</t>
  </si>
  <si>
    <t>Excess winter mortality index</t>
  </si>
  <si>
    <t>Excess winter mortality</t>
  </si>
  <si>
    <t>Excess winter mortality calculation: winter deaths-average non-winter deaths.</t>
  </si>
  <si>
    <t>Coronary heart disease (ICD-10 I20–I25)</t>
  </si>
  <si>
    <t>MORTALITY BY CAUSE</t>
  </si>
  <si>
    <t>TRENDS IN MORTALITY</t>
  </si>
  <si>
    <t>Excess winter mortality index calculation: (excess winter mortality / average non-winter deaths)*100</t>
  </si>
  <si>
    <t>in EWM between each year, which could be due to natural fluctuations rather than meaningful increases or decreases between each year.</t>
  </si>
  <si>
    <t>Low numbers of CVD deaths of each age-group in the winter months for Wales may mean that there are large percentage variations</t>
  </si>
  <si>
    <t>Low numbers of CVD deaths of each age-group in the winter months for Northern Ireland may mean that there are large percentage variations</t>
  </si>
  <si>
    <t>Table 1.11 Excess winter mortality index calculation: (excess winter mortality / average non-winter deaths)*100</t>
  </si>
  <si>
    <t>England and Wales: rates calculated in partnership with the Office for National Statistics.</t>
  </si>
  <si>
    <t>Scotland: Rates calculated in partnership with the General Register Office for Scotland.</t>
  </si>
  <si>
    <t>Northern Ireland: Rates calculated in partnership with Northern Ireland Statistics and Research Agency.</t>
  </si>
  <si>
    <t>ICD-10 codes I00-I99. Directly age-standardised using the 2013 European Standard Population.</t>
  </si>
  <si>
    <t>ICD-10 codes I20-I25. Directly age-standardised using the 2013 European Standard Population.</t>
  </si>
  <si>
    <t>ICD-10 codes I60-I69. Directly standardised using the 2013 European Standard Population.</t>
  </si>
  <si>
    <t>The figures for individual age-groups may not sum up to the 'all ages' total due to rounding of figures.</t>
  </si>
  <si>
    <t>All cancer</t>
  </si>
  <si>
    <t>Cardiovascular disease (ICD-10 I00–I99)</t>
  </si>
  <si>
    <t>2014/15</t>
  </si>
  <si>
    <t>2010 to 2014: England and Wales, Office for National Statistics; Scotland, General Register Office for Scotland; Northern Ireland, Northern Ireland Statistics and Research Agency.</t>
  </si>
  <si>
    <t>The EWM index cannot be calculated where the number of EWD's is equal to zero or where there are a negative number of excess winter deaths.</t>
  </si>
  <si>
    <t>England and Wales: rates calculated in partnership with the Office for National Statistics using NOMIS</t>
  </si>
  <si>
    <t xml:space="preserve">1969 to 2009: England and Wales, Office for National Statistics (2016) Personal communication.  </t>
  </si>
  <si>
    <t>Yorkshire and the Humber</t>
  </si>
  <si>
    <t xml:space="preserve">Lower respiratory disease </t>
  </si>
  <si>
    <t>2015/16</t>
  </si>
  <si>
    <t>Coronary heart disease</t>
  </si>
  <si>
    <t>ALL</t>
  </si>
  <si>
    <t>All Men</t>
  </si>
  <si>
    <t>All Women</t>
  </si>
  <si>
    <t>plus UK maps by gender and combined</t>
  </si>
  <si>
    <t>New LA Code</t>
  </si>
  <si>
    <t>LA/DC/UA</t>
  </si>
  <si>
    <t>Region/Nation</t>
  </si>
  <si>
    <t>4N</t>
  </si>
  <si>
    <t>E07000032</t>
  </si>
  <si>
    <t>Amber Valley</t>
  </si>
  <si>
    <t>ENG</t>
  </si>
  <si>
    <t>E07000033</t>
  </si>
  <si>
    <t>Bolsover</t>
  </si>
  <si>
    <t>E07000034</t>
  </si>
  <si>
    <t>Chesterfield</t>
  </si>
  <si>
    <t>E06000015</t>
  </si>
  <si>
    <t>Derby</t>
  </si>
  <si>
    <t>E07000035</t>
  </si>
  <si>
    <t>Derbyshire Dales</t>
  </si>
  <si>
    <t>E07000036</t>
  </si>
  <si>
    <t>Erewash</t>
  </si>
  <si>
    <t>E07000037</t>
  </si>
  <si>
    <t>High Peak</t>
  </si>
  <si>
    <t>E07000038</t>
  </si>
  <si>
    <t>North East Derbyshire</t>
  </si>
  <si>
    <t>E07000039</t>
  </si>
  <si>
    <t>South Derbyshire</t>
  </si>
  <si>
    <t>E07000129</t>
  </si>
  <si>
    <t>Blaby</t>
  </si>
  <si>
    <t>E07000130</t>
  </si>
  <si>
    <t>Charnwood</t>
  </si>
  <si>
    <t>E07000131</t>
  </si>
  <si>
    <t>Harborough</t>
  </si>
  <si>
    <t>E07000132</t>
  </si>
  <si>
    <t>Hinckley and Bosworth</t>
  </si>
  <si>
    <t>E06000016</t>
  </si>
  <si>
    <t>Leicester</t>
  </si>
  <si>
    <t>E07000133</t>
  </si>
  <si>
    <t>Melton</t>
  </si>
  <si>
    <t>E07000134</t>
  </si>
  <si>
    <t>North West Leicestershire</t>
  </si>
  <si>
    <t>E07000135</t>
  </si>
  <si>
    <t>Oadby and Wigston</t>
  </si>
  <si>
    <t>E07000136</t>
  </si>
  <si>
    <t>Boston</t>
  </si>
  <si>
    <t>E07000137</t>
  </si>
  <si>
    <t>East Lindsey</t>
  </si>
  <si>
    <t>E07000138</t>
  </si>
  <si>
    <t>Lincoln</t>
  </si>
  <si>
    <t>E07000139</t>
  </si>
  <si>
    <t>North Kesteven</t>
  </si>
  <si>
    <t>E07000140</t>
  </si>
  <si>
    <t>South Holland</t>
  </si>
  <si>
    <t>E07000141</t>
  </si>
  <si>
    <t>South Kesteven</t>
  </si>
  <si>
    <t>E07000142</t>
  </si>
  <si>
    <t>West Lindsey</t>
  </si>
  <si>
    <t>E07000150</t>
  </si>
  <si>
    <t>Corby</t>
  </si>
  <si>
    <t>E07000151</t>
  </si>
  <si>
    <t>Daventry</t>
  </si>
  <si>
    <t>E07000152</t>
  </si>
  <si>
    <t>East Northamptonshire</t>
  </si>
  <si>
    <t>E07000153</t>
  </si>
  <si>
    <t>Kettering</t>
  </si>
  <si>
    <t>E07000154</t>
  </si>
  <si>
    <t>Northampton</t>
  </si>
  <si>
    <t>E07000155</t>
  </si>
  <si>
    <t>South Northamptonshire</t>
  </si>
  <si>
    <t>E07000156</t>
  </si>
  <si>
    <t>Wellingborough</t>
  </si>
  <si>
    <t>E07000170</t>
  </si>
  <si>
    <t>Ashfield</t>
  </si>
  <si>
    <t>E07000171</t>
  </si>
  <si>
    <t>Bassetlaw</t>
  </si>
  <si>
    <t>E07000172</t>
  </si>
  <si>
    <t>Broxtowe</t>
  </si>
  <si>
    <t>E07000173</t>
  </si>
  <si>
    <t>Gedling</t>
  </si>
  <si>
    <t>E07000174</t>
  </si>
  <si>
    <t>Mansfield</t>
  </si>
  <si>
    <t>E07000175</t>
  </si>
  <si>
    <t>Newark and Sherwood</t>
  </si>
  <si>
    <t>E06000018</t>
  </si>
  <si>
    <t>Nottingham</t>
  </si>
  <si>
    <t>E07000176</t>
  </si>
  <si>
    <t>Rushcliffe</t>
  </si>
  <si>
    <t>E06000017</t>
  </si>
  <si>
    <t>Rutland</t>
  </si>
  <si>
    <t>E06000055</t>
  </si>
  <si>
    <t>Bedford</t>
  </si>
  <si>
    <t>E06000056</t>
  </si>
  <si>
    <t>Central Bedfordshire</t>
  </si>
  <si>
    <t>E06000032</t>
  </si>
  <si>
    <t>Luton</t>
  </si>
  <si>
    <t>E07000008</t>
  </si>
  <si>
    <t>Cambridge</t>
  </si>
  <si>
    <t>E07000009</t>
  </si>
  <si>
    <t>East Cambridgeshire</t>
  </si>
  <si>
    <t>E07000010</t>
  </si>
  <si>
    <t>Fenland</t>
  </si>
  <si>
    <t>E07000011</t>
  </si>
  <si>
    <t>Huntingdonshire</t>
  </si>
  <si>
    <t>E06000031</t>
  </si>
  <si>
    <t>Peterborough</t>
  </si>
  <si>
    <t>E07000012</t>
  </si>
  <si>
    <t>South Cambridgeshire</t>
  </si>
  <si>
    <t>E07000066</t>
  </si>
  <si>
    <t>Basildon</t>
  </si>
  <si>
    <t>E07000067</t>
  </si>
  <si>
    <t>Braintree</t>
  </si>
  <si>
    <t>E07000068</t>
  </si>
  <si>
    <t>Brentwood</t>
  </si>
  <si>
    <t>E07000069</t>
  </si>
  <si>
    <t>Castle Point</t>
  </si>
  <si>
    <t>E07000070</t>
  </si>
  <si>
    <t>Chelmsford</t>
  </si>
  <si>
    <t>E07000071</t>
  </si>
  <si>
    <t>Colchester</t>
  </si>
  <si>
    <t>E07000072</t>
  </si>
  <si>
    <t>Epping Forest</t>
  </si>
  <si>
    <t>E07000073</t>
  </si>
  <si>
    <t>Harlow</t>
  </si>
  <si>
    <t>E07000074</t>
  </si>
  <si>
    <t>Maldon</t>
  </si>
  <si>
    <t>E07000075</t>
  </si>
  <si>
    <t>Rochford</t>
  </si>
  <si>
    <t>E06000033</t>
  </si>
  <si>
    <t>Southend-on-Sea</t>
  </si>
  <si>
    <t>E07000076</t>
  </si>
  <si>
    <t>Tendring</t>
  </si>
  <si>
    <t>E06000034</t>
  </si>
  <si>
    <t>Thurrock</t>
  </si>
  <si>
    <t>E07000077</t>
  </si>
  <si>
    <t>Uttlesford</t>
  </si>
  <si>
    <t>E07000095</t>
  </si>
  <si>
    <t>Broxbourne</t>
  </si>
  <si>
    <t>E07000096</t>
  </si>
  <si>
    <t>Dacorum</t>
  </si>
  <si>
    <t>E07000242</t>
  </si>
  <si>
    <t>East Hertfordshire</t>
  </si>
  <si>
    <t>E07000098</t>
  </si>
  <si>
    <t>Hertsmere</t>
  </si>
  <si>
    <t>E07000099</t>
  </si>
  <si>
    <t>North Hertfordshire</t>
  </si>
  <si>
    <t>E07000240</t>
  </si>
  <si>
    <t>St Albans</t>
  </si>
  <si>
    <t>E07000243</t>
  </si>
  <si>
    <t>Stevenage</t>
  </si>
  <si>
    <t>E07000102</t>
  </si>
  <si>
    <t>Three Rivers</t>
  </si>
  <si>
    <t>E07000103</t>
  </si>
  <si>
    <t>Watford</t>
  </si>
  <si>
    <t>E07000241</t>
  </si>
  <si>
    <t>Welwyn Hatfield</t>
  </si>
  <si>
    <t>E07000143</t>
  </si>
  <si>
    <t>Breckland</t>
  </si>
  <si>
    <t>E07000144</t>
  </si>
  <si>
    <t>Broadland</t>
  </si>
  <si>
    <t>E07000145</t>
  </si>
  <si>
    <t>Great Yarmouth</t>
  </si>
  <si>
    <t>E07000146</t>
  </si>
  <si>
    <t>E07000147</t>
  </si>
  <si>
    <t>North Norfolk</t>
  </si>
  <si>
    <t>E07000148</t>
  </si>
  <si>
    <t>Norwich</t>
  </si>
  <si>
    <t>E07000149</t>
  </si>
  <si>
    <t>South Norfolk</t>
  </si>
  <si>
    <t>E07000200</t>
  </si>
  <si>
    <t>Babergh</t>
  </si>
  <si>
    <t>E07000202</t>
  </si>
  <si>
    <t>Ipswich</t>
  </si>
  <si>
    <t>E07000203</t>
  </si>
  <si>
    <t>Mid Suffolk</t>
  </si>
  <si>
    <t>E09000002</t>
  </si>
  <si>
    <t>Barking and Dagenham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</si>
  <si>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</si>
  <si>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</si>
  <si>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</si>
  <si>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</si>
  <si>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</si>
  <si>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</si>
  <si>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</si>
  <si>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</si>
  <si>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E09000007</t>
  </si>
  <si>
    <t>Camden</t>
  </si>
  <si>
    <t>E09000001</t>
  </si>
  <si>
    <t>City of London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</si>
  <si>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</si>
  <si>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</si>
  <si>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</si>
  <si>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</si>
  <si>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</si>
  <si>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</si>
  <si>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</si>
  <si>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</si>
  <si>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E09000012</t>
  </si>
  <si>
    <t>Hackney</t>
  </si>
  <si>
    <t>E09000013</t>
  </si>
  <si>
    <t>Hammersmith and Fulham</t>
  </si>
  <si>
    <t>E09000014</t>
  </si>
  <si>
    <t>Haringey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</si>
  <si>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</si>
  <si>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</si>
  <si>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</si>
  <si>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</si>
  <si>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</si>
  <si>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</si>
  <si>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</si>
  <si>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</si>
  <si>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E09000019</t>
  </si>
  <si>
    <t>Islington</t>
  </si>
  <si>
    <t>E09000020</t>
  </si>
  <si>
    <t>Kensington and Chelsea</t>
  </si>
  <si>
    <t>E09000021</t>
  </si>
  <si>
    <t>Kingston upon Thames</t>
  </si>
  <si>
    <t>E09000022</t>
  </si>
  <si>
    <t>Lambeth</t>
  </si>
  <si>
    <t>E09000023</t>
  </si>
  <si>
    <t>Lewisham</t>
  </si>
  <si>
    <t>E09000024</t>
  </si>
  <si>
    <t>Merton</t>
  </si>
  <si>
    <t>E09000025</t>
  </si>
  <si>
    <t>Newham</t>
  </si>
  <si>
    <t>E09000026</t>
  </si>
  <si>
    <t>Redbridge</t>
  </si>
  <si>
    <t>E09000027</t>
  </si>
  <si>
    <t>Richmond upon Thames</t>
  </si>
  <si>
    <t>E09000028</t>
  </si>
  <si>
    <t>Southwark</t>
  </si>
  <si>
    <t>E09000029</t>
  </si>
  <si>
    <t>Sutton</t>
  </si>
  <si>
    <t>E09000030</t>
  </si>
  <si>
    <t>Tower Hamlets</t>
  </si>
  <si>
    <t>E09000031</t>
  </si>
  <si>
    <t>Waltham Forest</t>
  </si>
  <si>
    <t>E09000032</t>
  </si>
  <si>
    <t>Wandsworth</t>
  </si>
  <si>
    <t>E09000033</t>
  </si>
  <si>
    <t>Westminster</t>
  </si>
  <si>
    <t>E06000047</t>
  </si>
  <si>
    <t>County Durham</t>
  </si>
  <si>
    <t>E06000005</t>
  </si>
  <si>
    <t>Darlington</t>
  </si>
  <si>
    <t>E06000001</t>
  </si>
  <si>
    <t>Hartlepool</t>
  </si>
  <si>
    <t>E06000004</t>
  </si>
  <si>
    <t>Stockton-on-Tees</t>
  </si>
  <si>
    <t>E06000057</t>
  </si>
  <si>
    <t>Northumberland</t>
  </si>
  <si>
    <t>E08000037</t>
  </si>
  <si>
    <t>Gateshead</t>
  </si>
  <si>
    <t>E08000021</t>
  </si>
  <si>
    <t>Newcastle upon Tyne</t>
  </si>
  <si>
    <t>E08000022</t>
  </si>
  <si>
    <t>North Tyneside</t>
  </si>
  <si>
    <t>E08000023</t>
  </si>
  <si>
    <t>South Tyneside</t>
  </si>
  <si>
    <t>E08000024</t>
  </si>
  <si>
    <t>Sunderland</t>
  </si>
  <si>
    <t>E06000002</t>
  </si>
  <si>
    <t>Middlesbrough</t>
  </si>
  <si>
    <t>E06000003</t>
  </si>
  <si>
    <t>Redcar and Cleveland</t>
  </si>
  <si>
    <t>E06000049</t>
  </si>
  <si>
    <t>Cheshire East</t>
  </si>
  <si>
    <t>E06000050</t>
  </si>
  <si>
    <t>Cheshire West and Chester</t>
  </si>
  <si>
    <t>E06000006</t>
  </si>
  <si>
    <t>Halton</t>
  </si>
  <si>
    <t>E06000007</t>
  </si>
  <si>
    <t>Warrington</t>
  </si>
  <si>
    <t>E07000026</t>
  </si>
  <si>
    <t>Allerdale</t>
  </si>
  <si>
    <t>E07000027</t>
  </si>
  <si>
    <t>Barrow-in-Furness</t>
  </si>
  <si>
    <t>E07000028</t>
  </si>
  <si>
    <t>Carlisle</t>
  </si>
  <si>
    <t>E07000029</t>
  </si>
  <si>
    <t>Copeland</t>
  </si>
  <si>
    <t>E07000030</t>
  </si>
  <si>
    <t>Eden</t>
  </si>
  <si>
    <t>E07000031</t>
  </si>
  <si>
    <t>South Lakeland</t>
  </si>
  <si>
    <t>E08000001</t>
  </si>
  <si>
    <t>Bolton</t>
  </si>
  <si>
    <t>E08000002</t>
  </si>
  <si>
    <t>Bury</t>
  </si>
  <si>
    <t>E08000003</t>
  </si>
  <si>
    <t>Manchester</t>
  </si>
  <si>
    <t>E08000004</t>
  </si>
  <si>
    <t>Oldham</t>
  </si>
  <si>
    <t>E08000005</t>
  </si>
  <si>
    <t>Rochdale</t>
  </si>
  <si>
    <t>E08000006</t>
  </si>
  <si>
    <t>Salford</t>
  </si>
  <si>
    <t>E08000007</t>
  </si>
  <si>
    <t>Stockport</t>
  </si>
  <si>
    <t>E08000008</t>
  </si>
  <si>
    <t>Tameside</t>
  </si>
  <si>
    <t>E08000009</t>
  </si>
  <si>
    <t>Trafford</t>
  </si>
  <si>
    <t>E08000010</t>
  </si>
  <si>
    <t>Wigan</t>
  </si>
  <si>
    <t>E06000008</t>
  </si>
  <si>
    <t>Blackburn with Darwen</t>
  </si>
  <si>
    <t>E06000009</t>
  </si>
  <si>
    <t>Blackpool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</si>
  <si>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</si>
  <si>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</si>
  <si>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</si>
  <si>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</si>
  <si>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</si>
  <si>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</si>
  <si>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</si>
  <si>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</si>
  <si>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</si>
  <si>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</si>
  <si>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</si>
  <si>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</si>
  <si>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</si>
  <si>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</si>
  <si>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</si>
  <si>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</si>
  <si>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</si>
  <si>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</si>
  <si>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</si>
  <si>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</si>
  <si>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</si>
  <si>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</si>
  <si>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</si>
  <si>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</si>
  <si>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E08000011</t>
  </si>
  <si>
    <t>Knowsley</t>
  </si>
  <si>
    <t>E08000012</t>
  </si>
  <si>
    <t>Liverpool</t>
  </si>
  <si>
    <t>E08000014</t>
  </si>
  <si>
    <t>Sefton</t>
  </si>
  <si>
    <t>E08000013</t>
  </si>
  <si>
    <t>St. Helens</t>
  </si>
  <si>
    <t>E08000015</t>
  </si>
  <si>
    <t>Wirral</t>
  </si>
  <si>
    <t>E06000036</t>
  </si>
  <si>
    <t>Bracknell Forest</t>
  </si>
  <si>
    <t>E06000038</t>
  </si>
  <si>
    <t>Reading</t>
  </si>
  <si>
    <t>E06000039</t>
  </si>
  <si>
    <t>Slough</t>
  </si>
  <si>
    <t>E06000037</t>
  </si>
  <si>
    <t>West Berkshire</t>
  </si>
  <si>
    <t>E06000040</t>
  </si>
  <si>
    <t>Windsor and Maidenhead</t>
  </si>
  <si>
    <t>E06000041</t>
  </si>
  <si>
    <t>Wokingham</t>
  </si>
  <si>
    <t>E07000004</t>
  </si>
  <si>
    <t>Aylesbury Vale</t>
  </si>
  <si>
    <t>E07000005</t>
  </si>
  <si>
    <t>Chiltern</t>
  </si>
  <si>
    <t>E06000042</t>
  </si>
  <si>
    <t>Milton Keynes</t>
  </si>
  <si>
    <t>E07000006</t>
  </si>
  <si>
    <t>South Bucks</t>
  </si>
  <si>
    <t>E07000007</t>
  </si>
  <si>
    <t>Wycombe</t>
  </si>
  <si>
    <t>E06000043</t>
  </si>
  <si>
    <t>Brighton and Hove</t>
  </si>
  <si>
    <t>E07000061</t>
  </si>
  <si>
    <t>Eastbourne</t>
  </si>
  <si>
    <t>E07000062</t>
  </si>
  <si>
    <t>Hastings</t>
  </si>
  <si>
    <t>E07000063</t>
  </si>
  <si>
    <t>Lewes</t>
  </si>
  <si>
    <t>E07000064</t>
  </si>
  <si>
    <t>Rother</t>
  </si>
  <si>
    <t>E07000065</t>
  </si>
  <si>
    <t>Wealden</t>
  </si>
  <si>
    <t>E07000084</t>
  </si>
  <si>
    <t>Basingstoke and Deane</t>
  </si>
  <si>
    <t>E07000085</t>
  </si>
  <si>
    <t>East Hampshire</t>
  </si>
  <si>
    <t>E07000086</t>
  </si>
  <si>
    <t>Eastleigh</t>
  </si>
  <si>
    <t>E07000087</t>
  </si>
  <si>
    <t>Fareham</t>
  </si>
  <si>
    <t>E07000088</t>
  </si>
  <si>
    <t>Gosport</t>
  </si>
  <si>
    <t>E07000089</t>
  </si>
  <si>
    <t>Hart</t>
  </si>
  <si>
    <t>E07000090</t>
  </si>
  <si>
    <t>Havant</t>
  </si>
  <si>
    <t>E07000091</t>
  </si>
  <si>
    <t>New Forest</t>
  </si>
  <si>
    <t>E06000044</t>
  </si>
  <si>
    <t>Portsmouth</t>
  </si>
  <si>
    <t>E07000092</t>
  </si>
  <si>
    <t>Rushmoor</t>
  </si>
  <si>
    <t>E06000045</t>
  </si>
  <si>
    <t>Southampton</t>
  </si>
  <si>
    <t>E07000093</t>
  </si>
  <si>
    <t>Test Valley</t>
  </si>
  <si>
    <t>E07000094</t>
  </si>
  <si>
    <t>Winchester</t>
  </si>
  <si>
    <t>E06000046</t>
  </si>
  <si>
    <t>Isle of Wight</t>
  </si>
  <si>
    <t>E07000105</t>
  </si>
  <si>
    <t>Ashford</t>
  </si>
  <si>
    <t>E07000106</t>
  </si>
  <si>
    <t>Canterbury</t>
  </si>
  <si>
    <t>E07000107</t>
  </si>
  <si>
    <t>Dartford</t>
  </si>
  <si>
    <t>E07000108</t>
  </si>
  <si>
    <t>Dover</t>
  </si>
  <si>
    <t>E07000109</t>
  </si>
  <si>
    <t>Gravesham</t>
  </si>
  <si>
    <t>E07000110</t>
  </si>
  <si>
    <t>Maidstone</t>
  </si>
  <si>
    <t>E06000035</t>
  </si>
  <si>
    <t>Medway</t>
  </si>
  <si>
    <t>E07000111</t>
  </si>
  <si>
    <t>Sevenoaks</t>
  </si>
  <si>
    <t>E07000112</t>
  </si>
  <si>
    <t>E07000113</t>
  </si>
  <si>
    <t>Swale</t>
  </si>
  <si>
    <t>E07000114</t>
  </si>
  <si>
    <t>Thanet</t>
  </si>
  <si>
    <t>E07000115</t>
  </si>
  <si>
    <t>Tonbridge and Malling</t>
  </si>
  <si>
    <t>E07000116</t>
  </si>
  <si>
    <t>Tunbridge Wells</t>
  </si>
  <si>
    <t>E07000177</t>
  </si>
  <si>
    <t>Cherwell</t>
  </si>
  <si>
    <t>E07000178</t>
  </si>
  <si>
    <t>Oxford</t>
  </si>
  <si>
    <t>E07000179</t>
  </si>
  <si>
    <t>South Oxfordshire</t>
  </si>
  <si>
    <t>E07000180</t>
  </si>
  <si>
    <t>Vale of White Horse</t>
  </si>
  <si>
    <t>E07000181</t>
  </si>
  <si>
    <t>West Oxfordshire</t>
  </si>
  <si>
    <t>E07000207</t>
  </si>
  <si>
    <t>Elmbridge</t>
  </si>
  <si>
    <t>E07000208</t>
  </si>
  <si>
    <t>Epsom and Ewell</t>
  </si>
  <si>
    <t>E07000209</t>
  </si>
  <si>
    <t>Guildford</t>
  </si>
  <si>
    <t>E07000210</t>
  </si>
  <si>
    <t>Mole Valley</t>
  </si>
  <si>
    <t>E07000211</t>
  </si>
  <si>
    <t>Reigate and Banstead</t>
  </si>
  <si>
    <t>E07000212</t>
  </si>
  <si>
    <t>Runnymede</t>
  </si>
  <si>
    <t>E07000213</t>
  </si>
  <si>
    <t>Spelthorne</t>
  </si>
  <si>
    <t>E07000214</t>
  </si>
  <si>
    <t>Surrey Heath</t>
  </si>
  <si>
    <t>E07000215</t>
  </si>
  <si>
    <t>Tandridge</t>
  </si>
  <si>
    <t>E07000216</t>
  </si>
  <si>
    <t>Waverley</t>
  </si>
  <si>
    <t>E07000217</t>
  </si>
  <si>
    <t>Woking</t>
  </si>
  <si>
    <t>E07000223</t>
  </si>
  <si>
    <t>Adur</t>
  </si>
  <si>
    <t>E07000224</t>
  </si>
  <si>
    <t>Arun</t>
  </si>
  <si>
    <t>E07000225</t>
  </si>
  <si>
    <t>Chichester</t>
  </si>
  <si>
    <t>E07000226</t>
  </si>
  <si>
    <t>Crawley</t>
  </si>
  <si>
    <t>E07000227</t>
  </si>
  <si>
    <t>Horsham</t>
  </si>
  <si>
    <t>E07000228</t>
  </si>
  <si>
    <t>Mid Sussex</t>
  </si>
  <si>
    <t>E07000229</t>
  </si>
  <si>
    <t>Worthing</t>
  </si>
  <si>
    <t>E06000023</t>
  </si>
  <si>
    <t>E06000052</t>
  </si>
  <si>
    <t>E07000040</t>
  </si>
  <si>
    <t>East Devon</t>
  </si>
  <si>
    <t>E07000041</t>
  </si>
  <si>
    <t>Exeter</t>
  </si>
  <si>
    <t>E07000042</t>
  </si>
  <si>
    <t>Mid Devon</t>
  </si>
  <si>
    <t>E07000043</t>
  </si>
  <si>
    <t>North Devon</t>
  </si>
  <si>
    <t>E06000026</t>
  </si>
  <si>
    <t>Plymouth</t>
  </si>
  <si>
    <t>E07000044</t>
  </si>
  <si>
    <t>South Hams</t>
  </si>
  <si>
    <t>E07000045</t>
  </si>
  <si>
    <t>Teignbridge</t>
  </si>
  <si>
    <t>E06000027</t>
  </si>
  <si>
    <t>Torbay</t>
  </si>
  <si>
    <t>E07000046</t>
  </si>
  <si>
    <t>Torridge</t>
  </si>
  <si>
    <t>E07000047</t>
  </si>
  <si>
    <t>West Devon</t>
  </si>
  <si>
    <t>E07000078</t>
  </si>
  <si>
    <t>Cheltenham</t>
  </si>
  <si>
    <t>E07000079</t>
  </si>
  <si>
    <t>Cotswold</t>
  </si>
  <si>
    <t>E07000080</t>
  </si>
  <si>
    <t>Forest of Dean</t>
  </si>
  <si>
    <t>E07000081</t>
  </si>
  <si>
    <t>Gloucester</t>
  </si>
  <si>
    <t>E06000025</t>
  </si>
  <si>
    <t>South Gloucestershire</t>
  </si>
  <si>
    <t>E07000082</t>
  </si>
  <si>
    <t>Stroud</t>
  </si>
  <si>
    <t>E07000083</t>
  </si>
  <si>
    <t>Tewkesbury</t>
  </si>
  <si>
    <t>E06000022</t>
  </si>
  <si>
    <t>Bath and North East Somerset</t>
  </si>
  <si>
    <t>E07000187</t>
  </si>
  <si>
    <t>Mendip</t>
  </si>
  <si>
    <t>E06000024</t>
  </si>
  <si>
    <t>North Somerset</t>
  </si>
  <si>
    <t>E07000188</t>
  </si>
  <si>
    <t>Sedgemoor</t>
  </si>
  <si>
    <t>E07000189</t>
  </si>
  <si>
    <t>South Somerset</t>
  </si>
  <si>
    <t>E06000030</t>
  </si>
  <si>
    <t>Swindon</t>
  </si>
  <si>
    <t>Wiltshire</t>
  </si>
  <si>
    <t>E06000054</t>
  </si>
  <si>
    <t>E06000019</t>
  </si>
  <si>
    <t>E06000051</t>
  </si>
  <si>
    <t>Shropshire</t>
  </si>
  <si>
    <t>E06000020</t>
  </si>
  <si>
    <t>Telford and Wrekin</t>
  </si>
  <si>
    <t>E07000192</t>
  </si>
  <si>
    <t>Cannock Chase</t>
  </si>
  <si>
    <t>E07000193</t>
  </si>
  <si>
    <t>East Staffordshire</t>
  </si>
  <si>
    <t>E07000194</t>
  </si>
  <si>
    <t>Lichfield</t>
  </si>
  <si>
    <t>E07000195</t>
  </si>
  <si>
    <t>Newcastle-under-Lyme</t>
  </si>
  <si>
    <t>E07000196</t>
  </si>
  <si>
    <t>South Staffordshire</t>
  </si>
  <si>
    <t>E07000197</t>
  </si>
  <si>
    <t>Stafford</t>
  </si>
  <si>
    <t>E07000198</t>
  </si>
  <si>
    <t>Staffordshire Moorlands</t>
  </si>
  <si>
    <t>E06000021</t>
  </si>
  <si>
    <t>Stoke-on-Trent</t>
  </si>
  <si>
    <t>E07000199</t>
  </si>
  <si>
    <t>Tamworth</t>
  </si>
  <si>
    <t>E07000218</t>
  </si>
  <si>
    <t>North Warwickshire</t>
  </si>
  <si>
    <t>E07000219</t>
  </si>
  <si>
    <t>Nuneaton and Bedworth</t>
  </si>
  <si>
    <t>E07000220</t>
  </si>
  <si>
    <t>Rugby</t>
  </si>
  <si>
    <t>E07000221</t>
  </si>
  <si>
    <t>Stratford-on-Avon</t>
  </si>
  <si>
    <t>E07000222</t>
  </si>
  <si>
    <t>Warwick</t>
  </si>
  <si>
    <t>E08000025</t>
  </si>
  <si>
    <t>Birmingham</t>
  </si>
  <si>
    <t>E08000026</t>
  </si>
  <si>
    <t>Coventry</t>
  </si>
  <si>
    <t>E08000027</t>
  </si>
  <si>
    <t>Dudley</t>
  </si>
  <si>
    <t>E08000028</t>
  </si>
  <si>
    <t>Sandwell</t>
  </si>
  <si>
    <t>E08000029</t>
  </si>
  <si>
    <t>Solihull</t>
  </si>
  <si>
    <t>E08000030</t>
  </si>
  <si>
    <t>Walsall</t>
  </si>
  <si>
    <t>E08000031</t>
  </si>
  <si>
    <t>Wolverhampton</t>
  </si>
  <si>
    <t>E07000234</t>
  </si>
  <si>
    <t>Bromsgrove</t>
  </si>
  <si>
    <t>E07000235</t>
  </si>
  <si>
    <t>Malvern Hills</t>
  </si>
  <si>
    <t>E07000236</t>
  </si>
  <si>
    <t>Redditch</t>
  </si>
  <si>
    <t>E07000237</t>
  </si>
  <si>
    <t>Worcester</t>
  </si>
  <si>
    <t>E07000238</t>
  </si>
  <si>
    <t>Wychavon</t>
  </si>
  <si>
    <t>E07000239</t>
  </si>
  <si>
    <t>Wyre Forest</t>
  </si>
  <si>
    <t>E06000012</t>
  </si>
  <si>
    <t>North East Lincolnshire</t>
  </si>
  <si>
    <t>Yorkshire &amp; The Humber</t>
  </si>
  <si>
    <t>E06000013</t>
  </si>
  <si>
    <t>North Lincolnshire</t>
  </si>
  <si>
    <t>E06000011</t>
  </si>
  <si>
    <t>East Riding of Yorkshire</t>
  </si>
  <si>
    <t>E06000010</t>
  </si>
  <si>
    <t>E07000163</t>
  </si>
  <si>
    <t>Craven</t>
  </si>
  <si>
    <t>E07000164</t>
  </si>
  <si>
    <t>Hambleton</t>
  </si>
  <si>
    <t>E07000165</t>
  </si>
  <si>
    <t>Harrogate</t>
  </si>
  <si>
    <t>E07000166</t>
  </si>
  <si>
    <t>Richmondshire</t>
  </si>
  <si>
    <t>E07000167</t>
  </si>
  <si>
    <t>Ryedale</t>
  </si>
  <si>
    <t>E07000168</t>
  </si>
  <si>
    <t>Scarborough</t>
  </si>
  <si>
    <t>E07000169</t>
  </si>
  <si>
    <t>Selby</t>
  </si>
  <si>
    <t>E06000014</t>
  </si>
  <si>
    <t>York</t>
  </si>
  <si>
    <t>E08000016</t>
  </si>
  <si>
    <t>Barnsley</t>
  </si>
  <si>
    <t>E08000017</t>
  </si>
  <si>
    <t>Doncaster</t>
  </si>
  <si>
    <t>E08000018</t>
  </si>
  <si>
    <t>Rotherham</t>
  </si>
  <si>
    <t>E08000019</t>
  </si>
  <si>
    <t>Sheffield</t>
  </si>
  <si>
    <t>E08000032</t>
  </si>
  <si>
    <t>Bradford</t>
  </si>
  <si>
    <t>E08000033</t>
  </si>
  <si>
    <t>Calderdale</t>
  </si>
  <si>
    <t>E08000034</t>
  </si>
  <si>
    <t>Kirklees</t>
  </si>
  <si>
    <t>E08000035</t>
  </si>
  <si>
    <t>Leeds</t>
  </si>
  <si>
    <t>E08000036</t>
  </si>
  <si>
    <t>Wakefield</t>
  </si>
  <si>
    <t>N09000001</t>
  </si>
  <si>
    <t>Antrim &amp; Newtonabbey</t>
  </si>
  <si>
    <t>NI</t>
  </si>
  <si>
    <t>N09000002</t>
  </si>
  <si>
    <t>N09000003</t>
  </si>
  <si>
    <t>Belfast</t>
  </si>
  <si>
    <t>N09000004</t>
  </si>
  <si>
    <t>Causeway Coast &amp; Glens</t>
  </si>
  <si>
    <t>N09000005</t>
  </si>
  <si>
    <t>N09000006</t>
  </si>
  <si>
    <t>Fermanagh &amp; Omagh</t>
  </si>
  <si>
    <t>N09000007</t>
  </si>
  <si>
    <t>Lisburn &amp; Castlereagh</t>
  </si>
  <si>
    <t>N09000008</t>
  </si>
  <si>
    <t>Mid &amp; East Antrim</t>
  </si>
  <si>
    <t>N09000009</t>
  </si>
  <si>
    <t>Mid Ulster</t>
  </si>
  <si>
    <t>N09000010</t>
  </si>
  <si>
    <t>Newry, Mourne &amp; Down</t>
  </si>
  <si>
    <t>N09000011</t>
  </si>
  <si>
    <t>S12000033</t>
  </si>
  <si>
    <t>Aberdeen City</t>
  </si>
  <si>
    <t>SCO</t>
  </si>
  <si>
    <t>S12000034</t>
  </si>
  <si>
    <t>Aberdeenshire</t>
  </si>
  <si>
    <t>S12000041</t>
  </si>
  <si>
    <t>Angus</t>
  </si>
  <si>
    <t>S12000035</t>
  </si>
  <si>
    <t>Argyll &amp; Bute</t>
  </si>
  <si>
    <t>S12000036</t>
  </si>
  <si>
    <t>City of Edinburgh</t>
  </si>
  <si>
    <t>S12000005</t>
  </si>
  <si>
    <t>Clackmannanshire</t>
  </si>
  <si>
    <t>S12000006</t>
  </si>
  <si>
    <t>Dumfries &amp; Galloway</t>
  </si>
  <si>
    <t>S12000042</t>
  </si>
  <si>
    <t>Dundee City</t>
  </si>
  <si>
    <t>S12000008</t>
  </si>
  <si>
    <t>East Ayrshire</t>
  </si>
  <si>
    <t>S12000045</t>
  </si>
  <si>
    <t>East Dunbartonshire</t>
  </si>
  <si>
    <t>S12000010</t>
  </si>
  <si>
    <t>East Lothian</t>
  </si>
  <si>
    <t>S12000011</t>
  </si>
  <si>
    <t>East Renfrewshire</t>
  </si>
  <si>
    <t>S12000013</t>
  </si>
  <si>
    <t>Eilean Siar</t>
  </si>
  <si>
    <t>S12000014</t>
  </si>
  <si>
    <t>Falkirk</t>
  </si>
  <si>
    <t>Fife</t>
  </si>
  <si>
    <t>Glasgow City</t>
  </si>
  <si>
    <t>S12000017</t>
  </si>
  <si>
    <t>Highland</t>
  </si>
  <si>
    <t>S12000018</t>
  </si>
  <si>
    <t>Inverclyde</t>
  </si>
  <si>
    <t>S12000019</t>
  </si>
  <si>
    <t>Midlothian</t>
  </si>
  <si>
    <t>S12000020</t>
  </si>
  <si>
    <t>Moray</t>
  </si>
  <si>
    <t>S12000021</t>
  </si>
  <si>
    <t>North Ayrshire</t>
  </si>
  <si>
    <t>North Lanarkshire</t>
  </si>
  <si>
    <t>S12000023</t>
  </si>
  <si>
    <t>Orkney Islands</t>
  </si>
  <si>
    <t>Perth &amp; Kinross</t>
  </si>
  <si>
    <t>S12000038</t>
  </si>
  <si>
    <t>Renfrewshire</t>
  </si>
  <si>
    <t>S12000026</t>
  </si>
  <si>
    <t>Scottish Borders</t>
  </si>
  <si>
    <t>S12000027</t>
  </si>
  <si>
    <t>Shetland Islands</t>
  </si>
  <si>
    <t>S12000028</t>
  </si>
  <si>
    <t>South Ayrshire</t>
  </si>
  <si>
    <t>S12000029</t>
  </si>
  <si>
    <t>South Lanarkshire</t>
  </si>
  <si>
    <t>S12000030</t>
  </si>
  <si>
    <t>Stirling</t>
  </si>
  <si>
    <t>S12000039</t>
  </si>
  <si>
    <t>West Dunbartonshire</t>
  </si>
  <si>
    <t>S12000040</t>
  </si>
  <si>
    <t>West Lothian</t>
  </si>
  <si>
    <t>W06000003</t>
  </si>
  <si>
    <t xml:space="preserve">Conwy </t>
  </si>
  <si>
    <t>Wales / Cymru</t>
  </si>
  <si>
    <t>WAL</t>
  </si>
  <si>
    <t>W06000004</t>
  </si>
  <si>
    <t>Denbighshire / Sir Ddinbych</t>
  </si>
  <si>
    <t>W06000005</t>
  </si>
  <si>
    <t>Flintshire / Sir y Fflint</t>
  </si>
  <si>
    <t>W06000006</t>
  </si>
  <si>
    <t>Wrexham / Wrecsam</t>
  </si>
  <si>
    <t>W06000010</t>
  </si>
  <si>
    <t>Carmarthenshire / Sir Gaerfyrddin</t>
  </si>
  <si>
    <t>W06000008</t>
  </si>
  <si>
    <t xml:space="preserve">Ceredigion </t>
  </si>
  <si>
    <t>W06000009</t>
  </si>
  <si>
    <t>Pembrokeshire / Sir Benfro</t>
  </si>
  <si>
    <t>W06000019</t>
  </si>
  <si>
    <t xml:space="preserve">Blaenau Gwent </t>
  </si>
  <si>
    <t>W06000018</t>
  </si>
  <si>
    <t>Caerphilly / Caerffili</t>
  </si>
  <si>
    <t>W06000021</t>
  </si>
  <si>
    <t>Monmouthshire / Sir Fynwy</t>
  </si>
  <si>
    <t>W06000022</t>
  </si>
  <si>
    <t>Newport / Casnewydd</t>
  </si>
  <si>
    <t>W06000020</t>
  </si>
  <si>
    <t>Torfaen / Tor-faen</t>
  </si>
  <si>
    <t>W06000002</t>
  </si>
  <si>
    <t xml:space="preserve">Gwynedd </t>
  </si>
  <si>
    <t>Gwynedd</t>
  </si>
  <si>
    <t>W06000001</t>
  </si>
  <si>
    <t>Isle of Anglesey / Ynys Môn</t>
  </si>
  <si>
    <t>W06000013</t>
  </si>
  <si>
    <t>Bridgend / Pen-y-bont ar Ogwr</t>
  </si>
  <si>
    <t>W06000024</t>
  </si>
  <si>
    <t>Merthyr Tydfil / Merthyr Tudful</t>
  </si>
  <si>
    <t>W06000016</t>
  </si>
  <si>
    <t xml:space="preserve">Rhondda Cynon Taf </t>
  </si>
  <si>
    <t>W06000023</t>
  </si>
  <si>
    <t xml:space="preserve">Powys </t>
  </si>
  <si>
    <t>Powys</t>
  </si>
  <si>
    <t>W06000015</t>
  </si>
  <si>
    <t>Cardiff / Caerdydd</t>
  </si>
  <si>
    <t>W06000014</t>
  </si>
  <si>
    <t>The Vale of Glamorgan / Bro Morgannwg</t>
  </si>
  <si>
    <t>W06000012</t>
  </si>
  <si>
    <t>Neath Port Talbot / Castell-nedd Port Talbot</t>
  </si>
  <si>
    <t>W06000011</t>
  </si>
  <si>
    <t>Swansea / Abertawe</t>
  </si>
  <si>
    <t>MEN (jpeg)</t>
  </si>
  <si>
    <t>WOMEN (jpeg)</t>
  </si>
  <si>
    <t>Ceredigion</t>
  </si>
  <si>
    <t>ALL (jpeg)</t>
  </si>
  <si>
    <t>MORTALITY BY NATION AND REGION</t>
  </si>
  <si>
    <t>LA Code</t>
  </si>
  <si>
    <t>Blaenau Gwent</t>
  </si>
  <si>
    <t>Rhondda Cynon Taf / Rhondda Cynon Taf</t>
  </si>
  <si>
    <t>Sources:</t>
  </si>
  <si>
    <t>www.nomisweb.co.uk/articles/983.aspx</t>
  </si>
  <si>
    <t>Chronic rheumatic heart diseases</t>
  </si>
  <si>
    <t>Diseases of arteries, arterioles and capillaries</t>
  </si>
  <si>
    <t>Vascular dementia</t>
  </si>
  <si>
    <t>National</t>
  </si>
  <si>
    <t>https://www.nomisweb.co.uk/home/release_group.asp?g=23</t>
  </si>
  <si>
    <t>https://www.nisra.gov.uk/publications/registrar-general-annual-report-2016-cause-of-death</t>
  </si>
  <si>
    <t>2016/17</t>
  </si>
  <si>
    <t>.</t>
  </si>
  <si>
    <t>Low numbers of CVD deaths of each age-group in the winter months for Scotland may mean that there are large percentage variations</t>
  </si>
  <si>
    <t>https://www.nrscotland.gov.uk/statistics-and-data/statistics/statistics-by-theme/vital-events/deaths/winter-mortality</t>
  </si>
  <si>
    <t>(F01)</t>
  </si>
  <si>
    <t>TOTAL_2017_M</t>
  </si>
  <si>
    <t>TOTAL_2017_F</t>
  </si>
  <si>
    <t>Diseases of veins, lymphatic vessels and lymph nodes*</t>
  </si>
  <si>
    <t>Scotland, General Register Office (2017) Personal communication.</t>
  </si>
  <si>
    <t>Northern Ireland, Statistics and Research Agency (2017) Personal communication.</t>
  </si>
  <si>
    <t xml:space="preserve">Scotland, National Records of Scotland (2018) Deaths, by gender, age and cause. </t>
  </si>
  <si>
    <t xml:space="preserve">Northern Ireland, Statistics and Research Agency (2018) Deaths by sex, age and cause </t>
  </si>
  <si>
    <t xml:space="preserve">England and Wales, Office for National Statistics (2018) Deaths registered by cause, gender and age. </t>
  </si>
  <si>
    <t>IMD - Rank of average rank (1= most deprived)</t>
  </si>
  <si>
    <t>England: rates not currently available</t>
  </si>
  <si>
    <t>Wales: rates from Health Maps Wales https://www.healthmapswales.wales.nhs.uk</t>
  </si>
  <si>
    <t>All heart and circulatory diseases</t>
  </si>
  <si>
    <t>Congenital malformations of</t>
  </si>
  <si>
    <t xml:space="preserve"> the circulatory system</t>
  </si>
  <si>
    <t>(Q20-Q28 )</t>
  </si>
  <si>
    <t>Congenital malformations of the circulatory system</t>
  </si>
  <si>
    <t>(Q20-Q28)</t>
  </si>
  <si>
    <t>Unspecified dementia and Alzheimer's</t>
  </si>
  <si>
    <t>(F03, G30)</t>
  </si>
  <si>
    <t>Ceremonial County (Eng/Wal)</t>
  </si>
  <si>
    <t>Yorkshire (North Yorkshire)</t>
  </si>
  <si>
    <t>Cheshire</t>
  </si>
  <si>
    <t>Lancashire</t>
  </si>
  <si>
    <t>Yorkshire (East Riding)</t>
  </si>
  <si>
    <t>Lincolnshire</t>
  </si>
  <si>
    <t>Derbyshire</t>
  </si>
  <si>
    <t>Leicestershire</t>
  </si>
  <si>
    <t>Nottinghamshire</t>
  </si>
  <si>
    <t>Herefordshire</t>
  </si>
  <si>
    <t>Staffordshire</t>
  </si>
  <si>
    <t>Somerset</t>
  </si>
  <si>
    <t>Bristol</t>
  </si>
  <si>
    <t>Gloucestershire</t>
  </si>
  <si>
    <t>Devon</t>
  </si>
  <si>
    <t>Dorset</t>
  </si>
  <si>
    <t>Cambridgeshire</t>
  </si>
  <si>
    <t>Bedfordshire</t>
  </si>
  <si>
    <t>Essex</t>
  </si>
  <si>
    <t>Kent</t>
  </si>
  <si>
    <t>Berkshire</t>
  </si>
  <si>
    <t>Buckinghamshire</t>
  </si>
  <si>
    <t>East Sussex</t>
  </si>
  <si>
    <t>Hampshire</t>
  </si>
  <si>
    <t>Cornwall</t>
  </si>
  <si>
    <t>Cumbria</t>
  </si>
  <si>
    <t>Hertfordshire</t>
  </si>
  <si>
    <t>Norfolk</t>
  </si>
  <si>
    <t>Northamptonshire</t>
  </si>
  <si>
    <t>Oxfordshire</t>
  </si>
  <si>
    <t>Suffolk</t>
  </si>
  <si>
    <t>Surrey</t>
  </si>
  <si>
    <t>Warwickshire</t>
  </si>
  <si>
    <t>West Sussex</t>
  </si>
  <si>
    <t>Worcestershire</t>
  </si>
  <si>
    <t>Greater Manchester</t>
  </si>
  <si>
    <t>Merseyside</t>
  </si>
  <si>
    <t>Yorkshire (South Yorkshire)</t>
  </si>
  <si>
    <t>Tyne &amp; Wear</t>
  </si>
  <si>
    <t>Yorkshire (West Yorkshire)</t>
  </si>
  <si>
    <t>Greater London</t>
  </si>
  <si>
    <t>Clwyd</t>
  </si>
  <si>
    <t>Dyfed</t>
  </si>
  <si>
    <t>West Glamorgan / Gorllewin Morgannwg</t>
  </si>
  <si>
    <t>Mid Glamorgan / Morgannwg Ganol</t>
  </si>
  <si>
    <t>South Glamorgan / De Morgannwg</t>
  </si>
  <si>
    <t>Gwent</t>
  </si>
  <si>
    <t>(J40 - J47)</t>
  </si>
  <si>
    <t>Age standardised stroke (CBVD) death rates per 100,000</t>
  </si>
  <si>
    <t>Excess winter mortality for CVD and CHD by gender and age, Northern Ireland  2010/2011 to 2017/18</t>
  </si>
  <si>
    <t>Nation charts of mortality rates by IMD</t>
  </si>
  <si>
    <t>Back to Table of Contents</t>
  </si>
  <si>
    <t>CVD Death Rate (ASDR) 2017</t>
  </si>
  <si>
    <t>CVD % All Deaths 2017</t>
  </si>
  <si>
    <t>CHD Deaths 2017 estimate</t>
  </si>
  <si>
    <t>CHD Death Rate (ASDR) 2017</t>
  </si>
  <si>
    <t>CHD % All Deaths 2017</t>
  </si>
  <si>
    <t>Stroke Death Rate (ASDR) 2017</t>
  </si>
  <si>
    <t>Stroke % All Deaths 2017</t>
  </si>
  <si>
    <t>CVD Deaths 2017 estimate</t>
  </si>
  <si>
    <t>Stroke Deaths 2017 estimate</t>
  </si>
  <si>
    <t>YLLs CVD A/S 2017 estimate</t>
  </si>
  <si>
    <t>YLLs CHD A/S 2017 estimate</t>
  </si>
  <si>
    <t>YLLs Stroke A/S 2017 estimate</t>
  </si>
  <si>
    <t xml:space="preserve">GLOBAL </t>
  </si>
  <si>
    <t>EUROPE</t>
  </si>
  <si>
    <t>Austria</t>
  </si>
  <si>
    <t>Belgium</t>
  </si>
  <si>
    <t>Czech Republic</t>
  </si>
  <si>
    <t>Denmark</t>
  </si>
  <si>
    <t>Finland</t>
  </si>
  <si>
    <t>France</t>
  </si>
  <si>
    <t>Germany</t>
  </si>
  <si>
    <t>Greece</t>
  </si>
  <si>
    <t>Hungary</t>
  </si>
  <si>
    <t>Italy</t>
  </si>
  <si>
    <t>Netherlands</t>
  </si>
  <si>
    <t>Norway</t>
  </si>
  <si>
    <t>Poland</t>
  </si>
  <si>
    <t>Portugal</t>
  </si>
  <si>
    <t>Romania</t>
  </si>
  <si>
    <t>Russian Federation</t>
  </si>
  <si>
    <t>Spain</t>
  </si>
  <si>
    <t>Sweden</t>
  </si>
  <si>
    <t>Switzerland</t>
  </si>
  <si>
    <t>Ukraine</t>
  </si>
  <si>
    <t>NORTH AMERICA</t>
  </si>
  <si>
    <t>Canada</t>
  </si>
  <si>
    <t>United States</t>
  </si>
  <si>
    <t>LATIN AMERICA &amp; CARIBBEAN</t>
  </si>
  <si>
    <t>Brazil</t>
  </si>
  <si>
    <t>ASIA</t>
  </si>
  <si>
    <t>China</t>
  </si>
  <si>
    <t>India</t>
  </si>
  <si>
    <t>Japan</t>
  </si>
  <si>
    <t>Turkey</t>
  </si>
  <si>
    <t>United Arab Emirates</t>
  </si>
  <si>
    <t>AFRICA</t>
  </si>
  <si>
    <t>South Africa</t>
  </si>
  <si>
    <t>Australia</t>
  </si>
  <si>
    <t>New Zealand</t>
  </si>
  <si>
    <t>AUSTRALASIA</t>
  </si>
  <si>
    <t>IMD</t>
  </si>
  <si>
    <t>ICD-10 codes for Cardiovascular disease (CVD) B33.2, G45-G46.8, I01-I01.9, I02.0, I05-I09.9, I11-I11.9, I20-I25.9, I28-I28.8, I30-I31.1, I31.8-I37.8, I38-I41.9, I42.1-I42.8,</t>
  </si>
  <si>
    <t>I43-I43.9, I47-I48.9, I51.0-I51.4, I60-I63.9, I65-I66.9, I67.0-I67.3, I67.5-I67.6, I68.0-I68.2, I69.0-I69.3, I70.2-I70.8, I71-I73.9, I77-I83.9, I86-I89.0, I89.9, I98, K75.1</t>
  </si>
  <si>
    <t>Region</t>
  </si>
  <si>
    <t xml:space="preserve"> Country</t>
  </si>
  <si>
    <t>ICD-10 codes for CHD I20-I25.</t>
  </si>
  <si>
    <t>ICD-10 codes for CVD I00-I99.</t>
  </si>
  <si>
    <t>ICD-10 codes I60-I69. Directly age-standardised using the 2013 European Standard Population.</t>
  </si>
  <si>
    <t>Scotland: Mortality rates calculated in partnership with the General Register Office for Scotland.</t>
  </si>
  <si>
    <t>Northern Ireland: Mortality rates calculated in partnership with Northern Ireland Statistics and Research Agency.</t>
  </si>
  <si>
    <t>YLLs refers to 'Years of Life Lost'. This is the estimated number of years of life that are lost due to premature mortality.</t>
  </si>
  <si>
    <t>DALYs CVD A/S 2017</t>
  </si>
  <si>
    <t>DALYs CHD A/S 2017</t>
  </si>
  <si>
    <t>DALYs Stroke A/S 2017</t>
  </si>
  <si>
    <t>DALYs are also defined as years of healthy life lost.</t>
  </si>
  <si>
    <t>Under-75</t>
  </si>
  <si>
    <t>- indicates number of deaths considered too small to calculate rate.</t>
  </si>
  <si>
    <t>https://www.nrscotland.gov.uk/statistics-and-data/statistics/statistics-by-theme/vital-events/general-publications/vital-events-reference-tables/2017</t>
  </si>
  <si>
    <t>GLOBAL MORTALITY</t>
  </si>
  <si>
    <t>This chapter presents heart and circulatory diseases (CVD) in the context of mortality:  local, regional and seasonal differences and trends over time in CVD, coronary heart disease (CHD) and stroke (CBVD).</t>
  </si>
  <si>
    <t>T1.1</t>
  </si>
  <si>
    <t>T1.2</t>
  </si>
  <si>
    <t>T1.3</t>
  </si>
  <si>
    <t>T1.4</t>
  </si>
  <si>
    <t>T1.5</t>
  </si>
  <si>
    <t>T1.6</t>
  </si>
  <si>
    <t>T1.7</t>
  </si>
  <si>
    <t>T1.8</t>
  </si>
  <si>
    <t>T1.9</t>
  </si>
  <si>
    <t>T1.10</t>
  </si>
  <si>
    <t>T1.11</t>
  </si>
  <si>
    <t>T1.12</t>
  </si>
  <si>
    <t>T1.13</t>
  </si>
  <si>
    <t>T1.14</t>
  </si>
  <si>
    <t>T1.15</t>
  </si>
  <si>
    <t>T1.16</t>
  </si>
  <si>
    <t>T1.17</t>
  </si>
  <si>
    <t>T1.18</t>
  </si>
  <si>
    <t>T1.19</t>
  </si>
  <si>
    <t>T1.20</t>
  </si>
  <si>
    <t>T1.21</t>
  </si>
  <si>
    <t>T1.22</t>
  </si>
  <si>
    <t>T1.23</t>
  </si>
  <si>
    <t>T1.24</t>
  </si>
  <si>
    <t>T1.25</t>
  </si>
  <si>
    <t>T1.26</t>
  </si>
  <si>
    <t>T1.27</t>
  </si>
  <si>
    <t>F1.1a-f</t>
  </si>
  <si>
    <t>F1.2a-l</t>
  </si>
  <si>
    <t>F1.2m-x</t>
  </si>
  <si>
    <t>F1.3</t>
  </si>
  <si>
    <t>F1.4</t>
  </si>
  <si>
    <t>F1.5</t>
  </si>
  <si>
    <t>F1.6</t>
  </si>
  <si>
    <t>F1.7</t>
  </si>
  <si>
    <t>F1.8</t>
  </si>
  <si>
    <t>#these tables exclude deaths before 28 days, so nenonatal deaths from congenital heart anomalies are excluded here</t>
  </si>
  <si>
    <t xml:space="preserve">Please note that the figures for 2017/18 are provisional and mortality data is rounded to the nearest 100. </t>
  </si>
  <si>
    <t>As a result, some totals for persons and all ages will not be equal to the sum of their parts.</t>
  </si>
  <si>
    <t xml:space="preserve">https://www.ons.gov.uk/peoplepopulationandcommunity/birthsdeathsandmarriages/deaths/datasets/excesswintermortalityinenglandandwalesreferencetables </t>
  </si>
  <si>
    <t>ASDR Rank (1 = lowest death rate)</t>
  </si>
  <si>
    <t>Cardiovascular disease            (ICD-10 I00–I99)</t>
  </si>
  <si>
    <t>Coronary heart disease               (ICD-10 I20–I25)</t>
  </si>
  <si>
    <t>https://www.nomisweb.co.uk/articles/983.aspx</t>
  </si>
  <si>
    <t xml:space="preserve">https://www.nomisweb.co.uk/articles/983.aspx </t>
  </si>
  <si>
    <t>https://www.healthmapswales.wales.nhs.uk</t>
  </si>
  <si>
    <t xml:space="preserve">England: Mortality rates from Public Health England Public Health Profiles </t>
  </si>
  <si>
    <t>https://fingertips.phe.org.uk/profile/mortality-profile</t>
  </si>
  <si>
    <t xml:space="preserve">https://fingertips.phe.org.uk/profile/mortality-profile </t>
  </si>
  <si>
    <t xml:space="preserve">Regions and Countries as defined by the Global Health Data Exchange </t>
  </si>
  <si>
    <t>http://ghdx.healthdata.org/countries</t>
  </si>
  <si>
    <t>Global Health Data Exchange, GBD Results Tool</t>
  </si>
  <si>
    <t>http://ghdx.healthdata.org/gbd-results-tool</t>
  </si>
  <si>
    <t xml:space="preserve">Global Health Data Exchange, GBD Results Tool </t>
  </si>
  <si>
    <t>scroll down for UK under-75</t>
  </si>
  <si>
    <t xml:space="preserve">scroll down for 4N </t>
  </si>
  <si>
    <t>scroll down for 4N</t>
  </si>
  <si>
    <t>KEY: T=Table  F=Figure(Graph/Pie Chart/Map)</t>
  </si>
  <si>
    <t>ASDR = Age-standardised death rates per 100,000 inhabitants</t>
  </si>
  <si>
    <t>DALYs refers to 'Disability-Adjusted Life Years'. This is the sum of years lost due to premature death (YLLs) and years lived with disability (YLDs).</t>
  </si>
  <si>
    <t>A/S = estimated age-standardised rates per 100,000 inhabitants.</t>
  </si>
  <si>
    <t xml:space="preserve">Regions and countries as defined by the Global Health Data Exchange </t>
  </si>
  <si>
    <t>ICD-10 codes for cardiovascular disease (CVD) B33.2, G45-G46.8, I01-I01.9, I02.0, I05-I09.9, I11-I11.9, I20-I25.9, I28-I28.8, I30-I31.1, I31.8-I37.8, I38-I41.9, I42.1-I42.8,</t>
  </si>
  <si>
    <t>ICD-10 codes for coronary heart disease (CHD) I20-I25.9</t>
  </si>
  <si>
    <t>ICD-10 codes for stroke (CBVD) G45-G46.8, I60-I63.9, I65-I66.9, I67.0-I67.3, I67.5-I67.6, I68.1-I68.2, I69.0-I69.3</t>
  </si>
  <si>
    <t>United Kingdom **</t>
  </si>
  <si>
    <t>Scotland **</t>
  </si>
  <si>
    <t>England **</t>
  </si>
  <si>
    <t>Wales **</t>
  </si>
  <si>
    <t>Northern Ireland **</t>
  </si>
  <si>
    <t xml:space="preserve">** UK and 4N death totals and rates shown here are modelled estimates which should be used solely for international comparisons. </t>
  </si>
  <si>
    <t>Deaths and mortality rates for heart and circulatory diseases (CVD), coronary heart disease (CHD), and stroke (CBVD), selected nations, 2017</t>
  </si>
  <si>
    <t>Years of life lost (YLLs) and disability-adjusted life years (DALYs) for heart and circulatory disease (CVD), coronary heart disease (CHD), and stroke (CBVD), selected nations 2017</t>
  </si>
  <si>
    <t>Excess winter mortality for CVD, England and Wales, 2007/08 to 2017/18</t>
  </si>
  <si>
    <t>Scotland: Rates calculated in partnership with National Records of Scotland.</t>
  </si>
  <si>
    <t>Table 1.1  Deaths by cause, by gender and age, United Kingdom 2018</t>
  </si>
  <si>
    <t>Heart and Circulatory Disease Statistics 2020 - Chapter 1 - Mortality</t>
  </si>
  <si>
    <t>Deaths by cause, by gender and age, United Kingdom 2018</t>
  </si>
  <si>
    <t>Deaths by cause, all ages by gender, England, Wales, Scotland and Northern Ireland 2018</t>
  </si>
  <si>
    <t>Deaths by cause, under 75s by gender, England, Wales, Scotland and Northern Ireland 2018</t>
  </si>
  <si>
    <t>Table 1.2  Deaths by cause, by gender and age, England, Wales, Scotland and Northern Ireland 2018</t>
  </si>
  <si>
    <t>(I00-I99, C38.0, F01, G45, P29, Q20-Q28)</t>
  </si>
  <si>
    <t xml:space="preserve">Diseases of the circulatory </t>
  </si>
  <si>
    <t>system</t>
  </si>
  <si>
    <t>(I00-I99)</t>
  </si>
  <si>
    <t>Malignant neoplasm: Heart</t>
  </si>
  <si>
    <t>(C38.0)</t>
  </si>
  <si>
    <t>Transient cerebral ischaemic attacks</t>
  </si>
  <si>
    <t>and related syndromes</t>
  </si>
  <si>
    <t>(G45)</t>
  </si>
  <si>
    <t>Cardiovascular disorders originating</t>
  </si>
  <si>
    <t>in the perinatal period</t>
  </si>
  <si>
    <t>(P29)</t>
  </si>
  <si>
    <t xml:space="preserve">England and Wales, Office for National Statistics (2019) Deaths registered by cause, gender and age. </t>
  </si>
  <si>
    <t xml:space="preserve">Scotland, National Records of Scotland (2019) Deaths, by gender, age and cause. </t>
  </si>
  <si>
    <t xml:space="preserve">Northern Ireland, Statistics and Research Agency (2019) Deaths by sex, age and cause </t>
  </si>
  <si>
    <t>https://www.nisra.gov.uk/publications/registrar-general-annual-report-2018-cause-death</t>
  </si>
  <si>
    <t>https://www.nrscotland.gov.uk/statistics-and-data/statistics/statistics-by-theme/vital-events/general-publications/vital-events-reference-tables/2018</t>
  </si>
  <si>
    <t>All Ages</t>
  </si>
  <si>
    <t xml:space="preserve">Men </t>
  </si>
  <si>
    <t>Myocardial infarction</t>
  </si>
  <si>
    <t>(I21-I22)</t>
  </si>
  <si>
    <t>All other heart and circulatory diseases</t>
  </si>
  <si>
    <t>(C38.0),(G45),(P29), (Q20-Q28)</t>
  </si>
  <si>
    <t>Table 1.5 Age-standardised death rates per 100,000 from coronary heart disease (CHD), all ages, United Kingdom  and England, Wales, Scotland, Northern Ireland, 1971 to 2018</t>
  </si>
  <si>
    <t>Scotland, General Register Office (2018) Personal communication.</t>
  </si>
  <si>
    <t>Northern Ireland, Statistics and Research Agency (2018) Personal communication.</t>
  </si>
  <si>
    <t>2015 to 2018 England and Wales: NOMIS Mortality Statistics</t>
  </si>
  <si>
    <t>Table 1.6 Age-standardised death rates per 100,000 from coronary heart disease (CHD), under 75,United Kingdom and England, Wales, Scotland, Northern Ireland, 1969 to 2018</t>
  </si>
  <si>
    <t>Table 1.7 Age-standardised death rates per 100,000 from stroke (CBVD), all ages, United Kingdom and England, Wales, Scotland, Northern Ireland, 1969 to 2018</t>
  </si>
  <si>
    <t>Table 1.8 Age-standardised death rates per 100,000 from stroke (CBVD), under 75, United Kingdom and England, Wales, Scotland, Northern Ireland, 1969 to 2018</t>
  </si>
  <si>
    <t>Table 1.14 Number of deaths from stroke (CBVD), under 75, United Kingdom and England, Wales, Scotland, Northern Ireland, 1961 to 2018</t>
  </si>
  <si>
    <t>Table 1.13 Number of deaths from stroke (CBVD), all ages, United Kingdom and England, Wales, Scotland, Northern Ireland, 1961 to 2018</t>
  </si>
  <si>
    <t>Table 1.12 Number of deaths from coronary heart disease (CHD), under 75,United Kingdom and England, Wales, Scotland, Northern Ireland, 1961 to 2018</t>
  </si>
  <si>
    <t>Table 1.11 Number of deaths from coronary heart disease (CHD), all ages, United Kingdom  and England, Wales, Scotland, Northern Ireland, 1961 to 2018</t>
  </si>
  <si>
    <t>Age-standardised death rates from coronary heart disease (CHD), all ages, England, Wales, Scotland, Northern Ireland and United Kingdom 1971 to 2018</t>
  </si>
  <si>
    <t>Age-standardised death rates from coronary heart disease (CHD), under 75, England, Wales, Scotland, Northern Ireland and United Kingdom 1969 to 2018</t>
  </si>
  <si>
    <t>Age-standardised death rates from stroke (CBVD), all ages, England, Wales, Scotland, Northern Ireland and United Kingdom 1969 to 2018</t>
  </si>
  <si>
    <t>Age-standardised death rates from stroke (CBVD), under 75, England, Wales, Scotland, Northern Ireland and United Kingdom 1969 to 2018</t>
  </si>
  <si>
    <t>Number of deaths from coronary heart disease (CHD), all ages, England, Wales, Scotland, Northern Ireland and United Kingdom 1961 to 2018</t>
  </si>
  <si>
    <t>Number of deaths from coronary heart disease (CHD), under 75, England, Wales, Scotland, Northern Ireland and United Kingdom 1961 to 2018</t>
  </si>
  <si>
    <t>Number of deaths from stroke (CBVD), all ages, England, Wales, Scotland, Northern Ireland and United Kingdom 1961 to 2018</t>
  </si>
  <si>
    <t>Number of deaths from stroke (CBVD), under 75, England, Wales, Scotland, Northern Ireland and United Kingdom 1961 to 2018</t>
  </si>
  <si>
    <t>Age standardised heart and circulatory disease death rates per 100,000</t>
  </si>
  <si>
    <t>Total number of heart and circulatory disease deaths 2016/18</t>
  </si>
  <si>
    <t>Average number of annual heart and circulatory disease deaths for 2016/18</t>
  </si>
  <si>
    <t>ICD-10 codes I00-I99, C38.0, F01, G45, P29, Q20-Q28. Directly age-standardised using the 2013 European Standard Population.</t>
  </si>
  <si>
    <t>Total number of premature heart and circulatory disease deaths 2016/18</t>
  </si>
  <si>
    <t>Average number of annual premature heart and circulatory disease deaths for 2016/18</t>
  </si>
  <si>
    <t>Total number of CHD deaths 2016/18</t>
  </si>
  <si>
    <t>Average number of annual CHD deaths for 2016/18</t>
  </si>
  <si>
    <t>Total number of premature CHD deaths 2016/18</t>
  </si>
  <si>
    <t>Average number of annual premature CHD deaths for 2016/18</t>
  </si>
  <si>
    <t>Total number of stroke (CBVD) deaths 2016/18</t>
  </si>
  <si>
    <t>Average number of annual stroke (CBVD) deaths for 2016/18</t>
  </si>
  <si>
    <t>Total number of premature stroke (CBVD) deaths 2016/18</t>
  </si>
  <si>
    <t>Average number of annual premature stroke (CBVD) deaths for 2016/18</t>
  </si>
  <si>
    <t>Numbers of deaths and age-standardised death rates from coronary heart disease (CHD) in men and women, all ages, by region and nation, United Kingdom 2016/18</t>
  </si>
  <si>
    <t>Numbers of deaths and age-standardised death rates from coronary heart disease (CHD) in men and women, under 75, by region and nation, United Kingdom 2016/18</t>
  </si>
  <si>
    <t>Numbers of deaths and age-standardised death rates from stroke (CBVD) in men and women, all ages, by region and nation, United Kingdom 2016/18</t>
  </si>
  <si>
    <t>Numbers of deaths and age-standardised death rates from stroke (CBVD) in men and women, under 75, by region and nation, United Kingdom 2016/18</t>
  </si>
  <si>
    <t>CVD Plus All Ages</t>
  </si>
  <si>
    <t>Male</t>
  </si>
  <si>
    <t>Female</t>
  </si>
  <si>
    <t>2013/15</t>
  </si>
  <si>
    <t>2014/16</t>
  </si>
  <si>
    <t>2015/17</t>
  </si>
  <si>
    <t>2016/18</t>
  </si>
  <si>
    <t>CVD Plus Under-75s</t>
  </si>
  <si>
    <t>CHD All Ages</t>
  </si>
  <si>
    <t>CHD Under-75s</t>
  </si>
  <si>
    <t>CBVD All Ages</t>
  </si>
  <si>
    <t>CBVD Under-75s</t>
  </si>
  <si>
    <t>2017/18</t>
  </si>
  <si>
    <t>Northern Ireland Statistics Research Agency (2019). Personal communication.</t>
  </si>
  <si>
    <t>2018/19 (P)</t>
  </si>
  <si>
    <t>National Records of Scotland, Personal Communication (2019)</t>
  </si>
  <si>
    <t>Please note that the figures for 2018/19 are preliminary and the combined totals of males and females may differ from those published.</t>
  </si>
  <si>
    <t>Office for National Statistics (2019). Personal communication.</t>
  </si>
  <si>
    <t>Please note that the figures for 2018/19 are preliminary</t>
  </si>
  <si>
    <t xml:space="preserve">Provisional figures for 2018/19 are taken from </t>
  </si>
  <si>
    <t>For 1969 to 2003 ICD-10 codes I00-I99 only. For 2004 to 2018 ICD-10 codes I00-I99, C38.0, F01, G45, P29, Q20-Q28 . Directly age-standardised using the 2013 European Standard Population.</t>
  </si>
  <si>
    <t>Scotland, General Register Office (2019) Personal communication.</t>
  </si>
  <si>
    <t>Northern Ireland, Statistics and Research Agency (2019) Personal communication.</t>
  </si>
  <si>
    <t>Table 1.3 Age-standardised death rates per 100,000 from all heart and circulatory diseases, all ages, United Kingdom and England, Wales, Scotland, Northern Ireland, 1969 to 2018</t>
  </si>
  <si>
    <t>Table 1.4 Age-standardised death rates per 100,000 from all heart and circulatory diseases, under 75, United Kingdom and England, Wales, Scotland, Northern Ireland, 1969 to 2018</t>
  </si>
  <si>
    <t>0-74</t>
  </si>
  <si>
    <t>75-79</t>
  </si>
  <si>
    <t>80-84</t>
  </si>
  <si>
    <t>85-89</t>
  </si>
  <si>
    <t>90+</t>
  </si>
  <si>
    <t>:</t>
  </si>
  <si>
    <t>Kingston upon Hull</t>
  </si>
  <si>
    <t>E06000053</t>
  </si>
  <si>
    <t>Isles of Scilly</t>
  </si>
  <si>
    <t>E06000058</t>
  </si>
  <si>
    <t>Bournem., Christch. and Poole</t>
  </si>
  <si>
    <t>E06000059</t>
  </si>
  <si>
    <t>Folkestone &amp; Hythe</t>
  </si>
  <si>
    <t>King's Lynn and West Norfolk</t>
  </si>
  <si>
    <t>E07000244</t>
  </si>
  <si>
    <t>East Suffolk</t>
  </si>
  <si>
    <t>E07000245</t>
  </si>
  <si>
    <t>West Suffolk</t>
  </si>
  <si>
    <t>E07000246</t>
  </si>
  <si>
    <t>Somerset West and Taunton</t>
  </si>
  <si>
    <t>Armagh, Banbridge &amp; Craigavon</t>
  </si>
  <si>
    <t>Derry &amp; Strabane</t>
  </si>
  <si>
    <t>North Down &amp; Ards</t>
  </si>
  <si>
    <t>S12000047</t>
  </si>
  <si>
    <t>S12000048</t>
  </si>
  <si>
    <t>S12000050</t>
  </si>
  <si>
    <t>S12000049</t>
  </si>
  <si>
    <t>ASDRS for CVD, CHD, and stroke (CBVD), and IMD by local authority, for charts, United Kingdom 2016/18</t>
  </si>
  <si>
    <t>Bournemouth, Christchurch and Poole</t>
  </si>
  <si>
    <t>Table 1.28 Age-standardised death rates per 100,000 and number of deaths for coronary heart disease (CHD), all ages by local authority, United Kingdom 2016/18</t>
  </si>
  <si>
    <t>Table 1.30 Age-standardised death rates per 100,000 and number of deaths for stroke (CBVD), all ages, by local authority, United Kingdom 2016/18</t>
  </si>
  <si>
    <t>Table 1.32 Deaths and mortality rates for cardiovascular disease (CVD), coronary heart disease (CHD), and stroke (CBVD), 2017</t>
  </si>
  <si>
    <t>Table 1.33 Years of life lost (YLLs) and disability-adjusted life years (DALYs) for CVD, CHD, and stroke, 2017</t>
  </si>
  <si>
    <t>Excess winter mortality for CVD and CHD by gender and age, England  2010/2011 to 2018/19</t>
  </si>
  <si>
    <t>Excess winter mortality for CVD and CHD by gender and age, Scotland  2010/2011 to 2018/19</t>
  </si>
  <si>
    <t>T1.28</t>
  </si>
  <si>
    <t>T1.29</t>
  </si>
  <si>
    <t>T1.30</t>
  </si>
  <si>
    <t>T1.31</t>
  </si>
  <si>
    <t>T1.32</t>
  </si>
  <si>
    <t>T1.33</t>
  </si>
  <si>
    <t>F1.9</t>
  </si>
  <si>
    <t>F1.10</t>
  </si>
  <si>
    <t>F1.11</t>
  </si>
  <si>
    <t>F1.12</t>
  </si>
  <si>
    <t>F1.13</t>
  </si>
  <si>
    <t>F1.14</t>
  </si>
  <si>
    <t>Table 1.2  Deaths by cause, by gender and age, United Kingdom 2018</t>
  </si>
  <si>
    <t>All heart and circulatory diseases (%)</t>
  </si>
  <si>
    <t>F1.26</t>
  </si>
  <si>
    <t>F1.27</t>
  </si>
  <si>
    <t>F1.28</t>
  </si>
  <si>
    <t>F1.29</t>
  </si>
  <si>
    <t>F1.30</t>
  </si>
  <si>
    <t>F1.31</t>
  </si>
  <si>
    <t>F1.27a-c</t>
  </si>
  <si>
    <t>F1.29a-c</t>
  </si>
  <si>
    <t>Table 1.9 Number of deaths from all heart and circulatory diseases, all ages, United Kingdom and England, Wales, Scotland, Northern Ireland, 1961 to 2018</t>
  </si>
  <si>
    <t>Table 1.10 Number of deaths from all heart and circulatory diseases, under 75, United Kingdom and England, Wales, Scotland, Northern Ireland, 1961 to 2018</t>
  </si>
  <si>
    <t>Table 1.19 Excess winter mortality for CVD and CHD by gender and age, Northern Ireland  2011/12 to 2017/18</t>
  </si>
  <si>
    <t>Table 1.18 Excess winter mortality for CVD and CHD by gender and age, Scotland 2009/2010 to 2018/19</t>
  </si>
  <si>
    <t>Table 1.16 Excess winter mortality for CVD and CHD by gender and age, England 2010/2011 to 2018/19</t>
  </si>
  <si>
    <t>Table 1.15 Excess winter mortality for cardiovascular disease (CVD), by gender and age, England and Wales, 2007/08-2017/18</t>
  </si>
  <si>
    <t>scroll down for NI</t>
  </si>
  <si>
    <t>Average IMD ranks for Scotland, Wales, and Northern Ireland calculated in line with methodology for used for England</t>
  </si>
  <si>
    <t>Age-standardised death rates from all heart and circulatory diseases, all ages, England, Wales, Scotland, Northern Ireland and United Kingdom 1969 to 2018</t>
  </si>
  <si>
    <t>Age-standardised death rates from all heart and circulatory diseases, under 75, England, Wales, Scotland, Northern Ireland and United Kingdom 1969 to 2018</t>
  </si>
  <si>
    <t>Number of deaths from all heart and circulatory diseases, all ages, England, Wales, Scotland, Northern Ireland and United Kingdom 1961 to 2018</t>
  </si>
  <si>
    <t>Number of deaths from all heart and circulatory diseases, under 75, England, Wales, Scotland, Northern Ireland and United Kingdom 1961 to 2018</t>
  </si>
  <si>
    <t>Numbers of deaths and age-standardised death rates from all heart and circulatory diseases in men and women, all ages by region and nation, United Kingdom 2016/18</t>
  </si>
  <si>
    <t>Numbers of deaths and age-standardised death rates from all heart and circulatory diseases in men and women, under 75, by region and nation, United Kingdom 2016/18</t>
  </si>
  <si>
    <t>Age standardised death rates from all heart and circulatory diseases per 100,000</t>
  </si>
  <si>
    <t>Total number of deaths from all heart and circulatory diseases 2016/18</t>
  </si>
  <si>
    <t>Average number of annual deaths from all heart and circulatory diseases 2016/18</t>
  </si>
  <si>
    <t>Figures for England, Scotland, and Northern Ireland are for the years 2016/18. For Wales the figures shown are for the years 2015/17</t>
  </si>
  <si>
    <t>Coronary heart disease (CHD) mortality rates and number of deaths, by local authority, United Kingdom 2016/18</t>
  </si>
  <si>
    <t>Stroke (CBVD) mortality rates and number of deaths, all ages by local authority, United Kingdom 2016/18</t>
  </si>
  <si>
    <t>Stroke (CBVD) mortality rates and number of deaths, under 75 by local authority, United Kingdom 2016/18</t>
  </si>
  <si>
    <t>Coronary heart disease (CHD) mortality rates and number of deaths, under 75 by local authority, United Kingdom latest available</t>
  </si>
  <si>
    <t>Total number of premature CHD deaths latest 3 years available</t>
  </si>
  <si>
    <t>Table 1.29 Age-standardised death rates per 100,000 and number of deaths for coronary heart disease (CHD), under 75s by local authority, United Kingdom latest 3 years available</t>
  </si>
  <si>
    <t>Average number of annual CHD deaths for latest 3 years available</t>
  </si>
  <si>
    <t>Total number of premature CVD deaths, latest 3 years available</t>
  </si>
  <si>
    <t>Average number of annual CVD deaths for latest 3 years available</t>
  </si>
  <si>
    <t>https://www.gov.scot/collections/scottish-index-of-multiple-deprivation-2020/</t>
  </si>
  <si>
    <t>https://statswales.gov.wales/Catalogue/Community-Safety-and-Social-Inclusion/Welsh-Index-of-Multiple-Deprivation</t>
  </si>
  <si>
    <t>https://www.nisra.gov.uk/statistics/deprivation</t>
  </si>
  <si>
    <t>Wales: Average IMD ranks calculated from Welsh Index of Multiple Deprivation</t>
  </si>
  <si>
    <t>Scotland: Average IMD ranks calculated from Scottish Index of Multiple Deprivation</t>
  </si>
  <si>
    <t>Northern Ireland: Average IMD ranks calculated from Northern Ireland Multiple Deprivation Measures</t>
  </si>
  <si>
    <t>https://www.gov.uk/government/statistics/english-indices-of-deprivation-2019</t>
  </si>
  <si>
    <t>England: Average IMD ranks taken from English Indices of Deprivation</t>
  </si>
  <si>
    <t>Fig 1.27a</t>
  </si>
  <si>
    <t>Fig 1.27b</t>
  </si>
  <si>
    <t>Fig 1.27c</t>
  </si>
  <si>
    <t>Fig 1.29a</t>
  </si>
  <si>
    <t>Fig 1.29b</t>
  </si>
  <si>
    <t>Fig 1.29c</t>
  </si>
  <si>
    <t>scroll right for maps by gender</t>
  </si>
  <si>
    <t>This table compiles data from the four countries of the UK. England and Wales data from NOMIS includes non-resident mortality.</t>
  </si>
  <si>
    <t>This table compiles data from the four countries of the UK. Excludes non-resident mortality.</t>
  </si>
  <si>
    <t>United Kingdom figures from 2013 are greater than the sum of the figures for England, Wales, Scotland, and Northern Ireland as they include non-residents.</t>
  </si>
  <si>
    <t>ICD-10 codes I60-I69 - cerebrovascular disease (CBVD).</t>
  </si>
  <si>
    <t xml:space="preserve">ICD-10 codes I60-I69 - cerebrovascular disease (CBVD). </t>
  </si>
  <si>
    <t>2015 onwards England and Wales: NOMIS Mortality Statistics</t>
  </si>
  <si>
    <t>Table 1.17 Excess winter mortality for CVD and CHD by gender and age, Wales 2010/2011 to 2017/18</t>
  </si>
  <si>
    <t>Excess winter mortality for CVD and CHD by gender and age, Wales  2010/2011 to 2017/18</t>
  </si>
  <si>
    <t>Table 1.20 Number of deaths and age-standardised death rates for all heart and circulatory diseases, all ages by region and nation, United Kingdom 2016/18</t>
  </si>
  <si>
    <t>Table 1.21 Number of deaths and age-standardised death rates for for all heart and circulatory diseases, under 75, by region and nation, United Kingdom 2016/18</t>
  </si>
  <si>
    <t>Table 1.22 Number of deaths and age-standardised death rates for coronary heart disease (CHD), all ages, by region and nation, United Kingdom 2016/18</t>
  </si>
  <si>
    <t>Table 1.23 Number of deaths and age-standardised death rates for coronary heart disease (CHD), under 75, by region and nation, United Kingdom 2016/18</t>
  </si>
  <si>
    <t>Table 1.24 Number of deaths and age-standardised death rates for stroke (CBVD), all ages, by region and nation, United Kingdom 2016/18</t>
  </si>
  <si>
    <t>Table 1.25 Number of deaths and age-standardised death rates for stroke (CBVD), under 75, by region and nation, United Kingdom 2016/18</t>
  </si>
  <si>
    <t xml:space="preserve">England: Mortality rates not accessible at time of publication. Number of Deaths are taken from NOMIS Mortality Statistics </t>
  </si>
  <si>
    <t xml:space="preserve">Wales: Mortality rates not accessible at time of publication. Number of Deaths are taken from NOMIS Mortality Statistics </t>
  </si>
  <si>
    <t>Wales: Mortality rates for 2016/18 not accessible at time of publication. Rates for 2015/17 taken from Health Maps Wales</t>
  </si>
  <si>
    <t xml:space="preserve">England: Mortality rates not accessible at time of publication. Number of deaths are taken from NOMIS Mortality Statistics </t>
  </si>
  <si>
    <t xml:space="preserve">Wales: Mortality rates for 2016/18 not accessible at time of publication. Number of Deaths are taken from NOMIS Mortality Statistics </t>
  </si>
  <si>
    <t>Heart &amp; circulatory disease (CVD) mortality rates and number of deaths, under 75 by local authority, United Kingdom latest available</t>
  </si>
  <si>
    <t>Heart &amp; circulatory disease (CVD) mortality rates and number of deaths, all ages by local authority, United Kingdom 2016/18</t>
  </si>
  <si>
    <t>Table 1.26 Age-standardised death rates per 100,000 and number of deaths for heart and circulatory diseases (CVD), all ages by local authority, United Kingdom 2016/18</t>
  </si>
  <si>
    <t>Table 1.27 Age-standardised death rates per 100,000 and number of deaths for heart and circulatory diseases (CVD), under 75s by local authority, United Kingdom latest 3 years available</t>
  </si>
  <si>
    <t xml:space="preserve">ICD-10 codes I00-I99 only. Data not accessible for wider analysis at time of publication. Directly age-standardised using the 2013 European Standard Population. </t>
  </si>
  <si>
    <t xml:space="preserve">Actual annual numbers of UK deaths from official statistical agencies are shown in table 1.2 </t>
  </si>
  <si>
    <t xml:space="preserve">ICD-10 codes I00-I99, C38.0, F01, G45, P29, Q20-Q28. Directly age-standardised using the 2013 European Standard Population. Some data have been suppressed. </t>
  </si>
  <si>
    <t>For England and Wales, some data are suppressed at local level, which means there may be a significant margin of error</t>
  </si>
  <si>
    <t xml:space="preserve">England: Number of Deaths are taken from NOMIS Mortality Statistics. Mortality rates from Public Health England Public Health Profiles </t>
  </si>
  <si>
    <t>Wales: Number of Deaths are taken from NOMIS Mortality Statistics. 2016/18 mortality rates not accessible at time of publication. Rates for 2015/17 taken from Health Maps Wales</t>
  </si>
  <si>
    <t>All figures are for three years 2016/18 - except death rates for Wales which are 2015/17</t>
  </si>
  <si>
    <t>NOMIS</t>
  </si>
  <si>
    <t xml:space="preserve"> NOMIS</t>
  </si>
  <si>
    <t xml:space="preserve">Wales: Number of Deaths are taken from NOMIS Mortality Statistics. Mortality rates not accessible at time of publication. </t>
  </si>
  <si>
    <t>England: Number of Deaths are taken from NOMIS Mortality Statistics. Mortality rates from Public Health England Public Health Profiles</t>
  </si>
  <si>
    <t>Table 1.31 Age-standardised death rates per 100,000 and number of deaths for stroke (CBVD), under 75s by local authority, United Kingdom 2016/18</t>
  </si>
  <si>
    <t xml:space="preserve">      please note tables 1.29 and 1.31 were updated in June 2020 due to data errors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</si>
</sst>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0.0"/>
    <numFmt numFmtId="167" formatCode="#,##0.0"/>
    <numFmt numFmtId="168" formatCode="_-* #,##0.0_-;\-* #,##0.0_-;_-* &quot;-&quot;??_-;_-@_-"/>
    <numFmt numFmtId="169" formatCode="#,##0.0_ ;\-#,##0.0\ "/>
    <numFmt numFmtId="170" formatCode="0.0%"/>
  </numFmts>
  <fonts count="16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3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2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MS Sans Serif"/>
      <family val="2"/>
    </font>
    <font>
      <sz val="10"/>
      <name val="Courier"/>
      <family val="3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0"/>
      <name val="Trebuchet MS"/>
      <family val="2"/>
    </font>
    <font>
      <b/>
      <sz val="14"/>
      <color theme="1"/>
      <name val="Trebuchet MS"/>
      <family val="2"/>
    </font>
    <font>
      <sz val="10"/>
      <color theme="1"/>
      <name val="Trebuchet MS"/>
      <family val="2"/>
    </font>
    <font>
      <b/>
      <sz val="12"/>
      <color theme="0"/>
      <name val="Trebuchet MS"/>
      <family val="2"/>
    </font>
    <font>
      <sz val="12"/>
      <name val="Trebuchet MS"/>
      <family val="2"/>
    </font>
    <font>
      <sz val="10"/>
      <color rgb="FFC00000"/>
      <name val="Trebuchet MS"/>
      <family val="2"/>
    </font>
    <font>
      <b/>
      <sz val="10"/>
      <color theme="1"/>
      <name val="Trebuchet MS"/>
      <family val="2"/>
    </font>
    <font>
      <u/>
      <sz val="10"/>
      <color theme="10"/>
      <name val="Trebuchet MS"/>
      <family val="2"/>
    </font>
    <font>
      <b/>
      <sz val="10"/>
      <name val="Trebuchet MS"/>
      <family val="2"/>
    </font>
    <font>
      <sz val="10"/>
      <color theme="0"/>
      <name val="Trebuchet MS"/>
      <family val="2"/>
    </font>
    <font>
      <u/>
      <sz val="10"/>
      <color indexed="30"/>
      <name val="Trebuchet MS"/>
      <family val="2"/>
    </font>
    <font>
      <b/>
      <i/>
      <sz val="10"/>
      <color rgb="FFFF0000"/>
      <name val="Trebuchet MS"/>
      <family val="2"/>
    </font>
    <font>
      <b/>
      <i/>
      <u/>
      <sz val="10"/>
      <color rgb="FFFF0000"/>
      <name val="Trebuchet MS"/>
      <family val="2"/>
    </font>
    <font>
      <u/>
      <sz val="10"/>
      <name val="Trebuchet MS"/>
      <family val="2"/>
    </font>
    <font>
      <i/>
      <sz val="10"/>
      <color rgb="FFFF0000"/>
      <name val="Trebuchet MS"/>
      <family val="2"/>
    </font>
    <font>
      <sz val="10"/>
      <color rgb="FFFF0000"/>
      <name val="Trebuchet MS"/>
      <family val="2"/>
    </font>
    <font>
      <sz val="12"/>
      <color theme="0"/>
      <name val="Trebuchet MS"/>
      <family val="2"/>
    </font>
    <font>
      <b/>
      <i/>
      <sz val="14"/>
      <color rgb="FFFF0000"/>
      <name val="Trebuchet MS"/>
      <family val="2"/>
    </font>
    <font>
      <b/>
      <i/>
      <sz val="11"/>
      <name val="Trebuchet MS"/>
      <family val="2"/>
    </font>
    <font>
      <b/>
      <i/>
      <sz val="10"/>
      <color theme="0"/>
      <name val="Trebuchet MS"/>
      <family val="2"/>
    </font>
    <font>
      <sz val="10"/>
      <color rgb="FFFFCCCC"/>
      <name val="Trebuchet MS"/>
      <family val="2"/>
    </font>
    <font>
      <i/>
      <sz val="8"/>
      <name val="Trebuchet MS"/>
      <family val="2"/>
    </font>
    <font>
      <sz val="8"/>
      <name val="Trebuchet MS"/>
      <family val="2"/>
    </font>
    <font>
      <b/>
      <i/>
      <sz val="14"/>
      <name val="Trebuchet MS"/>
      <family val="2"/>
    </font>
    <font>
      <b/>
      <i/>
      <sz val="10"/>
      <name val="Trebuchet MS"/>
      <family val="2"/>
    </font>
    <font>
      <sz val="11"/>
      <name val="Trebuchet MS"/>
      <family val="2"/>
    </font>
    <font>
      <b/>
      <sz val="11"/>
      <name val="Trebuchet MS"/>
      <family val="2"/>
    </font>
    <font>
      <b/>
      <i/>
      <sz val="11"/>
      <color rgb="FFFF0000"/>
      <name val="Trebuchet MS"/>
      <family val="2"/>
    </font>
    <font>
      <i/>
      <sz val="11"/>
      <color rgb="FFFF0000"/>
      <name val="Trebuchet MS"/>
      <family val="2"/>
    </font>
    <font>
      <sz val="11"/>
      <color theme="1"/>
      <name val="Trebuchet MS"/>
      <family val="2"/>
    </font>
    <font>
      <i/>
      <sz val="8"/>
      <color theme="1"/>
      <name val="Trebuchet MS"/>
      <family val="2"/>
    </font>
    <font>
      <sz val="8"/>
      <color theme="1"/>
      <name val="Trebuchet MS"/>
      <family val="2"/>
    </font>
    <font>
      <b/>
      <sz val="8"/>
      <color theme="1"/>
      <name val="Trebuchet MS"/>
      <family val="2"/>
    </font>
    <font>
      <i/>
      <u/>
      <sz val="8"/>
      <color indexed="30"/>
      <name val="Trebuchet MS"/>
      <family val="2"/>
    </font>
    <font>
      <b/>
      <sz val="11"/>
      <color theme="1"/>
      <name val="Trebuchet MS"/>
      <family val="2"/>
    </font>
    <font>
      <sz val="12"/>
      <color rgb="FF44546A"/>
      <name val="Trebuchet MS"/>
      <family val="2"/>
    </font>
    <font>
      <b/>
      <sz val="10"/>
      <color theme="0" tint="-0.499984740745262"/>
      <name val="Trebuchet MS"/>
      <family val="2"/>
    </font>
    <font>
      <sz val="10"/>
      <color theme="0" tint="-0.499984740745262"/>
      <name val="Trebuchet MS"/>
      <family val="2"/>
    </font>
    <font>
      <b/>
      <sz val="11"/>
      <color rgb="FFFF0000"/>
      <name val="Trebuchet MS"/>
      <family val="2"/>
    </font>
    <font>
      <b/>
      <i/>
      <sz val="10"/>
      <color theme="1"/>
      <name val="Trebuchet MS"/>
      <family val="2"/>
    </font>
    <font>
      <b/>
      <i/>
      <sz val="10"/>
      <color theme="0" tint="-0.499984740745262"/>
      <name val="Trebuchet MS"/>
      <family val="2"/>
    </font>
    <font>
      <i/>
      <sz val="8"/>
      <color indexed="8"/>
      <name val="Trebuchet MS"/>
      <family val="2"/>
    </font>
    <font>
      <b/>
      <i/>
      <sz val="11"/>
      <color theme="1"/>
      <name val="Trebuchet MS"/>
      <family val="2"/>
    </font>
    <font>
      <b/>
      <i/>
      <sz val="12"/>
      <color theme="0"/>
      <name val="Trebuchet MS"/>
      <family val="2"/>
    </font>
    <font>
      <sz val="11"/>
      <color theme="0"/>
      <name val="Trebuchet MS"/>
      <family val="2"/>
    </font>
    <font>
      <sz val="11"/>
      <color theme="0" tint="-0.499984740745262"/>
      <name val="Trebuchet MS"/>
      <family val="2"/>
    </font>
    <font>
      <sz val="11"/>
      <color rgb="FFFF0000"/>
      <name val="Trebuchet MS"/>
      <family val="2"/>
    </font>
    <font>
      <sz val="9"/>
      <color theme="1"/>
      <name val="Trebuchet MS"/>
      <family val="2"/>
    </font>
    <font>
      <b/>
      <sz val="9"/>
      <color theme="1"/>
      <name val="Trebuchet MS"/>
      <family val="2"/>
    </font>
    <font>
      <i/>
      <sz val="9"/>
      <color rgb="FFFF0000"/>
      <name val="Trebuchet MS"/>
      <family val="2"/>
    </font>
    <font>
      <sz val="9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9"/>
      <name val="Trebuchet MS"/>
      <family val="2"/>
    </font>
    <font>
      <sz val="9"/>
      <name val="Trebuchet MS"/>
      <family val="2"/>
    </font>
    <font>
      <sz val="9"/>
      <color rgb="FFFF0000"/>
      <name val="Trebuchet MS"/>
      <family val="2"/>
    </font>
    <font>
      <u/>
      <sz val="10"/>
      <color theme="11"/>
      <name val="Trebuchet MS"/>
      <family val="2"/>
    </font>
    <font>
      <i/>
      <sz val="10"/>
      <color theme="1"/>
      <name val="Trebuchet MS"/>
      <family val="2"/>
    </font>
    <font>
      <b/>
      <sz val="10"/>
      <color theme="0"/>
      <name val="Trebuchet MS"/>
      <family val="2"/>
    </font>
    <font>
      <u/>
      <sz val="9"/>
      <color indexed="30"/>
      <name val="Trebuchet MS"/>
      <family val="2"/>
    </font>
    <font>
      <u/>
      <sz val="9"/>
      <name val="Trebuchet MS"/>
      <family val="2"/>
    </font>
    <font>
      <u/>
      <sz val="9"/>
      <color theme="1"/>
      <name val="Trebuchet MS"/>
      <family val="2"/>
    </font>
    <font>
      <sz val="9"/>
      <color indexed="8"/>
      <name val="Trebuchet MS"/>
      <family val="2"/>
    </font>
    <font>
      <sz val="10"/>
      <color theme="0"/>
      <name val="Arial"/>
      <family val="2"/>
    </font>
    <font>
      <i/>
      <sz val="10"/>
      <color theme="0"/>
      <name val="Trebuchet MS"/>
      <family val="2"/>
    </font>
    <font>
      <sz val="9"/>
      <color theme="0"/>
      <name val="Trebuchet MS"/>
      <family val="2"/>
    </font>
    <font>
      <b/>
      <sz val="10"/>
      <color theme="0" tint="-0.34998626667073579"/>
      <name val="Trebuchet MS"/>
      <family val="2"/>
    </font>
    <font>
      <sz val="10"/>
      <color theme="0" tint="-0.34998626667073579"/>
      <name val="Trebuchet MS"/>
      <family val="2"/>
    </font>
    <font>
      <b/>
      <sz val="10"/>
      <color theme="0" tint="-0.249977111117893"/>
      <name val="Trebuchet MS"/>
      <family val="2"/>
    </font>
    <font>
      <b/>
      <sz val="10"/>
      <color theme="0" tint="-0.14999847407452621"/>
      <name val="Trebuchet MS"/>
      <family val="2"/>
    </font>
    <font>
      <i/>
      <sz val="8"/>
      <color rgb="FFFF0000"/>
      <name val="Trebuchet MS"/>
      <family val="2"/>
    </font>
    <font>
      <b/>
      <i/>
      <sz val="8"/>
      <color theme="0" tint="-0.499984740745262"/>
      <name val="Trebuchet MS"/>
      <family val="2"/>
    </font>
    <font>
      <i/>
      <sz val="8"/>
      <color theme="0" tint="-0.499984740745262"/>
      <name val="Trebuchet MS"/>
      <family val="2"/>
    </font>
    <font>
      <sz val="8"/>
      <color theme="0" tint="-0.499984740745262"/>
      <name val="Trebuchet MS"/>
      <family val="2"/>
    </font>
    <font>
      <u/>
      <sz val="8"/>
      <color theme="1"/>
      <name val="Trebuchet MS"/>
      <family val="2"/>
    </font>
    <font>
      <sz val="8"/>
      <color indexed="8"/>
      <name val="Trebuchet MS"/>
      <family val="2"/>
    </font>
    <font>
      <b/>
      <sz val="8"/>
      <name val="Trebuchet MS"/>
      <family val="2"/>
    </font>
    <font>
      <b/>
      <sz val="8"/>
      <color theme="0" tint="-0.499984740745262"/>
      <name val="Trebuchet MS"/>
      <family val="2"/>
    </font>
    <font>
      <sz val="8"/>
      <color rgb="FFFF0000"/>
      <name val="Trebuchet MS"/>
      <family val="2"/>
    </font>
    <font>
      <u/>
      <sz val="8"/>
      <color indexed="30"/>
      <name val="Trebuchet MS"/>
      <family val="2"/>
    </font>
    <font>
      <b/>
      <sz val="10"/>
      <color rgb="FFC00000"/>
      <name val="Trebuchet MS"/>
      <family val="2"/>
    </font>
    <font>
      <i/>
      <sz val="10"/>
      <name val="Trebuchet MS"/>
      <family val="2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3052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theme="0" tint="-0.14996795556505021"/>
      </bottom>
      <diagonal/>
    </border>
    <border>
      <left/>
      <right style="thin">
        <color auto="1"/>
      </right>
      <top/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auto="1"/>
      </top>
      <bottom style="thin">
        <color theme="0" tint="-0.499984740745262"/>
      </bottom>
      <diagonal/>
    </border>
    <border>
      <left/>
      <right/>
      <top style="thin">
        <color auto="1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theme="0" tint="-0.14996795556505021"/>
      </top>
      <bottom/>
      <diagonal/>
    </border>
    <border>
      <left style="thin">
        <color auto="1"/>
      </left>
      <right/>
      <top style="thin">
        <color theme="0" tint="-0.14996795556505021"/>
      </top>
      <bottom/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1499679555650502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indexed="64"/>
      </left>
      <right/>
      <top style="thin">
        <color theme="0" tint="-0.14996795556505021"/>
      </top>
      <bottom/>
      <diagonal/>
    </border>
  </borders>
  <cellStyleXfs count="930">
    <xf numFmtId="0" fontId="0" fillId="0" borderId="0"/>
    <xf numFmtId="43" fontId="24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43" fontId="24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8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9" fontId="2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43" fontId="20" fillId="0" borderId="0" applyFont="0" applyFill="0" applyBorder="0" applyAlignment="0" applyProtection="0"/>
    <xf numFmtId="0" fontId="23" fillId="0" borderId="0"/>
    <xf numFmtId="0" fontId="19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34" fillId="0" borderId="0" applyNumberFormat="0" applyFill="0" applyBorder="0" applyAlignment="0" applyProtection="0"/>
    <xf numFmtId="0" fontId="35" fillId="0" borderId="2" applyNumberFormat="0" applyFill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7" fillId="0" borderId="0" applyNumberFormat="0" applyFill="0" applyBorder="0" applyAlignment="0" applyProtection="0"/>
    <xf numFmtId="0" fontId="38" fillId="9" borderId="0" applyNumberFormat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5" applyNumberFormat="0" applyAlignment="0" applyProtection="0"/>
    <xf numFmtId="0" fontId="42" fillId="13" borderId="6" applyNumberFormat="0" applyAlignment="0" applyProtection="0"/>
    <xf numFmtId="0" fontId="43" fillId="13" borderId="5" applyNumberFormat="0" applyAlignment="0" applyProtection="0"/>
    <xf numFmtId="0" fontId="44" fillId="0" borderId="7" applyNumberFormat="0" applyFill="0" applyAlignment="0" applyProtection="0"/>
    <xf numFmtId="0" fontId="45" fillId="14" borderId="8" applyNumberFormat="0" applyAlignment="0" applyProtection="0"/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31" fillId="39" borderId="0" applyNumberFormat="0" applyBorder="0" applyAlignment="0" applyProtection="0"/>
    <xf numFmtId="0" fontId="18" fillId="0" borderId="0"/>
    <xf numFmtId="0" fontId="18" fillId="15" borderId="9" applyNumberFormat="0" applyFont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5" borderId="9" applyNumberFormat="0" applyFont="0" applyAlignment="0" applyProtection="0"/>
    <xf numFmtId="43" fontId="47" fillId="0" borderId="0" applyFont="0" applyFill="0" applyBorder="0" applyAlignment="0" applyProtection="0"/>
    <xf numFmtId="0" fontId="17" fillId="0" borderId="0"/>
    <xf numFmtId="43" fontId="47" fillId="0" borderId="0" applyFont="0" applyFill="0" applyBorder="0" applyAlignment="0" applyProtection="0"/>
    <xf numFmtId="0" fontId="24" fillId="0" borderId="0"/>
    <xf numFmtId="0" fontId="49" fillId="0" borderId="0"/>
    <xf numFmtId="0" fontId="28" fillId="0" borderId="0"/>
    <xf numFmtId="43" fontId="49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9" fontId="49" fillId="0" borderId="0" applyFont="0" applyFill="0" applyBorder="0" applyAlignment="0" applyProtection="0"/>
    <xf numFmtId="37" fontId="5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7" fillId="0" borderId="0"/>
    <xf numFmtId="0" fontId="28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15" borderId="9" applyNumberFormat="0" applyFont="0" applyAlignment="0" applyProtection="0"/>
    <xf numFmtId="0" fontId="16" fillId="0" borderId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52" fillId="0" borderId="0"/>
    <xf numFmtId="43" fontId="2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9" fontId="28" fillId="0" borderId="0" applyFont="0" applyFill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0" borderId="0"/>
    <xf numFmtId="9" fontId="2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15" borderId="9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5" borderId="9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5" borderId="9" applyNumberFormat="0" applyFont="0" applyAlignment="0" applyProtection="0"/>
    <xf numFmtId="0" fontId="47" fillId="44" borderId="0" applyNumberFormat="0" applyBorder="0" applyAlignment="0" applyProtection="0"/>
    <xf numFmtId="0" fontId="47" fillId="43" borderId="0" applyNumberFormat="0" applyBorder="0" applyAlignment="0" applyProtection="0"/>
    <xf numFmtId="0" fontId="47" fillId="42" borderId="0" applyNumberFormat="0" applyBorder="0" applyAlignment="0" applyProtection="0"/>
    <xf numFmtId="0" fontId="47" fillId="41" borderId="0" applyNumberFormat="0" applyBorder="0" applyAlignment="0" applyProtection="0"/>
    <xf numFmtId="0" fontId="24" fillId="0" borderId="0"/>
    <xf numFmtId="0" fontId="16" fillId="0" borderId="0"/>
    <xf numFmtId="9" fontId="24" fillId="0" borderId="0" applyFont="0" applyFill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7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7" fillId="44" borderId="0" applyNumberFormat="0" applyBorder="0" applyAlignment="0" applyProtection="0"/>
    <xf numFmtId="0" fontId="47" fillId="47" borderId="0" applyNumberFormat="0" applyBorder="0" applyAlignment="0" applyProtection="0"/>
    <xf numFmtId="0" fontId="47" fillId="50" borderId="0" applyNumberFormat="0" applyBorder="0" applyAlignment="0" applyProtection="0"/>
    <xf numFmtId="0" fontId="54" fillId="51" borderId="0" applyNumberFormat="0" applyBorder="0" applyAlignment="0" applyProtection="0"/>
    <xf numFmtId="0" fontId="54" fillId="48" borderId="0" applyNumberFormat="0" applyBorder="0" applyAlignment="0" applyProtection="0"/>
    <xf numFmtId="0" fontId="54" fillId="49" borderId="0" applyNumberFormat="0" applyBorder="0" applyAlignment="0" applyProtection="0"/>
    <xf numFmtId="0" fontId="54" fillId="52" borderId="0" applyNumberFormat="0" applyBorder="0" applyAlignment="0" applyProtection="0"/>
    <xf numFmtId="0" fontId="54" fillId="53" borderId="0" applyNumberFormat="0" applyBorder="0" applyAlignment="0" applyProtection="0"/>
    <xf numFmtId="0" fontId="54" fillId="54" borderId="0" applyNumberFormat="0" applyBorder="0" applyAlignment="0" applyProtection="0"/>
    <xf numFmtId="0" fontId="54" fillId="55" borderId="0" applyNumberFormat="0" applyBorder="0" applyAlignment="0" applyProtection="0"/>
    <xf numFmtId="0" fontId="54" fillId="56" borderId="0" applyNumberFormat="0" applyBorder="0" applyAlignment="0" applyProtection="0"/>
    <xf numFmtId="0" fontId="54" fillId="57" borderId="0" applyNumberFormat="0" applyBorder="0" applyAlignment="0" applyProtection="0"/>
    <xf numFmtId="0" fontId="54" fillId="52" borderId="0" applyNumberFormat="0" applyBorder="0" applyAlignment="0" applyProtection="0"/>
    <xf numFmtId="0" fontId="54" fillId="53" borderId="0" applyNumberFormat="0" applyBorder="0" applyAlignment="0" applyProtection="0"/>
    <xf numFmtId="0" fontId="54" fillId="58" borderId="0" applyNumberFormat="0" applyBorder="0" applyAlignment="0" applyProtection="0"/>
    <xf numFmtId="0" fontId="55" fillId="42" borderId="0" applyNumberFormat="0" applyBorder="0" applyAlignment="0" applyProtection="0"/>
    <xf numFmtId="0" fontId="56" fillId="59" borderId="11" applyNumberFormat="0" applyAlignment="0" applyProtection="0"/>
    <xf numFmtId="0" fontId="57" fillId="60" borderId="12" applyNumberFormat="0" applyAlignment="0" applyProtection="0"/>
    <xf numFmtId="0" fontId="58" fillId="0" borderId="0" applyNumberFormat="0" applyFill="0" applyBorder="0" applyAlignment="0" applyProtection="0"/>
    <xf numFmtId="0" fontId="59" fillId="43" borderId="0" applyNumberFormat="0" applyBorder="0" applyAlignment="0" applyProtection="0"/>
    <xf numFmtId="0" fontId="60" fillId="0" borderId="13" applyNumberFormat="0" applyFill="0" applyAlignment="0" applyProtection="0"/>
    <xf numFmtId="0" fontId="61" fillId="0" borderId="14" applyNumberFormat="0" applyFill="0" applyAlignment="0" applyProtection="0"/>
    <xf numFmtId="0" fontId="62" fillId="0" borderId="15" applyNumberFormat="0" applyFill="0" applyAlignment="0" applyProtection="0"/>
    <xf numFmtId="0" fontId="62" fillId="0" borderId="0" applyNumberFormat="0" applyFill="0" applyBorder="0" applyAlignment="0" applyProtection="0"/>
    <xf numFmtId="0" fontId="63" fillId="46" borderId="11" applyNumberFormat="0" applyAlignment="0" applyProtection="0"/>
    <xf numFmtId="0" fontId="64" fillId="0" borderId="16" applyNumberFormat="0" applyFill="0" applyAlignment="0" applyProtection="0"/>
    <xf numFmtId="0" fontId="65" fillId="61" borderId="0" applyNumberFormat="0" applyBorder="0" applyAlignment="0" applyProtection="0"/>
    <xf numFmtId="0" fontId="24" fillId="62" borderId="17" applyNumberFormat="0" applyFont="0" applyAlignment="0" applyProtection="0"/>
    <xf numFmtId="0" fontId="66" fillId="59" borderId="18" applyNumberFormat="0" applyAlignment="0" applyProtection="0"/>
    <xf numFmtId="0" fontId="53" fillId="0" borderId="0" applyNumberFormat="0" applyFill="0" applyBorder="0" applyAlignment="0" applyProtection="0"/>
    <xf numFmtId="0" fontId="67" fillId="0" borderId="19" applyNumberFormat="0" applyFill="0" applyAlignment="0" applyProtection="0"/>
    <xf numFmtId="0" fontId="6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15" borderId="9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5" borderId="9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5" borderId="9" applyNumberFormat="0" applyFont="0" applyAlignment="0" applyProtection="0"/>
    <xf numFmtId="0" fontId="15" fillId="0" borderId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15" borderId="9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5" borderId="9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5" borderId="9" applyNumberFormat="0" applyFont="0" applyAlignment="0" applyProtection="0"/>
    <xf numFmtId="0" fontId="15" fillId="0" borderId="0"/>
    <xf numFmtId="0" fontId="15" fillId="0" borderId="0"/>
    <xf numFmtId="0" fontId="14" fillId="0" borderId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5" borderId="9" applyNumberFormat="0" applyFont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5" borderId="9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9" applyNumberFormat="0" applyFont="0" applyAlignment="0" applyProtection="0"/>
    <xf numFmtId="0" fontId="14" fillId="0" borderId="0"/>
    <xf numFmtId="0" fontId="69" fillId="0" borderId="0"/>
    <xf numFmtId="9" fontId="14" fillId="0" borderId="0" applyFont="0" applyFill="0" applyBorder="0" applyAlignment="0" applyProtection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7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28" fillId="0" borderId="0"/>
    <xf numFmtId="9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0" fontId="71" fillId="0" borderId="0"/>
    <xf numFmtId="9" fontId="11" fillId="0" borderId="0" applyFont="0" applyFill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9" applyNumberFormat="0" applyFont="0" applyAlignment="0" applyProtection="0"/>
    <xf numFmtId="0" fontId="8" fillId="0" borderId="0"/>
    <xf numFmtId="0" fontId="72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9" fontId="75" fillId="0" borderId="0" applyFont="0" applyFill="0" applyBorder="0" applyAlignment="0" applyProtection="0"/>
    <xf numFmtId="0" fontId="28" fillId="0" borderId="0"/>
    <xf numFmtId="0" fontId="23" fillId="0" borderId="0"/>
    <xf numFmtId="0" fontId="28" fillId="0" borderId="0"/>
    <xf numFmtId="0" fontId="23" fillId="0" borderId="0"/>
    <xf numFmtId="0" fontId="6" fillId="0" borderId="0"/>
    <xf numFmtId="0" fontId="76" fillId="0" borderId="0"/>
    <xf numFmtId="0" fontId="5" fillId="0" borderId="0"/>
    <xf numFmtId="0" fontId="77" fillId="0" borderId="0"/>
    <xf numFmtId="0" fontId="4" fillId="0" borderId="0"/>
    <xf numFmtId="0" fontId="3" fillId="0" borderId="0"/>
    <xf numFmtId="0" fontId="73" fillId="0" borderId="0" applyNumberFormat="0" applyFill="0" applyBorder="0" applyAlignment="0" applyProtection="0"/>
    <xf numFmtId="0" fontId="78" fillId="0" borderId="0"/>
    <xf numFmtId="0" fontId="79" fillId="0" borderId="0"/>
    <xf numFmtId="9" fontId="2" fillId="0" borderId="0" applyFont="0" applyFill="0" applyBorder="0" applyAlignment="0" applyProtection="0"/>
    <xf numFmtId="0" fontId="2" fillId="0" borderId="0"/>
    <xf numFmtId="0" fontId="13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1348">
    <xf numFmtId="0" fontId="0" fillId="0" borderId="0" xfId="0"/>
    <xf numFmtId="0" fontId="24" fillId="0" borderId="0" xfId="0" applyFont="1"/>
    <xf numFmtId="0" fontId="25" fillId="0" borderId="0" xfId="0" applyFont="1"/>
    <xf numFmtId="0" fontId="0" fillId="0" borderId="0" xfId="0"/>
    <xf numFmtId="0" fontId="32" fillId="0" borderId="0" xfId="21" applyFont="1"/>
    <xf numFmtId="0" fontId="24" fillId="0" borderId="0" xfId="0" quotePrefix="1" applyFont="1"/>
    <xf numFmtId="2" fontId="0" fillId="0" borderId="0" xfId="0" applyNumberFormat="1"/>
    <xf numFmtId="9" fontId="0" fillId="0" borderId="0" xfId="923" applyFont="1"/>
    <xf numFmtId="166" fontId="48" fillId="0" borderId="0" xfId="0" applyNumberFormat="1" applyFont="1"/>
    <xf numFmtId="0" fontId="80" fillId="0" borderId="0" xfId="0" applyFont="1"/>
    <xf numFmtId="0" fontId="83" fillId="66" borderId="0" xfId="903" applyFont="1" applyFill="1"/>
    <xf numFmtId="0" fontId="84" fillId="0" borderId="0" xfId="0" applyFont="1"/>
    <xf numFmtId="0" fontId="85" fillId="0" borderId="0" xfId="903" applyFont="1" applyFill="1"/>
    <xf numFmtId="0" fontId="85" fillId="0" borderId="0" xfId="0" applyFont="1" applyFill="1"/>
    <xf numFmtId="0" fontId="89" fillId="3" borderId="0" xfId="0" applyFont="1" applyFill="1"/>
    <xf numFmtId="0" fontId="90" fillId="0" borderId="26" xfId="2" applyFont="1" applyBorder="1" applyAlignment="1" applyProtection="1"/>
    <xf numFmtId="0" fontId="82" fillId="0" borderId="26" xfId="0" applyFont="1" applyBorder="1"/>
    <xf numFmtId="0" fontId="80" fillId="0" borderId="26" xfId="0" applyFont="1" applyBorder="1" applyAlignment="1">
      <alignment vertical="center"/>
    </xf>
    <xf numFmtId="0" fontId="80" fillId="0" borderId="26" xfId="0" applyFont="1" applyBorder="1"/>
    <xf numFmtId="0" fontId="90" fillId="0" borderId="24" xfId="2" applyFont="1" applyBorder="1" applyAlignment="1" applyProtection="1"/>
    <xf numFmtId="0" fontId="87" fillId="0" borderId="24" xfId="2" applyFont="1" applyBorder="1" applyAlignment="1" applyProtection="1"/>
    <xf numFmtId="0" fontId="80" fillId="0" borderId="24" xfId="0" applyFont="1" applyBorder="1" applyAlignment="1">
      <alignment vertical="center"/>
    </xf>
    <xf numFmtId="0" fontId="80" fillId="0" borderId="24" xfId="0" applyFont="1" applyBorder="1"/>
    <xf numFmtId="0" fontId="80" fillId="0" borderId="0" xfId="0" applyFont="1" applyAlignment="1">
      <alignment vertical="center"/>
    </xf>
    <xf numFmtId="0" fontId="89" fillId="40" borderId="0" xfId="0" applyFont="1" applyFill="1"/>
    <xf numFmtId="0" fontId="87" fillId="0" borderId="26" xfId="2" applyFont="1" applyBorder="1" applyAlignment="1" applyProtection="1"/>
    <xf numFmtId="0" fontId="80" fillId="4" borderId="0" xfId="0" applyFont="1" applyFill="1"/>
    <xf numFmtId="0" fontId="91" fillId="0" borderId="26" xfId="0" applyFont="1" applyBorder="1"/>
    <xf numFmtId="0" fontId="92" fillId="0" borderId="26" xfId="2" applyFont="1" applyBorder="1" applyAlignment="1" applyProtection="1"/>
    <xf numFmtId="0" fontId="91" fillId="0" borderId="24" xfId="0" applyFont="1" applyBorder="1"/>
    <xf numFmtId="0" fontId="92" fillId="0" borderId="24" xfId="2" applyFont="1" applyBorder="1" applyAlignment="1" applyProtection="1"/>
    <xf numFmtId="0" fontId="91" fillId="5" borderId="0" xfId="0" applyFont="1" applyFill="1"/>
    <xf numFmtId="0" fontId="93" fillId="0" borderId="24" xfId="2" applyFont="1" applyBorder="1" applyAlignment="1" applyProtection="1"/>
    <xf numFmtId="0" fontId="91" fillId="6" borderId="0" xfId="0" applyFont="1" applyFill="1"/>
    <xf numFmtId="0" fontId="95" fillId="0" borderId="26" xfId="0" applyFont="1" applyBorder="1"/>
    <xf numFmtId="0" fontId="83" fillId="66" borderId="0" xfId="0" applyFont="1" applyFill="1"/>
    <xf numFmtId="0" fontId="96" fillId="66" borderId="0" xfId="0" applyFont="1" applyFill="1"/>
    <xf numFmtId="0" fontId="96" fillId="0" borderId="0" xfId="0" applyFont="1" applyFill="1"/>
    <xf numFmtId="0" fontId="98" fillId="0" borderId="0" xfId="111" applyFont="1" applyFill="1" applyAlignment="1">
      <alignment wrapText="1"/>
    </xf>
    <xf numFmtId="0" fontId="99" fillId="0" borderId="0" xfId="6" applyFont="1" applyFill="1"/>
    <xf numFmtId="0" fontId="89" fillId="0" borderId="0" xfId="111" applyFont="1" applyFill="1" applyAlignment="1">
      <alignment wrapText="1"/>
    </xf>
    <xf numFmtId="0" fontId="88" fillId="0" borderId="1" xfId="111" applyFont="1" applyFill="1" applyBorder="1"/>
    <xf numFmtId="0" fontId="88" fillId="0" borderId="0" xfId="111" applyFont="1" applyFill="1" applyBorder="1"/>
    <xf numFmtId="0" fontId="88" fillId="67" borderId="27" xfId="111" applyFont="1" applyFill="1" applyBorder="1" applyAlignment="1">
      <alignment horizontal="right"/>
    </xf>
    <xf numFmtId="0" fontId="88" fillId="0" borderId="1" xfId="111" applyFont="1" applyFill="1" applyBorder="1" applyAlignment="1">
      <alignment horizontal="right"/>
    </xf>
    <xf numFmtId="0" fontId="88" fillId="0" borderId="23" xfId="111" applyFont="1" applyFill="1" applyBorder="1"/>
    <xf numFmtId="0" fontId="80" fillId="0" borderId="23" xfId="111" applyFont="1" applyFill="1" applyBorder="1"/>
    <xf numFmtId="3" fontId="100" fillId="64" borderId="33" xfId="111" applyNumberFormat="1" applyFont="1" applyFill="1" applyBorder="1" applyAlignment="1">
      <alignment horizontal="center"/>
    </xf>
    <xf numFmtId="0" fontId="89" fillId="0" borderId="23" xfId="111" applyFont="1" applyBorder="1" applyAlignment="1">
      <alignment horizontal="center"/>
    </xf>
    <xf numFmtId="0" fontId="88" fillId="0" borderId="24" xfId="111" applyFont="1" applyFill="1" applyBorder="1"/>
    <xf numFmtId="0" fontId="80" fillId="0" borderId="24" xfId="111" applyFont="1" applyFill="1" applyBorder="1"/>
    <xf numFmtId="164" fontId="80" fillId="64" borderId="34" xfId="1" applyNumberFormat="1" applyFont="1" applyFill="1" applyBorder="1" applyAlignment="1">
      <alignment horizontal="center"/>
    </xf>
    <xf numFmtId="164" fontId="80" fillId="0" borderId="24" xfId="1" applyNumberFormat="1" applyFont="1" applyFill="1" applyBorder="1" applyAlignment="1">
      <alignment horizontal="center"/>
    </xf>
    <xf numFmtId="164" fontId="88" fillId="64" borderId="34" xfId="1" applyNumberFormat="1" applyFont="1" applyFill="1" applyBorder="1" applyAlignment="1">
      <alignment horizontal="center"/>
    </xf>
    <xf numFmtId="164" fontId="88" fillId="0" borderId="24" xfId="1" applyNumberFormat="1" applyFont="1" applyFill="1" applyBorder="1" applyAlignment="1">
      <alignment horizontal="center"/>
    </xf>
    <xf numFmtId="0" fontId="88" fillId="0" borderId="25" xfId="111" applyFont="1" applyFill="1" applyBorder="1"/>
    <xf numFmtId="0" fontId="80" fillId="0" borderId="25" xfId="111" applyFont="1" applyFill="1" applyBorder="1"/>
    <xf numFmtId="164" fontId="80" fillId="64" borderId="35" xfId="1" applyNumberFormat="1" applyFont="1" applyFill="1" applyBorder="1" applyAlignment="1">
      <alignment horizontal="center"/>
    </xf>
    <xf numFmtId="164" fontId="80" fillId="0" borderId="25" xfId="1" applyNumberFormat="1" applyFont="1" applyFill="1" applyBorder="1" applyAlignment="1">
      <alignment horizontal="center"/>
    </xf>
    <xf numFmtId="3" fontId="88" fillId="67" borderId="42" xfId="6" applyNumberFormat="1" applyFont="1" applyFill="1" applyBorder="1"/>
    <xf numFmtId="3" fontId="88" fillId="67" borderId="43" xfId="6" applyNumberFormat="1" applyFont="1" applyFill="1" applyBorder="1"/>
    <xf numFmtId="0" fontId="80" fillId="67" borderId="43" xfId="111" applyFont="1" applyFill="1" applyBorder="1"/>
    <xf numFmtId="164" fontId="80" fillId="67" borderId="41" xfId="1" applyNumberFormat="1" applyFont="1" applyFill="1" applyBorder="1" applyAlignment="1">
      <alignment horizontal="center"/>
    </xf>
    <xf numFmtId="164" fontId="80" fillId="67" borderId="43" xfId="1" applyNumberFormat="1" applyFont="1" applyFill="1" applyBorder="1" applyAlignment="1">
      <alignment horizontal="center"/>
    </xf>
    <xf numFmtId="164" fontId="80" fillId="67" borderId="44" xfId="1" applyNumberFormat="1" applyFont="1" applyFill="1" applyBorder="1" applyAlignment="1">
      <alignment horizontal="center"/>
    </xf>
    <xf numFmtId="170" fontId="80" fillId="0" borderId="0" xfId="909" applyNumberFormat="1" applyFont="1"/>
    <xf numFmtId="3" fontId="88" fillId="67" borderId="45" xfId="6" applyNumberFormat="1" applyFont="1" applyFill="1" applyBorder="1"/>
    <xf numFmtId="3" fontId="88" fillId="67" borderId="46" xfId="6" applyNumberFormat="1" applyFont="1" applyFill="1" applyBorder="1"/>
    <xf numFmtId="0" fontId="80" fillId="67" borderId="46" xfId="111" applyFont="1" applyFill="1" applyBorder="1"/>
    <xf numFmtId="164" fontId="80" fillId="67" borderId="47" xfId="1" applyNumberFormat="1" applyFont="1" applyFill="1" applyBorder="1" applyAlignment="1">
      <alignment horizontal="center"/>
    </xf>
    <xf numFmtId="164" fontId="80" fillId="67" borderId="46" xfId="1" applyNumberFormat="1" applyFont="1" applyFill="1" applyBorder="1" applyAlignment="1">
      <alignment horizontal="center"/>
    </xf>
    <xf numFmtId="164" fontId="80" fillId="67" borderId="48" xfId="1" applyNumberFormat="1" applyFont="1" applyFill="1" applyBorder="1" applyAlignment="1">
      <alignment horizontal="center"/>
    </xf>
    <xf numFmtId="0" fontId="88" fillId="67" borderId="45" xfId="111" applyFont="1" applyFill="1" applyBorder="1"/>
    <xf numFmtId="0" fontId="88" fillId="67" borderId="46" xfId="111" applyFont="1" applyFill="1" applyBorder="1"/>
    <xf numFmtId="164" fontId="88" fillId="67" borderId="47" xfId="1" applyNumberFormat="1" applyFont="1" applyFill="1" applyBorder="1" applyAlignment="1">
      <alignment horizontal="center"/>
    </xf>
    <xf numFmtId="164" fontId="88" fillId="67" borderId="46" xfId="1" applyNumberFormat="1" applyFont="1" applyFill="1" applyBorder="1" applyAlignment="1">
      <alignment horizontal="center"/>
    </xf>
    <xf numFmtId="164" fontId="88" fillId="67" borderId="48" xfId="1" applyNumberFormat="1" applyFont="1" applyFill="1" applyBorder="1" applyAlignment="1">
      <alignment horizontal="center"/>
    </xf>
    <xf numFmtId="0" fontId="88" fillId="63" borderId="38" xfId="111" applyFont="1" applyFill="1" applyBorder="1"/>
    <xf numFmtId="0" fontId="88" fillId="63" borderId="26" xfId="111" applyFont="1" applyFill="1" applyBorder="1"/>
    <xf numFmtId="0" fontId="80" fillId="63" borderId="26" xfId="111" applyFont="1" applyFill="1" applyBorder="1"/>
    <xf numFmtId="164" fontId="80" fillId="64" borderId="37" xfId="1" applyNumberFormat="1" applyFont="1" applyFill="1" applyBorder="1" applyAlignment="1">
      <alignment horizontal="center"/>
    </xf>
    <xf numFmtId="164" fontId="80" fillId="63" borderId="26" xfId="1" applyNumberFormat="1" applyFont="1" applyFill="1" applyBorder="1" applyAlignment="1">
      <alignment horizontal="center"/>
    </xf>
    <xf numFmtId="164" fontId="80" fillId="63" borderId="39" xfId="1" applyNumberFormat="1" applyFont="1" applyFill="1" applyBorder="1" applyAlignment="1">
      <alignment horizontal="center"/>
    </xf>
    <xf numFmtId="0" fontId="88" fillId="63" borderId="28" xfId="111" applyFont="1" applyFill="1" applyBorder="1"/>
    <xf numFmtId="0" fontId="80" fillId="63" borderId="24" xfId="111" applyFont="1" applyFill="1" applyBorder="1"/>
    <xf numFmtId="164" fontId="80" fillId="63" borderId="24" xfId="1" applyNumberFormat="1" applyFont="1" applyFill="1" applyBorder="1" applyAlignment="1">
      <alignment horizontal="center"/>
    </xf>
    <xf numFmtId="164" fontId="80" fillId="63" borderId="29" xfId="1" applyNumberFormat="1" applyFont="1" applyFill="1" applyBorder="1" applyAlignment="1">
      <alignment horizontal="center"/>
    </xf>
    <xf numFmtId="0" fontId="88" fillId="63" borderId="24" xfId="111" applyFont="1" applyFill="1" applyBorder="1"/>
    <xf numFmtId="164" fontId="88" fillId="63" borderId="24" xfId="1" applyNumberFormat="1" applyFont="1" applyFill="1" applyBorder="1" applyAlignment="1">
      <alignment horizontal="center"/>
    </xf>
    <xf numFmtId="164" fontId="88" fillId="63" borderId="29" xfId="1" applyNumberFormat="1" applyFont="1" applyFill="1" applyBorder="1" applyAlignment="1">
      <alignment horizontal="center"/>
    </xf>
    <xf numFmtId="0" fontId="80" fillId="0" borderId="0" xfId="0" applyFont="1" applyFill="1"/>
    <xf numFmtId="164" fontId="80" fillId="63" borderId="24" xfId="1" applyNumberFormat="1" applyFont="1" applyFill="1" applyBorder="1"/>
    <xf numFmtId="164" fontId="80" fillId="63" borderId="29" xfId="1" applyNumberFormat="1" applyFont="1" applyFill="1" applyBorder="1"/>
    <xf numFmtId="0" fontId="88" fillId="63" borderId="30" xfId="111" applyFont="1" applyFill="1" applyBorder="1"/>
    <xf numFmtId="0" fontId="80" fillId="63" borderId="31" xfId="111" applyFont="1" applyFill="1" applyBorder="1"/>
    <xf numFmtId="0" fontId="88" fillId="63" borderId="31" xfId="111" applyFont="1" applyFill="1" applyBorder="1"/>
    <xf numFmtId="164" fontId="88" fillId="64" borderId="36" xfId="1" applyNumberFormat="1" applyFont="1" applyFill="1" applyBorder="1" applyAlignment="1">
      <alignment horizontal="center"/>
    </xf>
    <xf numFmtId="164" fontId="88" fillId="63" borderId="31" xfId="1" applyNumberFormat="1" applyFont="1" applyFill="1" applyBorder="1" applyAlignment="1">
      <alignment horizontal="center"/>
    </xf>
    <xf numFmtId="164" fontId="88" fillId="63" borderId="32" xfId="1" applyNumberFormat="1" applyFont="1" applyFill="1" applyBorder="1" applyAlignment="1">
      <alignment horizontal="center"/>
    </xf>
    <xf numFmtId="0" fontId="88" fillId="0" borderId="26" xfId="111" applyFont="1" applyFill="1" applyBorder="1"/>
    <xf numFmtId="164" fontId="80" fillId="0" borderId="26" xfId="1" applyNumberFormat="1" applyFont="1" applyFill="1" applyBorder="1" applyAlignment="1">
      <alignment horizontal="center"/>
    </xf>
    <xf numFmtId="164" fontId="80" fillId="0" borderId="26" xfId="1" applyNumberFormat="1" applyFont="1" applyBorder="1" applyAlignment="1">
      <alignment horizontal="center"/>
    </xf>
    <xf numFmtId="164" fontId="80" fillId="0" borderId="24" xfId="1" applyNumberFormat="1" applyFont="1" applyBorder="1" applyAlignment="1">
      <alignment horizontal="center"/>
    </xf>
    <xf numFmtId="164" fontId="88" fillId="0" borderId="24" xfId="1" applyNumberFormat="1" applyFont="1" applyBorder="1" applyAlignment="1">
      <alignment horizontal="center"/>
    </xf>
    <xf numFmtId="49" fontId="80" fillId="0" borderId="24" xfId="111" applyNumberFormat="1" applyFont="1" applyFill="1" applyBorder="1"/>
    <xf numFmtId="0" fontId="88" fillId="0" borderId="24" xfId="111" applyFont="1" applyBorder="1"/>
    <xf numFmtId="164" fontId="80" fillId="64" borderId="50" xfId="1" applyNumberFormat="1" applyFont="1" applyFill="1" applyBorder="1" applyAlignment="1">
      <alignment horizontal="center"/>
    </xf>
    <xf numFmtId="164" fontId="88" fillId="64" borderId="50" xfId="1" applyNumberFormat="1" applyFont="1" applyFill="1" applyBorder="1" applyAlignment="1">
      <alignment horizontal="center"/>
    </xf>
    <xf numFmtId="164" fontId="88" fillId="64" borderId="49" xfId="1" applyNumberFormat="1" applyFont="1" applyFill="1" applyBorder="1" applyAlignment="1">
      <alignment horizontal="center"/>
    </xf>
    <xf numFmtId="0" fontId="80" fillId="0" borderId="0" xfId="111" applyFont="1" applyFill="1" applyBorder="1"/>
    <xf numFmtId="164" fontId="80" fillId="0" borderId="0" xfId="1" applyNumberFormat="1" applyFont="1" applyFill="1" applyBorder="1" applyAlignment="1">
      <alignment horizontal="center"/>
    </xf>
    <xf numFmtId="164" fontId="80" fillId="0" borderId="0" xfId="1" applyNumberFormat="1" applyFont="1" applyBorder="1" applyAlignment="1">
      <alignment horizontal="center"/>
    </xf>
    <xf numFmtId="0" fontId="102" fillId="0" borderId="0" xfId="0" applyFont="1"/>
    <xf numFmtId="0" fontId="88" fillId="0" borderId="0" xfId="0" applyFont="1"/>
    <xf numFmtId="0" fontId="103" fillId="0" borderId="0" xfId="6" applyFont="1" applyFill="1" applyAlignment="1">
      <alignment wrapText="1"/>
    </xf>
    <xf numFmtId="0" fontId="97" fillId="0" borderId="0" xfId="6" applyFont="1" applyFill="1" applyAlignment="1">
      <alignment wrapText="1"/>
    </xf>
    <xf numFmtId="0" fontId="89" fillId="0" borderId="0" xfId="0" applyFont="1"/>
    <xf numFmtId="0" fontId="99" fillId="0" borderId="0" xfId="6" applyFont="1" applyFill="1" applyAlignment="1">
      <alignment wrapText="1"/>
    </xf>
    <xf numFmtId="0" fontId="104" fillId="0" borderId="0" xfId="6" applyFont="1" applyFill="1" applyAlignment="1">
      <alignment wrapText="1"/>
    </xf>
    <xf numFmtId="3" fontId="104" fillId="63" borderId="59" xfId="6" applyNumberFormat="1" applyFont="1" applyFill="1" applyBorder="1"/>
    <xf numFmtId="0" fontId="104" fillId="63" borderId="60" xfId="6" applyFont="1" applyFill="1" applyBorder="1"/>
    <xf numFmtId="0" fontId="88" fillId="63" borderId="60" xfId="6" applyFont="1" applyFill="1" applyBorder="1"/>
    <xf numFmtId="0" fontId="88" fillId="63" borderId="61" xfId="6" applyFont="1" applyFill="1" applyBorder="1"/>
    <xf numFmtId="0" fontId="80" fillId="0" borderId="60" xfId="6" applyFont="1" applyFill="1" applyBorder="1"/>
    <xf numFmtId="0" fontId="104" fillId="64" borderId="60" xfId="6" applyFont="1" applyFill="1" applyBorder="1"/>
    <xf numFmtId="0" fontId="88" fillId="64" borderId="60" xfId="6" applyFont="1" applyFill="1" applyBorder="1"/>
    <xf numFmtId="0" fontId="88" fillId="64" borderId="61" xfId="6" applyFont="1" applyFill="1" applyBorder="1"/>
    <xf numFmtId="0" fontId="104" fillId="0" borderId="0" xfId="6" applyFont="1" applyFill="1"/>
    <xf numFmtId="0" fontId="104" fillId="0" borderId="0" xfId="6" applyFont="1" applyFill="1" applyAlignment="1">
      <alignment horizontal="center"/>
    </xf>
    <xf numFmtId="3" fontId="88" fillId="63" borderId="53" xfId="6" applyNumberFormat="1" applyFont="1" applyFill="1" applyBorder="1" applyAlignment="1">
      <alignment horizontal="right"/>
    </xf>
    <xf numFmtId="0" fontId="88" fillId="63" borderId="0" xfId="6" applyFont="1" applyFill="1" applyBorder="1" applyAlignment="1">
      <alignment horizontal="right"/>
    </xf>
    <xf numFmtId="0" fontId="88" fillId="63" borderId="51" xfId="6" applyFont="1" applyFill="1" applyBorder="1" applyAlignment="1">
      <alignment horizontal="right"/>
    </xf>
    <xf numFmtId="0" fontId="80" fillId="0" borderId="0" xfId="6" applyFont="1" applyFill="1" applyBorder="1" applyAlignment="1">
      <alignment horizontal="right"/>
    </xf>
    <xf numFmtId="0" fontId="88" fillId="64" borderId="0" xfId="6" applyFont="1" applyFill="1" applyBorder="1" applyAlignment="1">
      <alignment horizontal="right"/>
    </xf>
    <xf numFmtId="0" fontId="88" fillId="64" borderId="51" xfId="6" applyFont="1" applyFill="1" applyBorder="1" applyAlignment="1">
      <alignment horizontal="right"/>
    </xf>
    <xf numFmtId="0" fontId="80" fillId="0" borderId="0" xfId="6" applyFont="1" applyFill="1"/>
    <xf numFmtId="3" fontId="91" fillId="63" borderId="54" xfId="6" applyNumberFormat="1" applyFont="1" applyFill="1" applyBorder="1" applyAlignment="1">
      <alignment horizontal="right"/>
    </xf>
    <xf numFmtId="0" fontId="91" fillId="63" borderId="1" xfId="6" applyFont="1" applyFill="1" applyBorder="1" applyAlignment="1">
      <alignment horizontal="right"/>
    </xf>
    <xf numFmtId="0" fontId="88" fillId="63" borderId="1" xfId="6" applyFont="1" applyFill="1" applyBorder="1" applyAlignment="1">
      <alignment horizontal="right"/>
    </xf>
    <xf numFmtId="0" fontId="88" fillId="63" borderId="52" xfId="6" applyFont="1" applyFill="1" applyBorder="1" applyAlignment="1">
      <alignment horizontal="right"/>
    </xf>
    <xf numFmtId="0" fontId="104" fillId="64" borderId="1" xfId="6" applyFont="1" applyFill="1" applyBorder="1" applyAlignment="1">
      <alignment horizontal="right"/>
    </xf>
    <xf numFmtId="0" fontId="88" fillId="64" borderId="1" xfId="6" applyFont="1" applyFill="1" applyBorder="1" applyAlignment="1">
      <alignment horizontal="right"/>
    </xf>
    <xf numFmtId="0" fontId="88" fillId="64" borderId="52" xfId="6" applyFont="1" applyFill="1" applyBorder="1" applyAlignment="1">
      <alignment horizontal="right"/>
    </xf>
    <xf numFmtId="0" fontId="80" fillId="0" borderId="26" xfId="6" applyFont="1" applyFill="1" applyBorder="1"/>
    <xf numFmtId="3" fontId="91" fillId="0" borderId="38" xfId="6" applyNumberFormat="1" applyFont="1" applyFill="1" applyBorder="1" applyAlignment="1">
      <alignment horizontal="center"/>
    </xf>
    <xf numFmtId="0" fontId="91" fillId="0" borderId="26" xfId="6" applyFont="1" applyFill="1" applyBorder="1" applyAlignment="1">
      <alignment horizontal="center"/>
    </xf>
    <xf numFmtId="0" fontId="88" fillId="0" borderId="26" xfId="6" applyFont="1" applyFill="1" applyBorder="1" applyAlignment="1">
      <alignment horizontal="center"/>
    </xf>
    <xf numFmtId="0" fontId="88" fillId="0" borderId="39" xfId="6" applyFont="1" applyFill="1" applyBorder="1" applyAlignment="1">
      <alignment horizontal="center"/>
    </xf>
    <xf numFmtId="0" fontId="80" fillId="0" borderId="26" xfId="6" applyFont="1" applyFill="1" applyBorder="1" applyAlignment="1">
      <alignment horizontal="center"/>
    </xf>
    <xf numFmtId="0" fontId="104" fillId="0" borderId="65" xfId="6" applyFont="1" applyFill="1" applyBorder="1" applyAlignment="1">
      <alignment horizontal="center"/>
    </xf>
    <xf numFmtId="0" fontId="104" fillId="0" borderId="23" xfId="6" applyFont="1" applyFill="1" applyBorder="1" applyAlignment="1">
      <alignment horizontal="center"/>
    </xf>
    <xf numFmtId="0" fontId="88" fillId="0" borderId="23" xfId="6" applyFont="1" applyFill="1" applyBorder="1" applyAlignment="1">
      <alignment horizontal="center"/>
    </xf>
    <xf numFmtId="0" fontId="88" fillId="0" borderId="66" xfId="6" applyFont="1" applyFill="1" applyBorder="1" applyAlignment="1">
      <alignment horizontal="center"/>
    </xf>
    <xf numFmtId="3" fontId="88" fillId="0" borderId="24" xfId="6" applyNumberFormat="1" applyFont="1" applyFill="1" applyBorder="1"/>
    <xf numFmtId="3" fontId="80" fillId="0" borderId="24" xfId="6" applyNumberFormat="1" applyFont="1" applyFill="1" applyBorder="1"/>
    <xf numFmtId="3" fontId="80" fillId="0" borderId="28" xfId="6" applyNumberFormat="1" applyFont="1" applyBorder="1" applyAlignment="1"/>
    <xf numFmtId="3" fontId="80" fillId="0" borderId="24" xfId="6" applyNumberFormat="1" applyFont="1" applyBorder="1" applyAlignment="1"/>
    <xf numFmtId="3" fontId="80" fillId="0" borderId="24" xfId="6" applyNumberFormat="1" applyFont="1" applyFill="1" applyBorder="1" applyAlignment="1"/>
    <xf numFmtId="3" fontId="80" fillId="0" borderId="29" xfId="6" applyNumberFormat="1" applyFont="1" applyBorder="1" applyAlignment="1"/>
    <xf numFmtId="3" fontId="80" fillId="0" borderId="28" xfId="1" applyNumberFormat="1" applyFont="1" applyBorder="1" applyAlignment="1"/>
    <xf numFmtId="3" fontId="80" fillId="0" borderId="24" xfId="1" applyNumberFormat="1" applyFont="1" applyBorder="1" applyAlignment="1"/>
    <xf numFmtId="3" fontId="80" fillId="0" borderId="24" xfId="4" applyNumberFormat="1" applyFont="1" applyFill="1" applyBorder="1" applyAlignment="1"/>
    <xf numFmtId="3" fontId="80" fillId="0" borderId="29" xfId="4" applyNumberFormat="1" applyFont="1" applyBorder="1" applyAlignment="1"/>
    <xf numFmtId="3" fontId="88" fillId="0" borderId="28" xfId="6" applyNumberFormat="1" applyFont="1" applyBorder="1" applyAlignment="1"/>
    <xf numFmtId="3" fontId="88" fillId="0" borderId="24" xfId="6" applyNumberFormat="1" applyFont="1" applyBorder="1" applyAlignment="1"/>
    <xf numFmtId="3" fontId="88" fillId="0" borderId="29" xfId="6" applyNumberFormat="1" applyFont="1" applyBorder="1" applyAlignment="1"/>
    <xf numFmtId="3" fontId="88" fillId="0" borderId="25" xfId="6" applyNumberFormat="1" applyFont="1" applyFill="1" applyBorder="1"/>
    <xf numFmtId="3" fontId="80" fillId="0" borderId="25" xfId="6" applyNumberFormat="1" applyFont="1" applyFill="1" applyBorder="1"/>
    <xf numFmtId="3" fontId="88" fillId="0" borderId="25" xfId="6" applyNumberFormat="1" applyFont="1" applyFill="1" applyBorder="1" applyAlignment="1"/>
    <xf numFmtId="3" fontId="88" fillId="0" borderId="55" xfId="6" applyNumberFormat="1" applyFont="1" applyFill="1" applyBorder="1" applyAlignment="1"/>
    <xf numFmtId="3" fontId="80" fillId="0" borderId="25" xfId="6" applyNumberFormat="1" applyFont="1" applyBorder="1" applyAlignment="1"/>
    <xf numFmtId="3" fontId="88" fillId="0" borderId="56" xfId="1" applyNumberFormat="1" applyFont="1" applyFill="1" applyBorder="1" applyAlignment="1"/>
    <xf numFmtId="3" fontId="80" fillId="0" borderId="25" xfId="1" applyNumberFormat="1" applyFont="1" applyBorder="1" applyAlignment="1"/>
    <xf numFmtId="3" fontId="88" fillId="64" borderId="57" xfId="6" applyNumberFormat="1" applyFont="1" applyFill="1" applyBorder="1"/>
    <xf numFmtId="3" fontId="88" fillId="64" borderId="22" xfId="6" applyNumberFormat="1" applyFont="1" applyFill="1" applyBorder="1"/>
    <xf numFmtId="3" fontId="80" fillId="64" borderId="22" xfId="6" applyNumberFormat="1" applyFont="1" applyFill="1" applyBorder="1"/>
    <xf numFmtId="3" fontId="80" fillId="64" borderId="57" xfId="6" applyNumberFormat="1" applyFont="1" applyFill="1" applyBorder="1" applyAlignment="1"/>
    <xf numFmtId="3" fontId="80" fillId="64" borderId="22" xfId="6" applyNumberFormat="1" applyFont="1" applyFill="1" applyBorder="1" applyAlignment="1"/>
    <xf numFmtId="3" fontId="80" fillId="64" borderId="58" xfId="6" applyNumberFormat="1" applyFont="1" applyFill="1" applyBorder="1" applyAlignment="1"/>
    <xf numFmtId="3" fontId="80" fillId="64" borderId="57" xfId="1" applyNumberFormat="1" applyFont="1" applyFill="1" applyBorder="1" applyAlignment="1"/>
    <xf numFmtId="3" fontId="80" fillId="64" borderId="22" xfId="1" applyNumberFormat="1" applyFont="1" applyFill="1" applyBorder="1" applyAlignment="1"/>
    <xf numFmtId="3" fontId="80" fillId="64" borderId="22" xfId="4" applyNumberFormat="1" applyFont="1" applyFill="1" applyBorder="1" applyAlignment="1"/>
    <xf numFmtId="3" fontId="80" fillId="64" borderId="58" xfId="4" applyNumberFormat="1" applyFont="1" applyFill="1" applyBorder="1" applyAlignment="1"/>
    <xf numFmtId="3" fontId="88" fillId="64" borderId="57" xfId="6" applyNumberFormat="1" applyFont="1" applyFill="1" applyBorder="1" applyAlignment="1"/>
    <xf numFmtId="3" fontId="88" fillId="64" borderId="22" xfId="6" applyNumberFormat="1" applyFont="1" applyFill="1" applyBorder="1" applyAlignment="1"/>
    <xf numFmtId="3" fontId="88" fillId="64" borderId="22" xfId="4" applyNumberFormat="1" applyFont="1" applyFill="1" applyBorder="1" applyAlignment="1"/>
    <xf numFmtId="3" fontId="88" fillId="64" borderId="58" xfId="4" applyNumberFormat="1" applyFont="1" applyFill="1" applyBorder="1" applyAlignment="1"/>
    <xf numFmtId="3" fontId="88" fillId="63" borderId="38" xfId="6" applyNumberFormat="1" applyFont="1" applyFill="1" applyBorder="1"/>
    <xf numFmtId="3" fontId="88" fillId="63" borderId="26" xfId="6" applyNumberFormat="1" applyFont="1" applyFill="1" applyBorder="1"/>
    <xf numFmtId="3" fontId="80" fillId="63" borderId="26" xfId="6" applyNumberFormat="1" applyFont="1" applyFill="1" applyBorder="1"/>
    <xf numFmtId="3" fontId="88" fillId="63" borderId="38" xfId="6" applyNumberFormat="1" applyFont="1" applyFill="1" applyBorder="1" applyAlignment="1"/>
    <xf numFmtId="3" fontId="88" fillId="63" borderId="26" xfId="6" applyNumberFormat="1" applyFont="1" applyFill="1" applyBorder="1" applyAlignment="1"/>
    <xf numFmtId="3" fontId="88" fillId="63" borderId="39" xfId="6" applyNumberFormat="1" applyFont="1" applyFill="1" applyBorder="1" applyAlignment="1"/>
    <xf numFmtId="3" fontId="80" fillId="0" borderId="26" xfId="6" applyNumberFormat="1" applyFont="1" applyBorder="1" applyAlignment="1"/>
    <xf numFmtId="3" fontId="88" fillId="63" borderId="38" xfId="1" applyNumberFormat="1" applyFont="1" applyFill="1" applyBorder="1" applyAlignment="1"/>
    <xf numFmtId="3" fontId="80" fillId="63" borderId="26" xfId="1" applyNumberFormat="1" applyFont="1" applyFill="1" applyBorder="1" applyAlignment="1"/>
    <xf numFmtId="3" fontId="88" fillId="63" borderId="28" xfId="6" applyNumberFormat="1" applyFont="1" applyFill="1" applyBorder="1"/>
    <xf numFmtId="3" fontId="88" fillId="63" borderId="24" xfId="6" applyNumberFormat="1" applyFont="1" applyFill="1" applyBorder="1"/>
    <xf numFmtId="3" fontId="80" fillId="63" borderId="24" xfId="6" applyNumberFormat="1" applyFont="1" applyFill="1" applyBorder="1"/>
    <xf numFmtId="3" fontId="80" fillId="63" borderId="28" xfId="6" applyNumberFormat="1" applyFont="1" applyFill="1" applyBorder="1" applyAlignment="1"/>
    <xf numFmtId="3" fontId="80" fillId="63" borderId="24" xfId="6" applyNumberFormat="1" applyFont="1" applyFill="1" applyBorder="1" applyAlignment="1"/>
    <xf numFmtId="3" fontId="80" fillId="63" borderId="29" xfId="6" applyNumberFormat="1" applyFont="1" applyFill="1" applyBorder="1" applyAlignment="1"/>
    <xf numFmtId="3" fontId="80" fillId="63" borderId="28" xfId="1" applyNumberFormat="1" applyFont="1" applyFill="1" applyBorder="1" applyAlignment="1"/>
    <xf numFmtId="3" fontId="80" fillId="63" borderId="24" xfId="1" applyNumberFormat="1" applyFont="1" applyFill="1" applyBorder="1" applyAlignment="1"/>
    <xf numFmtId="3" fontId="80" fillId="63" borderId="24" xfId="4" applyNumberFormat="1" applyFont="1" applyFill="1" applyBorder="1" applyAlignment="1"/>
    <xf numFmtId="3" fontId="80" fillId="63" borderId="29" xfId="4" applyNumberFormat="1" applyFont="1" applyFill="1" applyBorder="1" applyAlignment="1"/>
    <xf numFmtId="3" fontId="88" fillId="63" borderId="28" xfId="6" applyNumberFormat="1" applyFont="1" applyFill="1" applyBorder="1" applyAlignment="1"/>
    <xf numFmtId="3" fontId="88" fillId="63" borderId="24" xfId="6" applyNumberFormat="1" applyFont="1" applyFill="1" applyBorder="1" applyAlignment="1"/>
    <xf numFmtId="3" fontId="88" fillId="63" borderId="24" xfId="4" applyNumberFormat="1" applyFont="1" applyFill="1" applyBorder="1" applyAlignment="1"/>
    <xf numFmtId="3" fontId="88" fillId="63" borderId="29" xfId="4" applyNumberFormat="1" applyFont="1" applyFill="1" applyBorder="1" applyAlignment="1"/>
    <xf numFmtId="3" fontId="88" fillId="63" borderId="29" xfId="6" applyNumberFormat="1" applyFont="1" applyFill="1" applyBorder="1" applyAlignment="1"/>
    <xf numFmtId="3" fontId="88" fillId="63" borderId="28" xfId="1" applyNumberFormat="1" applyFont="1" applyFill="1" applyBorder="1" applyAlignment="1"/>
    <xf numFmtId="3" fontId="80" fillId="63" borderId="24" xfId="112" applyNumberFormat="1" applyFont="1" applyFill="1" applyBorder="1" applyAlignment="1"/>
    <xf numFmtId="3" fontId="88" fillId="63" borderId="30" xfId="6" applyNumberFormat="1" applyFont="1" applyFill="1" applyBorder="1"/>
    <xf numFmtId="3" fontId="88" fillId="63" borderId="31" xfId="6" applyNumberFormat="1" applyFont="1" applyFill="1" applyBorder="1"/>
    <xf numFmtId="3" fontId="88" fillId="63" borderId="30" xfId="6" applyNumberFormat="1" applyFont="1" applyFill="1" applyBorder="1" applyAlignment="1"/>
    <xf numFmtId="3" fontId="88" fillId="63" borderId="31" xfId="6" applyNumberFormat="1" applyFont="1" applyFill="1" applyBorder="1" applyAlignment="1"/>
    <xf numFmtId="3" fontId="80" fillId="0" borderId="31" xfId="6" applyNumberFormat="1" applyFont="1" applyBorder="1" applyAlignment="1"/>
    <xf numFmtId="3" fontId="88" fillId="63" borderId="31" xfId="4" applyNumberFormat="1" applyFont="1" applyFill="1" applyBorder="1" applyAlignment="1"/>
    <xf numFmtId="3" fontId="88" fillId="63" borderId="32" xfId="4" applyNumberFormat="1" applyFont="1" applyFill="1" applyBorder="1" applyAlignment="1"/>
    <xf numFmtId="3" fontId="88" fillId="0" borderId="26" xfId="6" applyNumberFormat="1" applyFont="1" applyFill="1" applyBorder="1"/>
    <xf numFmtId="3" fontId="88" fillId="0" borderId="38" xfId="6" applyNumberFormat="1" applyFont="1" applyFill="1" applyBorder="1" applyAlignment="1"/>
    <xf numFmtId="3" fontId="88" fillId="0" borderId="26" xfId="6" applyNumberFormat="1" applyFont="1" applyFill="1" applyBorder="1" applyAlignment="1"/>
    <xf numFmtId="3" fontId="88" fillId="0" borderId="39" xfId="6" applyNumberFormat="1" applyFont="1" applyFill="1" applyBorder="1" applyAlignment="1"/>
    <xf numFmtId="3" fontId="88" fillId="0" borderId="38" xfId="1" applyNumberFormat="1" applyFont="1" applyFill="1" applyBorder="1" applyAlignment="1"/>
    <xf numFmtId="3" fontId="80" fillId="0" borderId="26" xfId="1" applyNumberFormat="1" applyFont="1" applyFill="1" applyBorder="1" applyAlignment="1"/>
    <xf numFmtId="3" fontId="80" fillId="0" borderId="28" xfId="6" applyNumberFormat="1" applyFont="1" applyFill="1" applyBorder="1" applyAlignment="1"/>
    <xf numFmtId="3" fontId="80" fillId="0" borderId="29" xfId="6" applyNumberFormat="1" applyFont="1" applyFill="1" applyBorder="1" applyAlignment="1"/>
    <xf numFmtId="3" fontId="80" fillId="0" borderId="28" xfId="1" applyNumberFormat="1" applyFont="1" applyFill="1" applyBorder="1" applyAlignment="1"/>
    <xf numFmtId="3" fontId="80" fillId="0" borderId="24" xfId="1" applyNumberFormat="1" applyFont="1" applyFill="1" applyBorder="1" applyAlignment="1"/>
    <xf numFmtId="3" fontId="80" fillId="0" borderId="29" xfId="4" applyNumberFormat="1" applyFont="1" applyFill="1" applyBorder="1" applyAlignment="1"/>
    <xf numFmtId="3" fontId="88" fillId="0" borderId="24" xfId="0" applyNumberFormat="1" applyFont="1" applyFill="1" applyBorder="1" applyAlignment="1"/>
    <xf numFmtId="3" fontId="88" fillId="0" borderId="24" xfId="4" applyNumberFormat="1" applyFont="1" applyFill="1" applyBorder="1" applyAlignment="1"/>
    <xf numFmtId="3" fontId="88" fillId="0" borderId="29" xfId="4" applyNumberFormat="1" applyFont="1" applyFill="1" applyBorder="1" applyAlignment="1"/>
    <xf numFmtId="3" fontId="88" fillId="0" borderId="28" xfId="6" applyNumberFormat="1" applyFont="1" applyFill="1" applyBorder="1" applyAlignment="1"/>
    <xf numFmtId="3" fontId="88" fillId="0" borderId="24" xfId="6" applyNumberFormat="1" applyFont="1" applyFill="1" applyBorder="1" applyAlignment="1"/>
    <xf numFmtId="3" fontId="88" fillId="0" borderId="29" xfId="6" applyNumberFormat="1" applyFont="1" applyFill="1" applyBorder="1" applyAlignment="1"/>
    <xf numFmtId="3" fontId="88" fillId="0" borderId="28" xfId="1" applyNumberFormat="1" applyFont="1" applyFill="1" applyBorder="1" applyAlignment="1"/>
    <xf numFmtId="3" fontId="91" fillId="0" borderId="28" xfId="6" applyNumberFormat="1" applyFont="1" applyFill="1" applyBorder="1" applyAlignment="1">
      <alignment horizontal="right"/>
    </xf>
    <xf numFmtId="3" fontId="91" fillId="0" borderId="24" xfId="6" applyNumberFormat="1" applyFont="1" applyFill="1" applyBorder="1" applyAlignment="1">
      <alignment horizontal="right"/>
    </xf>
    <xf numFmtId="3" fontId="88" fillId="0" borderId="24" xfId="6" applyNumberFormat="1" applyFont="1" applyFill="1" applyBorder="1" applyAlignment="1">
      <alignment horizontal="center"/>
    </xf>
    <xf numFmtId="3" fontId="88" fillId="0" borderId="29" xfId="6" applyNumberFormat="1" applyFont="1" applyFill="1" applyBorder="1" applyAlignment="1">
      <alignment horizontal="center"/>
    </xf>
    <xf numFmtId="3" fontId="80" fillId="0" borderId="24" xfId="6" applyNumberFormat="1" applyFont="1" applyFill="1" applyBorder="1" applyAlignment="1">
      <alignment horizontal="center"/>
    </xf>
    <xf numFmtId="3" fontId="91" fillId="0" borderId="28" xfId="1" applyNumberFormat="1" applyFont="1" applyFill="1" applyBorder="1" applyAlignment="1">
      <alignment horizontal="right"/>
    </xf>
    <xf numFmtId="3" fontId="94" fillId="0" borderId="24" xfId="1" applyNumberFormat="1" applyFont="1" applyBorder="1"/>
    <xf numFmtId="3" fontId="88" fillId="0" borderId="30" xfId="6" applyNumberFormat="1" applyFont="1" applyBorder="1" applyAlignment="1"/>
    <xf numFmtId="3" fontId="88" fillId="0" borderId="31" xfId="6" applyNumberFormat="1" applyFont="1" applyBorder="1" applyAlignment="1"/>
    <xf numFmtId="3" fontId="88" fillId="0" borderId="31" xfId="6" applyNumberFormat="1" applyFont="1" applyFill="1" applyBorder="1" applyAlignment="1"/>
    <xf numFmtId="3" fontId="88" fillId="0" borderId="32" xfId="6" applyNumberFormat="1" applyFont="1" applyFill="1" applyBorder="1" applyAlignment="1"/>
    <xf numFmtId="3" fontId="88" fillId="0" borderId="31" xfId="4" applyNumberFormat="1" applyFont="1" applyFill="1" applyBorder="1" applyAlignment="1"/>
    <xf numFmtId="3" fontId="88" fillId="0" borderId="32" xfId="4" applyNumberFormat="1" applyFont="1" applyFill="1" applyBorder="1" applyAlignment="1"/>
    <xf numFmtId="3" fontId="105" fillId="0" borderId="0" xfId="6" applyNumberFormat="1" applyFont="1" applyFill="1"/>
    <xf numFmtId="3" fontId="106" fillId="0" borderId="0" xfId="6" applyNumberFormat="1" applyFont="1" applyFill="1"/>
    <xf numFmtId="0" fontId="107" fillId="0" borderId="0" xfId="6" applyFont="1" applyFill="1" applyAlignment="1">
      <alignment horizontal="right"/>
    </xf>
    <xf numFmtId="0" fontId="106" fillId="0" borderId="0" xfId="6" applyFont="1" applyFill="1" applyAlignment="1">
      <alignment horizontal="center"/>
    </xf>
    <xf numFmtId="0" fontId="105" fillId="0" borderId="0" xfId="6" applyFont="1" applyFill="1"/>
    <xf numFmtId="0" fontId="108" fillId="0" borderId="0" xfId="6" applyFont="1" applyFill="1"/>
    <xf numFmtId="0" fontId="94" fillId="0" borderId="0" xfId="0" applyFont="1"/>
    <xf numFmtId="0" fontId="82" fillId="0" borderId="0" xfId="67" applyFont="1"/>
    <xf numFmtId="0" fontId="82" fillId="0" borderId="0" xfId="67" applyFont="1" applyBorder="1"/>
    <xf numFmtId="0" fontId="82" fillId="0" borderId="0" xfId="67" applyFont="1" applyFill="1" applyBorder="1"/>
    <xf numFmtId="0" fontId="86" fillId="0" borderId="1" xfId="67" applyFont="1" applyBorder="1" applyAlignment="1">
      <alignment horizontal="center"/>
    </xf>
    <xf numFmtId="0" fontId="82" fillId="0" borderId="1" xfId="67" applyFont="1" applyBorder="1"/>
    <xf numFmtId="0" fontId="86" fillId="63" borderId="1" xfId="67" applyFont="1" applyFill="1" applyBorder="1" applyAlignment="1">
      <alignment horizontal="center"/>
    </xf>
    <xf numFmtId="0" fontId="86" fillId="64" borderId="1" xfId="67" applyFont="1" applyFill="1" applyBorder="1" applyAlignment="1">
      <alignment horizontal="center"/>
    </xf>
    <xf numFmtId="0" fontId="82" fillId="0" borderId="1" xfId="67" applyFont="1" applyBorder="1" applyAlignment="1">
      <alignment horizontal="center"/>
    </xf>
    <xf numFmtId="0" fontId="86" fillId="0" borderId="23" xfId="67" applyFont="1" applyBorder="1" applyAlignment="1">
      <alignment horizontal="center"/>
    </xf>
    <xf numFmtId="0" fontId="82" fillId="0" borderId="23" xfId="67" applyFont="1" applyBorder="1"/>
    <xf numFmtId="1" fontId="82" fillId="63" borderId="23" xfId="67" applyNumberFormat="1" applyFont="1" applyFill="1" applyBorder="1" applyAlignment="1">
      <alignment horizontal="center"/>
    </xf>
    <xf numFmtId="1" fontId="82" fillId="64" borderId="23" xfId="67" applyNumberFormat="1" applyFont="1" applyFill="1" applyBorder="1" applyAlignment="1">
      <alignment horizontal="center"/>
    </xf>
    <xf numFmtId="1" fontId="82" fillId="0" borderId="23" xfId="67" applyNumberFormat="1" applyFont="1" applyBorder="1" applyAlignment="1">
      <alignment horizontal="center"/>
    </xf>
    <xf numFmtId="0" fontId="86" fillId="0" borderId="24" xfId="67" applyFont="1" applyBorder="1" applyAlignment="1">
      <alignment horizontal="center"/>
    </xf>
    <xf numFmtId="0" fontId="82" fillId="0" borderId="24" xfId="67" applyFont="1" applyBorder="1"/>
    <xf numFmtId="1" fontId="82" fillId="63" borderId="24" xfId="67" applyNumberFormat="1" applyFont="1" applyFill="1" applyBorder="1" applyAlignment="1">
      <alignment horizontal="center"/>
    </xf>
    <xf numFmtId="1" fontId="82" fillId="64" borderId="24" xfId="67" applyNumberFormat="1" applyFont="1" applyFill="1" applyBorder="1" applyAlignment="1">
      <alignment horizontal="center"/>
    </xf>
    <xf numFmtId="1" fontId="82" fillId="0" borderId="24" xfId="67" applyNumberFormat="1" applyFont="1" applyBorder="1" applyAlignment="1">
      <alignment horizontal="center"/>
    </xf>
    <xf numFmtId="1" fontId="82" fillId="0" borderId="24" xfId="67" applyNumberFormat="1" applyFont="1" applyFill="1" applyBorder="1" applyAlignment="1">
      <alignment horizontal="center"/>
    </xf>
    <xf numFmtId="4" fontId="80" fillId="0" borderId="24" xfId="0" applyNumberFormat="1" applyFont="1" applyBorder="1" applyAlignment="1">
      <alignment horizontal="right" vertical="top"/>
    </xf>
    <xf numFmtId="0" fontId="86" fillId="0" borderId="25" xfId="67" applyFont="1" applyBorder="1" applyAlignment="1">
      <alignment horizontal="center"/>
    </xf>
    <xf numFmtId="0" fontId="82" fillId="0" borderId="25" xfId="67" applyFont="1" applyBorder="1"/>
    <xf numFmtId="1" fontId="82" fillId="63" borderId="25" xfId="67" applyNumberFormat="1" applyFont="1" applyFill="1" applyBorder="1" applyAlignment="1">
      <alignment horizontal="center"/>
    </xf>
    <xf numFmtId="1" fontId="82" fillId="64" borderId="25" xfId="67" applyNumberFormat="1" applyFont="1" applyFill="1" applyBorder="1" applyAlignment="1">
      <alignment horizontal="center"/>
    </xf>
    <xf numFmtId="1" fontId="82" fillId="0" borderId="25" xfId="67" applyNumberFormat="1" applyFont="1" applyBorder="1" applyAlignment="1">
      <alignment horizontal="center"/>
    </xf>
    <xf numFmtId="4" fontId="80" fillId="0" borderId="25" xfId="0" applyNumberFormat="1" applyFont="1" applyBorder="1" applyAlignment="1">
      <alignment horizontal="right" vertical="top"/>
    </xf>
    <xf numFmtId="0" fontId="109" fillId="0" borderId="0" xfId="67" applyFont="1"/>
    <xf numFmtId="2" fontId="109" fillId="0" borderId="0" xfId="67" applyNumberFormat="1" applyFont="1"/>
    <xf numFmtId="2" fontId="82" fillId="0" borderId="0" xfId="67" applyNumberFormat="1" applyFont="1" applyFill="1"/>
    <xf numFmtId="0" fontId="110" fillId="0" borderId="0" xfId="67" applyFont="1"/>
    <xf numFmtId="0" fontId="111" fillId="0" borderId="0" xfId="67" applyFont="1"/>
    <xf numFmtId="0" fontId="112" fillId="0" borderId="0" xfId="67" applyFont="1"/>
    <xf numFmtId="0" fontId="113" fillId="0" borderId="0" xfId="2" applyFont="1" applyAlignment="1" applyProtection="1"/>
    <xf numFmtId="0" fontId="82" fillId="0" borderId="0" xfId="67" applyFont="1" applyAlignment="1">
      <alignment horizontal="center"/>
    </xf>
    <xf numFmtId="1" fontId="82" fillId="63" borderId="40" xfId="67" applyNumberFormat="1" applyFont="1" applyFill="1" applyBorder="1" applyAlignment="1">
      <alignment horizontal="center"/>
    </xf>
    <xf numFmtId="1" fontId="82" fillId="64" borderId="40" xfId="67" applyNumberFormat="1" applyFont="1" applyFill="1" applyBorder="1" applyAlignment="1">
      <alignment horizontal="center"/>
    </xf>
    <xf numFmtId="1" fontId="82" fillId="0" borderId="40" xfId="67" applyNumberFormat="1" applyFont="1" applyBorder="1" applyAlignment="1">
      <alignment horizontal="center"/>
    </xf>
    <xf numFmtId="1" fontId="82" fillId="63" borderId="21" xfId="67" applyNumberFormat="1" applyFont="1" applyFill="1" applyBorder="1" applyAlignment="1">
      <alignment horizontal="center"/>
    </xf>
    <xf numFmtId="1" fontId="82" fillId="64" borderId="21" xfId="67" applyNumberFormat="1" applyFont="1" applyFill="1" applyBorder="1" applyAlignment="1">
      <alignment horizontal="center"/>
    </xf>
    <xf numFmtId="1" fontId="82" fillId="0" borderId="21" xfId="67" applyNumberFormat="1" applyFont="1" applyBorder="1" applyAlignment="1">
      <alignment horizontal="center"/>
    </xf>
    <xf numFmtId="1" fontId="80" fillId="0" borderId="0" xfId="0" applyNumberFormat="1" applyFont="1"/>
    <xf numFmtId="1" fontId="82" fillId="63" borderId="23" xfId="67" quotePrefix="1" applyNumberFormat="1" applyFont="1" applyFill="1" applyBorder="1" applyAlignment="1">
      <alignment horizontal="center"/>
    </xf>
    <xf numFmtId="1" fontId="82" fillId="64" borderId="23" xfId="67" quotePrefix="1" applyNumberFormat="1" applyFont="1" applyFill="1" applyBorder="1" applyAlignment="1">
      <alignment horizontal="center"/>
    </xf>
    <xf numFmtId="1" fontId="82" fillId="0" borderId="23" xfId="67" quotePrefix="1" applyNumberFormat="1" applyFont="1" applyBorder="1" applyAlignment="1">
      <alignment horizontal="center"/>
    </xf>
    <xf numFmtId="1" fontId="82" fillId="63" borderId="24" xfId="67" quotePrefix="1" applyNumberFormat="1" applyFont="1" applyFill="1" applyBorder="1" applyAlignment="1">
      <alignment horizontal="center"/>
    </xf>
    <xf numFmtId="1" fontId="82" fillId="64" borderId="24" xfId="67" quotePrefix="1" applyNumberFormat="1" applyFont="1" applyFill="1" applyBorder="1" applyAlignment="1">
      <alignment horizontal="center"/>
    </xf>
    <xf numFmtId="1" fontId="82" fillId="0" borderId="24" xfId="67" quotePrefix="1" applyNumberFormat="1" applyFont="1" applyBorder="1" applyAlignment="1">
      <alignment horizontal="center"/>
    </xf>
    <xf numFmtId="1" fontId="82" fillId="63" borderId="23" xfId="262" applyNumberFormat="1" applyFont="1" applyFill="1" applyBorder="1" applyAlignment="1">
      <alignment horizontal="center"/>
    </xf>
    <xf numFmtId="1" fontId="82" fillId="64" borderId="23" xfId="262" applyNumberFormat="1" applyFont="1" applyFill="1" applyBorder="1" applyAlignment="1">
      <alignment horizontal="center"/>
    </xf>
    <xf numFmtId="1" fontId="82" fillId="0" borderId="23" xfId="262" applyNumberFormat="1" applyFont="1" applyBorder="1" applyAlignment="1">
      <alignment horizontal="center"/>
    </xf>
    <xf numFmtId="1" fontId="82" fillId="63" borderId="24" xfId="262" applyNumberFormat="1" applyFont="1" applyFill="1" applyBorder="1" applyAlignment="1">
      <alignment horizontal="center"/>
    </xf>
    <xf numFmtId="1" fontId="82" fillId="64" borderId="24" xfId="262" applyNumberFormat="1" applyFont="1" applyFill="1" applyBorder="1" applyAlignment="1">
      <alignment horizontal="center"/>
    </xf>
    <xf numFmtId="1" fontId="82" fillId="0" borderId="24" xfId="262" applyNumberFormat="1" applyFont="1" applyBorder="1" applyAlignment="1">
      <alignment horizontal="center"/>
    </xf>
    <xf numFmtId="1" fontId="82" fillId="63" borderId="40" xfId="262" applyNumberFormat="1" applyFont="1" applyFill="1" applyBorder="1" applyAlignment="1">
      <alignment horizontal="center"/>
    </xf>
    <xf numFmtId="1" fontId="82" fillId="64" borderId="40" xfId="262" applyNumberFormat="1" applyFont="1" applyFill="1" applyBorder="1" applyAlignment="1">
      <alignment horizontal="center"/>
    </xf>
    <xf numFmtId="1" fontId="82" fillId="0" borderId="40" xfId="262" applyNumberFormat="1" applyFont="1" applyBorder="1" applyAlignment="1">
      <alignment horizontal="center"/>
    </xf>
    <xf numFmtId="1" fontId="82" fillId="63" borderId="21" xfId="262" applyNumberFormat="1" applyFont="1" applyFill="1" applyBorder="1" applyAlignment="1">
      <alignment horizontal="center"/>
    </xf>
    <xf numFmtId="1" fontId="82" fillId="64" borderId="21" xfId="262" applyNumberFormat="1" applyFont="1" applyFill="1" applyBorder="1" applyAlignment="1">
      <alignment horizontal="center"/>
    </xf>
    <xf numFmtId="1" fontId="82" fillId="0" borderId="21" xfId="262" applyNumberFormat="1" applyFont="1" applyBorder="1" applyAlignment="1">
      <alignment horizontal="center"/>
    </xf>
    <xf numFmtId="0" fontId="88" fillId="0" borderId="24" xfId="0" applyFont="1" applyBorder="1"/>
    <xf numFmtId="0" fontId="88" fillId="0" borderId="25" xfId="0" applyFont="1" applyBorder="1"/>
    <xf numFmtId="0" fontId="80" fillId="0" borderId="25" xfId="0" applyFont="1" applyBorder="1"/>
    <xf numFmtId="0" fontId="88" fillId="63" borderId="0" xfId="0" applyFont="1" applyFill="1"/>
    <xf numFmtId="0" fontId="88" fillId="64" borderId="0" xfId="0" applyFont="1" applyFill="1"/>
    <xf numFmtId="0" fontId="80" fillId="0" borderId="0" xfId="0" applyFont="1" applyAlignment="1">
      <alignment wrapText="1"/>
    </xf>
    <xf numFmtId="0" fontId="86" fillId="0" borderId="0" xfId="0" applyFont="1" applyFill="1" applyAlignment="1">
      <alignment horizontal="left" vertical="top"/>
    </xf>
    <xf numFmtId="0" fontId="88" fillId="0" borderId="0" xfId="0" quotePrefix="1" applyNumberFormat="1" applyFont="1" applyFill="1" applyBorder="1" applyAlignment="1">
      <alignment horizontal="left" vertical="top"/>
    </xf>
    <xf numFmtId="0" fontId="80" fillId="0" borderId="0" xfId="0" quotePrefix="1" applyNumberFormat="1" applyFont="1" applyFill="1" applyBorder="1"/>
    <xf numFmtId="3" fontId="80" fillId="0" borderId="0" xfId="0" quotePrefix="1" applyNumberFormat="1" applyFont="1" applyFill="1" applyBorder="1" applyAlignment="1">
      <alignment horizontal="right"/>
    </xf>
    <xf numFmtId="166" fontId="82" fillId="0" borderId="0" xfId="0" applyNumberFormat="1" applyFont="1" applyFill="1" applyBorder="1" applyAlignment="1"/>
    <xf numFmtId="164" fontId="80" fillId="0" borderId="0" xfId="1" applyNumberFormat="1" applyFont="1"/>
    <xf numFmtId="0" fontId="80" fillId="0" borderId="0" xfId="0" applyFont="1" applyBorder="1"/>
    <xf numFmtId="0" fontId="88" fillId="0" borderId="0" xfId="0" applyNumberFormat="1" applyFont="1" applyFill="1" applyBorder="1" applyAlignment="1">
      <alignment vertical="center"/>
    </xf>
    <xf numFmtId="0" fontId="86" fillId="0" borderId="0" xfId="0" applyNumberFormat="1" applyFont="1" applyFill="1" applyBorder="1" applyAlignment="1">
      <alignment horizontal="left" vertical="top"/>
    </xf>
    <xf numFmtId="0" fontId="114" fillId="0" borderId="0" xfId="0" applyNumberFormat="1" applyFont="1" applyFill="1" applyBorder="1" applyAlignment="1">
      <alignment horizontal="left" vertical="top"/>
    </xf>
    <xf numFmtId="0" fontId="106" fillId="0" borderId="0" xfId="0" quotePrefix="1" applyNumberFormat="1" applyFont="1" applyFill="1" applyBorder="1"/>
    <xf numFmtId="3" fontId="109" fillId="0" borderId="0" xfId="0" quotePrefix="1" applyNumberFormat="1" applyFont="1" applyFill="1" applyBorder="1" applyAlignment="1">
      <alignment horizontal="right"/>
    </xf>
    <xf numFmtId="166" fontId="109" fillId="0" borderId="0" xfId="0" quotePrefix="1" applyNumberFormat="1" applyFont="1" applyFill="1" applyBorder="1" applyAlignment="1"/>
    <xf numFmtId="0" fontId="109" fillId="0" borderId="0" xfId="24" applyFont="1"/>
    <xf numFmtId="0" fontId="88" fillId="0" borderId="0" xfId="24" applyFont="1" applyBorder="1" applyAlignment="1">
      <alignment vertical="top"/>
    </xf>
    <xf numFmtId="0" fontId="88" fillId="0" borderId="0" xfId="24" applyFont="1" applyFill="1" applyBorder="1" applyAlignment="1">
      <alignment vertical="top" wrapText="1"/>
    </xf>
    <xf numFmtId="0" fontId="82" fillId="0" borderId="0" xfId="24" applyFont="1" applyFill="1" applyBorder="1"/>
    <xf numFmtId="0" fontId="82" fillId="0" borderId="0" xfId="24" applyFont="1"/>
    <xf numFmtId="0" fontId="86" fillId="0" borderId="1" xfId="24" applyFont="1" applyBorder="1" applyAlignment="1">
      <alignment vertical="top"/>
    </xf>
    <xf numFmtId="0" fontId="86" fillId="0" borderId="1" xfId="24" applyFont="1" applyFill="1" applyBorder="1" applyAlignment="1">
      <alignment horizontal="center" vertical="center" wrapText="1"/>
    </xf>
    <xf numFmtId="0" fontId="86" fillId="0" borderId="1" xfId="24" applyFont="1" applyFill="1" applyBorder="1" applyAlignment="1">
      <alignment horizontal="center" vertical="center"/>
    </xf>
    <xf numFmtId="0" fontId="86" fillId="0" borderId="1" xfId="24" applyFont="1" applyBorder="1" applyAlignment="1">
      <alignment horizontal="center" vertical="center"/>
    </xf>
    <xf numFmtId="0" fontId="88" fillId="0" borderId="0" xfId="24" applyFont="1" applyBorder="1"/>
    <xf numFmtId="0" fontId="88" fillId="0" borderId="0" xfId="24" applyFont="1" applyFill="1" applyBorder="1" applyAlignment="1">
      <alignment horizontal="center"/>
    </xf>
    <xf numFmtId="0" fontId="82" fillId="0" borderId="0" xfId="24" applyFont="1" applyFill="1" applyBorder="1" applyAlignment="1">
      <alignment horizontal="center"/>
    </xf>
    <xf numFmtId="0" fontId="82" fillId="0" borderId="0" xfId="24" applyFont="1" applyBorder="1"/>
    <xf numFmtId="0" fontId="109" fillId="0" borderId="0" xfId="24" applyFont="1" applyBorder="1"/>
    <xf numFmtId="0" fontId="88" fillId="0" borderId="0" xfId="24" applyFont="1" applyBorder="1" applyAlignment="1">
      <alignment horizontal="left"/>
    </xf>
    <xf numFmtId="0" fontId="80" fillId="0" borderId="24" xfId="24" applyFont="1" applyBorder="1" applyAlignment="1">
      <alignment horizontal="left"/>
    </xf>
    <xf numFmtId="3" fontId="82" fillId="0" borderId="24" xfId="24" quotePrefix="1" applyNumberFormat="1" applyFont="1" applyBorder="1" applyAlignment="1">
      <alignment horizontal="center"/>
    </xf>
    <xf numFmtId="3" fontId="82" fillId="0" borderId="24" xfId="24" quotePrefix="1" applyNumberFormat="1" applyFont="1" applyFill="1" applyBorder="1" applyAlignment="1">
      <alignment horizontal="center"/>
    </xf>
    <xf numFmtId="0" fontId="82" fillId="0" borderId="24" xfId="24" applyFont="1" applyBorder="1" applyAlignment="1">
      <alignment horizontal="center"/>
    </xf>
    <xf numFmtId="0" fontId="82" fillId="0" borderId="24" xfId="24" applyNumberFormat="1" applyFont="1" applyFill="1" applyBorder="1" applyAlignment="1">
      <alignment horizontal="center"/>
    </xf>
    <xf numFmtId="3" fontId="109" fillId="0" borderId="0" xfId="24" applyNumberFormat="1" applyFont="1" applyBorder="1"/>
    <xf numFmtId="166" fontId="82" fillId="0" borderId="24" xfId="24" quotePrefix="1" applyNumberFormat="1" applyFont="1" applyBorder="1" applyAlignment="1">
      <alignment horizontal="center"/>
    </xf>
    <xf numFmtId="166" fontId="82" fillId="0" borderId="24" xfId="24" applyNumberFormat="1" applyFont="1" applyFill="1" applyBorder="1" applyAlignment="1">
      <alignment horizontal="center"/>
    </xf>
    <xf numFmtId="0" fontId="80" fillId="0" borderId="0" xfId="24" applyFont="1" applyBorder="1" applyAlignment="1">
      <alignment horizontal="right"/>
    </xf>
    <xf numFmtId="0" fontId="80" fillId="0" borderId="0" xfId="24" applyFont="1" applyFill="1" applyBorder="1" applyAlignment="1">
      <alignment horizontal="center"/>
    </xf>
    <xf numFmtId="1" fontId="80" fillId="0" borderId="0" xfId="24" applyNumberFormat="1" applyFont="1" applyFill="1" applyBorder="1" applyAlignment="1">
      <alignment horizontal="center"/>
    </xf>
    <xf numFmtId="0" fontId="82" fillId="0" borderId="0" xfId="24" applyFont="1" applyAlignment="1">
      <alignment horizontal="center"/>
    </xf>
    <xf numFmtId="0" fontId="82" fillId="0" borderId="0" xfId="24" applyNumberFormat="1" applyFont="1" applyFill="1" applyBorder="1" applyAlignment="1">
      <alignment horizontal="center"/>
    </xf>
    <xf numFmtId="166" fontId="82" fillId="0" borderId="0" xfId="24" applyNumberFormat="1" applyFont="1" applyFill="1" applyBorder="1" applyAlignment="1"/>
    <xf numFmtId="0" fontId="82" fillId="0" borderId="0" xfId="24" applyFont="1" applyBorder="1" applyAlignment="1">
      <alignment horizontal="center"/>
    </xf>
    <xf numFmtId="166" fontId="80" fillId="0" borderId="0" xfId="24" quotePrefix="1" applyNumberFormat="1" applyFont="1" applyBorder="1" applyAlignment="1">
      <alignment horizontal="right"/>
    </xf>
    <xf numFmtId="0" fontId="80" fillId="0" borderId="0" xfId="24" applyFont="1" applyBorder="1" applyAlignment="1">
      <alignment horizontal="left"/>
    </xf>
    <xf numFmtId="0" fontId="88" fillId="0" borderId="0" xfId="24" applyFont="1" applyFill="1" applyBorder="1" applyAlignment="1">
      <alignment horizontal="left"/>
    </xf>
    <xf numFmtId="0" fontId="82" fillId="0" borderId="0" xfId="24" applyFont="1" applyFill="1" applyAlignment="1">
      <alignment horizontal="center"/>
    </xf>
    <xf numFmtId="0" fontId="80" fillId="63" borderId="24" xfId="24" applyFont="1" applyFill="1" applyBorder="1" applyAlignment="1">
      <alignment horizontal="left"/>
    </xf>
    <xf numFmtId="3" fontId="82" fillId="63" borderId="24" xfId="24" quotePrefix="1" applyNumberFormat="1" applyFont="1" applyFill="1" applyBorder="1" applyAlignment="1">
      <alignment horizontal="center"/>
    </xf>
    <xf numFmtId="0" fontId="82" fillId="63" borderId="24" xfId="24" applyFont="1" applyFill="1" applyBorder="1" applyAlignment="1">
      <alignment horizontal="center"/>
    </xf>
    <xf numFmtId="166" fontId="82" fillId="63" borderId="24" xfId="24" quotePrefix="1" applyNumberFormat="1" applyFont="1" applyFill="1" applyBorder="1" applyAlignment="1">
      <alignment horizontal="center"/>
    </xf>
    <xf numFmtId="166" fontId="82" fillId="63" borderId="24" xfId="24" applyNumberFormat="1" applyFont="1" applyFill="1" applyBorder="1" applyAlignment="1">
      <alignment horizontal="center"/>
    </xf>
    <xf numFmtId="0" fontId="88" fillId="0" borderId="1" xfId="24" applyFont="1" applyBorder="1"/>
    <xf numFmtId="0" fontId="88" fillId="0" borderId="1" xfId="24" applyFont="1" applyBorder="1" applyAlignment="1">
      <alignment horizontal="left"/>
    </xf>
    <xf numFmtId="3" fontId="80" fillId="0" borderId="24" xfId="24" quotePrefix="1" applyNumberFormat="1" applyFont="1" applyBorder="1" applyAlignment="1">
      <alignment horizontal="center"/>
    </xf>
    <xf numFmtId="3" fontId="80" fillId="0" borderId="24" xfId="24" quotePrefix="1" applyNumberFormat="1" applyFont="1" applyFill="1" applyBorder="1" applyAlignment="1">
      <alignment horizontal="center"/>
    </xf>
    <xf numFmtId="166" fontId="80" fillId="0" borderId="24" xfId="24" quotePrefix="1" applyNumberFormat="1" applyFont="1" applyBorder="1" applyAlignment="1">
      <alignment horizontal="center"/>
    </xf>
    <xf numFmtId="0" fontId="109" fillId="0" borderId="0" xfId="24" applyNumberFormat="1" applyFont="1" applyFill="1" applyBorder="1" applyAlignment="1">
      <alignment horizontal="center"/>
    </xf>
    <xf numFmtId="0" fontId="88" fillId="0" borderId="0" xfId="23" applyFont="1" applyFill="1" applyBorder="1" applyAlignment="1"/>
    <xf numFmtId="0" fontId="88" fillId="0" borderId="24" xfId="23" applyNumberFormat="1" applyFont="1" applyFill="1" applyBorder="1" applyAlignment="1">
      <alignment horizontal="left"/>
    </xf>
    <xf numFmtId="0" fontId="80" fillId="0" borderId="24" xfId="23" applyFont="1" applyFill="1" applyBorder="1"/>
    <xf numFmtId="0" fontId="88" fillId="0" borderId="24" xfId="23" quotePrefix="1" applyNumberFormat="1" applyFont="1" applyFill="1" applyBorder="1" applyAlignment="1">
      <alignment horizontal="left"/>
    </xf>
    <xf numFmtId="0" fontId="88" fillId="63" borderId="0" xfId="23" applyFont="1" applyFill="1" applyBorder="1"/>
    <xf numFmtId="0" fontId="88" fillId="0" borderId="0" xfId="23" quotePrefix="1" applyNumberFormat="1" applyFont="1" applyFill="1" applyBorder="1" applyAlignment="1">
      <alignment horizontal="left"/>
    </xf>
    <xf numFmtId="0" fontId="80" fillId="0" borderId="0" xfId="23" applyFont="1" applyFill="1" applyBorder="1"/>
    <xf numFmtId="0" fontId="80" fillId="0" borderId="24" xfId="23" quotePrefix="1" applyNumberFormat="1" applyFont="1" applyFill="1" applyBorder="1" applyAlignment="1">
      <alignment horizontal="left"/>
    </xf>
    <xf numFmtId="0" fontId="88" fillId="0" borderId="0" xfId="23" applyFont="1" applyFill="1" applyBorder="1"/>
    <xf numFmtId="0" fontId="88" fillId="0" borderId="24" xfId="23" applyFont="1" applyFill="1" applyBorder="1"/>
    <xf numFmtId="0" fontId="88" fillId="64" borderId="0" xfId="23" applyFont="1" applyFill="1" applyBorder="1"/>
    <xf numFmtId="0" fontId="105" fillId="0" borderId="0" xfId="0" applyFont="1"/>
    <xf numFmtId="0" fontId="105" fillId="0" borderId="0" xfId="0" applyFont="1" applyFill="1"/>
    <xf numFmtId="0" fontId="115" fillId="0" borderId="0" xfId="0" applyFont="1"/>
    <xf numFmtId="0" fontId="82" fillId="0" borderId="0" xfId="21" applyFont="1"/>
    <xf numFmtId="0" fontId="109" fillId="0" borderId="0" xfId="21" applyFont="1"/>
    <xf numFmtId="0" fontId="82" fillId="0" borderId="0" xfId="21" applyFont="1" applyAlignment="1">
      <alignment vertical="center"/>
    </xf>
    <xf numFmtId="0" fontId="88" fillId="8" borderId="20" xfId="21" applyFont="1" applyFill="1" applyBorder="1" applyAlignment="1">
      <alignment horizontal="center" vertical="center"/>
    </xf>
    <xf numFmtId="0" fontId="109" fillId="0" borderId="0" xfId="21" applyFont="1" applyAlignment="1">
      <alignment vertical="center"/>
    </xf>
    <xf numFmtId="0" fontId="88" fillId="8" borderId="1" xfId="21" applyFont="1" applyFill="1" applyBorder="1" applyAlignment="1">
      <alignment horizontal="center"/>
    </xf>
    <xf numFmtId="0" fontId="88" fillId="65" borderId="1" xfId="21" applyFont="1" applyFill="1" applyBorder="1" applyAlignment="1">
      <alignment horizontal="center"/>
    </xf>
    <xf numFmtId="0" fontId="116" fillId="8" borderId="1" xfId="21" applyFont="1" applyFill="1" applyBorder="1" applyAlignment="1">
      <alignment horizontal="center"/>
    </xf>
    <xf numFmtId="0" fontId="116" fillId="65" borderId="1" xfId="21" applyFont="1" applyFill="1" applyBorder="1" applyAlignment="1">
      <alignment horizontal="center"/>
    </xf>
    <xf numFmtId="0" fontId="88" fillId="8" borderId="0" xfId="21" applyFont="1" applyFill="1" applyBorder="1" applyAlignment="1">
      <alignment horizontal="center"/>
    </xf>
    <xf numFmtId="0" fontId="88" fillId="65" borderId="0" xfId="21" applyFont="1" applyFill="1" applyBorder="1" applyAlignment="1">
      <alignment horizontal="center"/>
    </xf>
    <xf numFmtId="0" fontId="116" fillId="8" borderId="0" xfId="21" applyFont="1" applyFill="1" applyBorder="1" applyAlignment="1">
      <alignment horizontal="center"/>
    </xf>
    <xf numFmtId="0" fontId="116" fillId="65" borderId="0" xfId="21" applyFont="1" applyFill="1" applyBorder="1" applyAlignment="1">
      <alignment horizontal="center"/>
    </xf>
    <xf numFmtId="0" fontId="82" fillId="0" borderId="21" xfId="21" applyFont="1" applyBorder="1"/>
    <xf numFmtId="166" fontId="82" fillId="8" borderId="21" xfId="21" applyNumberFormat="1" applyFont="1" applyFill="1" applyBorder="1" applyAlignment="1">
      <alignment horizontal="center"/>
    </xf>
    <xf numFmtId="166" fontId="82" fillId="65" borderId="21" xfId="21" applyNumberFormat="1" applyFont="1" applyFill="1" applyBorder="1" applyAlignment="1">
      <alignment horizontal="center"/>
    </xf>
    <xf numFmtId="0" fontId="82" fillId="8" borderId="21" xfId="21" applyFont="1" applyFill="1" applyBorder="1" applyAlignment="1">
      <alignment horizontal="center"/>
    </xf>
    <xf numFmtId="3" fontId="117" fillId="8" borderId="21" xfId="22" applyNumberFormat="1" applyFont="1" applyFill="1" applyBorder="1" applyAlignment="1">
      <alignment horizontal="center"/>
    </xf>
    <xf numFmtId="3" fontId="117" fillId="65" borderId="21" xfId="22" applyNumberFormat="1" applyFont="1" applyFill="1" applyBorder="1" applyAlignment="1">
      <alignment horizontal="center"/>
    </xf>
    <xf numFmtId="3" fontId="82" fillId="8" borderId="21" xfId="21" applyNumberFormat="1" applyFont="1" applyFill="1" applyBorder="1" applyAlignment="1">
      <alignment horizontal="center"/>
    </xf>
    <xf numFmtId="3" fontId="82" fillId="8" borderId="21" xfId="22" applyNumberFormat="1" applyFont="1" applyFill="1" applyBorder="1" applyAlignment="1">
      <alignment horizontal="center"/>
    </xf>
    <xf numFmtId="3" fontId="82" fillId="65" borderId="21" xfId="22" applyNumberFormat="1" applyFont="1" applyFill="1" applyBorder="1" applyAlignment="1">
      <alignment horizontal="center"/>
    </xf>
    <xf numFmtId="0" fontId="114" fillId="0" borderId="0" xfId="21" applyFont="1"/>
    <xf numFmtId="0" fontId="86" fillId="0" borderId="21" xfId="21" applyFont="1" applyBorder="1"/>
    <xf numFmtId="166" fontId="86" fillId="8" borderId="21" xfId="21" applyNumberFormat="1" applyFont="1" applyFill="1" applyBorder="1" applyAlignment="1">
      <alignment horizontal="center"/>
    </xf>
    <xf numFmtId="166" fontId="86" fillId="65" borderId="21" xfId="21" applyNumberFormat="1" applyFont="1" applyFill="1" applyBorder="1" applyAlignment="1">
      <alignment horizontal="center"/>
    </xf>
    <xf numFmtId="0" fontId="86" fillId="8" borderId="21" xfId="21" applyFont="1" applyFill="1" applyBorder="1" applyAlignment="1">
      <alignment horizontal="center"/>
    </xf>
    <xf numFmtId="3" fontId="116" fillId="8" borderId="21" xfId="22" applyNumberFormat="1" applyFont="1" applyFill="1" applyBorder="1" applyAlignment="1">
      <alignment horizontal="center"/>
    </xf>
    <xf numFmtId="3" fontId="116" fillId="65" borderId="21" xfId="22" applyNumberFormat="1" applyFont="1" applyFill="1" applyBorder="1" applyAlignment="1">
      <alignment horizontal="center"/>
    </xf>
    <xf numFmtId="3" fontId="86" fillId="8" borderId="21" xfId="21" applyNumberFormat="1" applyFont="1" applyFill="1" applyBorder="1" applyAlignment="1">
      <alignment horizontal="center"/>
    </xf>
    <xf numFmtId="3" fontId="86" fillId="8" borderId="21" xfId="22" applyNumberFormat="1" applyFont="1" applyFill="1" applyBorder="1" applyAlignment="1">
      <alignment horizontal="center"/>
    </xf>
    <xf numFmtId="3" fontId="86" fillId="65" borderId="21" xfId="22" applyNumberFormat="1" applyFont="1" applyFill="1" applyBorder="1" applyAlignment="1">
      <alignment horizontal="center"/>
    </xf>
    <xf numFmtId="0" fontId="88" fillId="0" borderId="21" xfId="21" applyFont="1" applyBorder="1"/>
    <xf numFmtId="166" fontId="88" fillId="8" borderId="21" xfId="21" applyNumberFormat="1" applyFont="1" applyFill="1" applyBorder="1" applyAlignment="1">
      <alignment horizontal="center"/>
    </xf>
    <xf numFmtId="166" fontId="88" fillId="65" borderId="21" xfId="21" applyNumberFormat="1" applyFont="1" applyFill="1" applyBorder="1" applyAlignment="1">
      <alignment horizontal="center"/>
    </xf>
    <xf numFmtId="0" fontId="88" fillId="8" borderId="21" xfId="21" applyFont="1" applyFill="1" applyBorder="1" applyAlignment="1">
      <alignment horizontal="center"/>
    </xf>
    <xf numFmtId="3" fontId="88" fillId="8" borderId="21" xfId="21" applyNumberFormat="1" applyFont="1" applyFill="1" applyBorder="1" applyAlignment="1">
      <alignment horizontal="center"/>
    </xf>
    <xf numFmtId="3" fontId="88" fillId="8" borderId="21" xfId="22" applyNumberFormat="1" applyFont="1" applyFill="1" applyBorder="1" applyAlignment="1">
      <alignment horizontal="center"/>
    </xf>
    <xf numFmtId="3" fontId="88" fillId="65" borderId="21" xfId="22" applyNumberFormat="1" applyFont="1" applyFill="1" applyBorder="1" applyAlignment="1">
      <alignment horizontal="center"/>
    </xf>
    <xf numFmtId="0" fontId="118" fillId="0" borderId="0" xfId="21" applyFont="1"/>
    <xf numFmtId="0" fontId="119" fillId="0" borderId="0" xfId="21" applyFont="1"/>
    <xf numFmtId="166" fontId="119" fillId="8" borderId="0" xfId="21" applyNumberFormat="1" applyFont="1" applyFill="1" applyBorder="1" applyAlignment="1">
      <alignment horizontal="center"/>
    </xf>
    <xf numFmtId="166" fontId="119" fillId="65" borderId="0" xfId="21" applyNumberFormat="1" applyFont="1" applyFill="1" applyBorder="1" applyAlignment="1">
      <alignment horizontal="center"/>
    </xf>
    <xf numFmtId="0" fontId="119" fillId="8" borderId="0" xfId="21" applyFont="1" applyFill="1" applyBorder="1" applyAlignment="1">
      <alignment horizontal="center"/>
    </xf>
    <xf numFmtId="3" fontId="120" fillId="8" borderId="0" xfId="22" applyNumberFormat="1" applyFont="1" applyFill="1" applyBorder="1" applyAlignment="1">
      <alignment horizontal="center"/>
    </xf>
    <xf numFmtId="3" fontId="120" fillId="65" borderId="0" xfId="22" applyNumberFormat="1" applyFont="1" applyFill="1" applyBorder="1" applyAlignment="1">
      <alignment horizontal="center"/>
    </xf>
    <xf numFmtId="3" fontId="119" fillId="8" borderId="0" xfId="21" applyNumberFormat="1" applyFont="1" applyFill="1" applyBorder="1" applyAlignment="1">
      <alignment horizontal="center"/>
    </xf>
    <xf numFmtId="3" fontId="119" fillId="8" borderId="0" xfId="22" applyNumberFormat="1" applyFont="1" applyFill="1" applyBorder="1" applyAlignment="1">
      <alignment horizontal="center"/>
    </xf>
    <xf numFmtId="3" fontId="119" fillId="65" borderId="0" xfId="22" applyNumberFormat="1" applyFont="1" applyFill="1" applyBorder="1" applyAlignment="1">
      <alignment horizontal="center"/>
    </xf>
    <xf numFmtId="0" fontId="86" fillId="0" borderId="60" xfId="21" applyFont="1" applyBorder="1"/>
    <xf numFmtId="166" fontId="88" fillId="8" borderId="60" xfId="21" applyNumberFormat="1" applyFont="1" applyFill="1" applyBorder="1" applyAlignment="1">
      <alignment horizontal="center"/>
    </xf>
    <xf numFmtId="166" fontId="88" fillId="65" borderId="60" xfId="21" applyNumberFormat="1" applyFont="1" applyFill="1" applyBorder="1" applyAlignment="1">
      <alignment horizontal="center"/>
    </xf>
    <xf numFmtId="0" fontId="88" fillId="8" borderId="60" xfId="21" applyFont="1" applyFill="1" applyBorder="1" applyAlignment="1">
      <alignment horizontal="center"/>
    </xf>
    <xf numFmtId="3" fontId="116" fillId="8" borderId="60" xfId="22" applyNumberFormat="1" applyFont="1" applyFill="1" applyBorder="1" applyAlignment="1">
      <alignment horizontal="center"/>
    </xf>
    <xf numFmtId="3" fontId="116" fillId="65" borderId="60" xfId="22" applyNumberFormat="1" applyFont="1" applyFill="1" applyBorder="1" applyAlignment="1">
      <alignment horizontal="center"/>
    </xf>
    <xf numFmtId="3" fontId="88" fillId="8" borderId="60" xfId="21" applyNumberFormat="1" applyFont="1" applyFill="1" applyBorder="1" applyAlignment="1">
      <alignment horizontal="center"/>
    </xf>
    <xf numFmtId="3" fontId="88" fillId="8" borderId="60" xfId="22" applyNumberFormat="1" applyFont="1" applyFill="1" applyBorder="1" applyAlignment="1">
      <alignment horizontal="center"/>
    </xf>
    <xf numFmtId="3" fontId="88" fillId="65" borderId="60" xfId="22" applyNumberFormat="1" applyFont="1" applyFill="1" applyBorder="1" applyAlignment="1">
      <alignment horizontal="center"/>
    </xf>
    <xf numFmtId="0" fontId="110" fillId="0" borderId="0" xfId="73" applyFont="1"/>
    <xf numFmtId="0" fontId="121" fillId="0" borderId="0" xfId="73" applyFont="1"/>
    <xf numFmtId="0" fontId="101" fillId="0" borderId="0" xfId="73" applyFont="1"/>
    <xf numFmtId="0" fontId="109" fillId="0" borderId="0" xfId="21" applyFont="1" applyAlignment="1">
      <alignment horizontal="center"/>
    </xf>
    <xf numFmtId="0" fontId="88" fillId="7" borderId="20" xfId="21" applyFont="1" applyFill="1" applyBorder="1" applyAlignment="1">
      <alignment horizontal="center" vertical="center"/>
    </xf>
    <xf numFmtId="0" fontId="88" fillId="7" borderId="1" xfId="21" applyFont="1" applyFill="1" applyBorder="1" applyAlignment="1">
      <alignment horizontal="center"/>
    </xf>
    <xf numFmtId="0" fontId="88" fillId="40" borderId="1" xfId="21" applyFont="1" applyFill="1" applyBorder="1" applyAlignment="1">
      <alignment horizontal="center"/>
    </xf>
    <xf numFmtId="0" fontId="116" fillId="7" borderId="1" xfId="21" applyFont="1" applyFill="1" applyBorder="1" applyAlignment="1">
      <alignment horizontal="center"/>
    </xf>
    <xf numFmtId="0" fontId="116" fillId="40" borderId="1" xfId="21" applyFont="1" applyFill="1" applyBorder="1" applyAlignment="1">
      <alignment horizontal="center"/>
    </xf>
    <xf numFmtId="0" fontId="88" fillId="7" borderId="0" xfId="21" applyFont="1" applyFill="1" applyBorder="1" applyAlignment="1">
      <alignment horizontal="center"/>
    </xf>
    <xf numFmtId="0" fontId="88" fillId="40" borderId="0" xfId="21" applyFont="1" applyFill="1" applyBorder="1" applyAlignment="1">
      <alignment horizontal="center"/>
    </xf>
    <xf numFmtId="3" fontId="116" fillId="7" borderId="0" xfId="21" applyNumberFormat="1" applyFont="1" applyFill="1" applyBorder="1" applyAlignment="1">
      <alignment horizontal="center"/>
    </xf>
    <xf numFmtId="3" fontId="116" fillId="40" borderId="0" xfId="21" applyNumberFormat="1" applyFont="1" applyFill="1" applyBorder="1" applyAlignment="1">
      <alignment horizontal="center"/>
    </xf>
    <xf numFmtId="3" fontId="88" fillId="7" borderId="0" xfId="21" applyNumberFormat="1" applyFont="1" applyFill="1" applyBorder="1" applyAlignment="1">
      <alignment horizontal="center"/>
    </xf>
    <xf numFmtId="3" fontId="88" fillId="40" borderId="0" xfId="21" applyNumberFormat="1" applyFont="1" applyFill="1" applyBorder="1" applyAlignment="1">
      <alignment horizontal="center"/>
    </xf>
    <xf numFmtId="0" fontId="109" fillId="0" borderId="0" xfId="21" applyFont="1" applyFill="1"/>
    <xf numFmtId="167" fontId="82" fillId="7" borderId="21" xfId="21" applyNumberFormat="1" applyFont="1" applyFill="1" applyBorder="1" applyAlignment="1">
      <alignment horizontal="center"/>
    </xf>
    <xf numFmtId="167" fontId="82" fillId="40" borderId="21" xfId="21" applyNumberFormat="1" applyFont="1" applyFill="1" applyBorder="1" applyAlignment="1">
      <alignment horizontal="center"/>
    </xf>
    <xf numFmtId="0" fontId="82" fillId="7" borderId="21" xfId="21" applyFont="1" applyFill="1" applyBorder="1" applyAlignment="1">
      <alignment horizontal="center"/>
    </xf>
    <xf numFmtId="3" fontId="117" fillId="7" borderId="21" xfId="22" applyNumberFormat="1" applyFont="1" applyFill="1" applyBorder="1" applyAlignment="1">
      <alignment horizontal="center"/>
    </xf>
    <xf numFmtId="3" fontId="117" fillId="40" borderId="21" xfId="22" applyNumberFormat="1" applyFont="1" applyFill="1" applyBorder="1" applyAlignment="1">
      <alignment horizontal="center"/>
    </xf>
    <xf numFmtId="3" fontId="82" fillId="7" borderId="21" xfId="22" applyNumberFormat="1" applyFont="1" applyFill="1" applyBorder="1" applyAlignment="1">
      <alignment horizontal="center"/>
    </xf>
    <xf numFmtId="3" fontId="82" fillId="40" borderId="21" xfId="22" applyNumberFormat="1" applyFont="1" applyFill="1" applyBorder="1" applyAlignment="1">
      <alignment horizontal="center"/>
    </xf>
    <xf numFmtId="167" fontId="86" fillId="7" borderId="21" xfId="21" applyNumberFormat="1" applyFont="1" applyFill="1" applyBorder="1" applyAlignment="1">
      <alignment horizontal="center"/>
    </xf>
    <xf numFmtId="167" fontId="86" fillId="40" borderId="21" xfId="21" applyNumberFormat="1" applyFont="1" applyFill="1" applyBorder="1" applyAlignment="1">
      <alignment horizontal="center"/>
    </xf>
    <xf numFmtId="0" fontId="86" fillId="7" borderId="21" xfId="21" applyFont="1" applyFill="1" applyBorder="1" applyAlignment="1">
      <alignment horizontal="center"/>
    </xf>
    <xf numFmtId="3" fontId="116" fillId="7" borderId="21" xfId="22" applyNumberFormat="1" applyFont="1" applyFill="1" applyBorder="1" applyAlignment="1">
      <alignment horizontal="center"/>
    </xf>
    <xf numFmtId="3" fontId="116" fillId="40" borderId="21" xfId="22" applyNumberFormat="1" applyFont="1" applyFill="1" applyBorder="1" applyAlignment="1">
      <alignment horizontal="center"/>
    </xf>
    <xf numFmtId="3" fontId="86" fillId="7" borderId="21" xfId="22" applyNumberFormat="1" applyFont="1" applyFill="1" applyBorder="1" applyAlignment="1">
      <alignment horizontal="center"/>
    </xf>
    <xf numFmtId="3" fontId="86" fillId="40" borderId="21" xfId="22" applyNumberFormat="1" applyFont="1" applyFill="1" applyBorder="1" applyAlignment="1">
      <alignment horizontal="center"/>
    </xf>
    <xf numFmtId="167" fontId="88" fillId="7" borderId="21" xfId="21" applyNumberFormat="1" applyFont="1" applyFill="1" applyBorder="1" applyAlignment="1">
      <alignment horizontal="center"/>
    </xf>
    <xf numFmtId="167" fontId="88" fillId="40" borderId="21" xfId="21" applyNumberFormat="1" applyFont="1" applyFill="1" applyBorder="1" applyAlignment="1">
      <alignment horizontal="center"/>
    </xf>
    <xf numFmtId="0" fontId="88" fillId="7" borderId="21" xfId="21" applyFont="1" applyFill="1" applyBorder="1" applyAlignment="1">
      <alignment horizontal="center"/>
    </xf>
    <xf numFmtId="3" fontId="88" fillId="7" borderId="21" xfId="22" applyNumberFormat="1" applyFont="1" applyFill="1" applyBorder="1" applyAlignment="1">
      <alignment horizontal="center"/>
    </xf>
    <xf numFmtId="3" fontId="88" fillId="40" borderId="21" xfId="22" applyNumberFormat="1" applyFont="1" applyFill="1" applyBorder="1" applyAlignment="1">
      <alignment horizontal="center"/>
    </xf>
    <xf numFmtId="0" fontId="107" fillId="0" borderId="0" xfId="21" applyFont="1"/>
    <xf numFmtId="167" fontId="119" fillId="7" borderId="0" xfId="21" applyNumberFormat="1" applyFont="1" applyFill="1" applyBorder="1" applyAlignment="1">
      <alignment horizontal="center"/>
    </xf>
    <xf numFmtId="167" fontId="119" fillId="40" borderId="0" xfId="21" applyNumberFormat="1" applyFont="1" applyFill="1" applyBorder="1" applyAlignment="1">
      <alignment horizontal="center"/>
    </xf>
    <xf numFmtId="0" fontId="119" fillId="7" borderId="0" xfId="21" applyFont="1" applyFill="1" applyBorder="1" applyAlignment="1">
      <alignment horizontal="center"/>
    </xf>
    <xf numFmtId="3" fontId="120" fillId="7" borderId="0" xfId="22" applyNumberFormat="1" applyFont="1" applyFill="1" applyBorder="1" applyAlignment="1">
      <alignment horizontal="center"/>
    </xf>
    <xf numFmtId="3" fontId="120" fillId="40" borderId="0" xfId="22" applyNumberFormat="1" applyFont="1" applyFill="1" applyBorder="1" applyAlignment="1">
      <alignment horizontal="center"/>
    </xf>
    <xf numFmtId="3" fontId="119" fillId="7" borderId="0" xfId="22" applyNumberFormat="1" applyFont="1" applyFill="1" applyBorder="1" applyAlignment="1">
      <alignment horizontal="center"/>
    </xf>
    <xf numFmtId="3" fontId="119" fillId="40" borderId="0" xfId="22" applyNumberFormat="1" applyFont="1" applyFill="1" applyBorder="1" applyAlignment="1">
      <alignment horizontal="center"/>
    </xf>
    <xf numFmtId="167" fontId="88" fillId="7" borderId="60" xfId="21" applyNumberFormat="1" applyFont="1" applyFill="1" applyBorder="1" applyAlignment="1">
      <alignment horizontal="center"/>
    </xf>
    <xf numFmtId="167" fontId="88" fillId="40" borderId="60" xfId="21" applyNumberFormat="1" applyFont="1" applyFill="1" applyBorder="1" applyAlignment="1">
      <alignment horizontal="center"/>
    </xf>
    <xf numFmtId="0" fontId="88" fillId="7" borderId="60" xfId="21" applyFont="1" applyFill="1" applyBorder="1" applyAlignment="1">
      <alignment horizontal="center"/>
    </xf>
    <xf numFmtId="3" fontId="116" fillId="7" borderId="60" xfId="22" applyNumberFormat="1" applyFont="1" applyFill="1" applyBorder="1" applyAlignment="1">
      <alignment horizontal="center"/>
    </xf>
    <xf numFmtId="3" fontId="116" fillId="40" borderId="60" xfId="22" applyNumberFormat="1" applyFont="1" applyFill="1" applyBorder="1" applyAlignment="1">
      <alignment horizontal="center"/>
    </xf>
    <xf numFmtId="3" fontId="88" fillId="7" borderId="60" xfId="22" applyNumberFormat="1" applyFont="1" applyFill="1" applyBorder="1" applyAlignment="1">
      <alignment horizontal="center"/>
    </xf>
    <xf numFmtId="3" fontId="88" fillId="40" borderId="60" xfId="22" applyNumberFormat="1" applyFont="1" applyFill="1" applyBorder="1" applyAlignment="1">
      <alignment horizontal="center"/>
    </xf>
    <xf numFmtId="0" fontId="82" fillId="0" borderId="0" xfId="21" applyFont="1" applyAlignment="1">
      <alignment horizontal="center"/>
    </xf>
    <xf numFmtId="0" fontId="122" fillId="0" borderId="0" xfId="21" applyFont="1"/>
    <xf numFmtId="0" fontId="114" fillId="0" borderId="0" xfId="21" applyFont="1" applyFill="1"/>
    <xf numFmtId="4" fontId="88" fillId="7" borderId="21" xfId="21" applyNumberFormat="1" applyFont="1" applyFill="1" applyBorder="1" applyAlignment="1">
      <alignment horizontal="center"/>
    </xf>
    <xf numFmtId="0" fontId="123" fillId="66" borderId="0" xfId="0" applyFont="1" applyFill="1"/>
    <xf numFmtId="0" fontId="83" fillId="66" borderId="0" xfId="0" applyNumberFormat="1" applyFont="1" applyFill="1" applyAlignment="1">
      <alignment horizontal="center"/>
    </xf>
    <xf numFmtId="0" fontId="83" fillId="0" borderId="0" xfId="0" applyFont="1" applyFill="1"/>
    <xf numFmtId="0" fontId="124" fillId="0" borderId="0" xfId="905" applyFont="1" applyFill="1"/>
    <xf numFmtId="164" fontId="124" fillId="0" borderId="0" xfId="907" applyNumberFormat="1" applyFont="1" applyFill="1" applyAlignment="1">
      <alignment horizontal="center"/>
    </xf>
    <xf numFmtId="0" fontId="124" fillId="0" borderId="0" xfId="907" applyNumberFormat="1" applyFont="1" applyFill="1" applyAlignment="1">
      <alignment horizontal="center"/>
    </xf>
    <xf numFmtId="0" fontId="127" fillId="0" borderId="0" xfId="905" applyFont="1"/>
    <xf numFmtId="0" fontId="128" fillId="70" borderId="0" xfId="907" applyNumberFormat="1" applyFont="1" applyFill="1" applyAlignment="1">
      <alignment horizontal="center"/>
    </xf>
    <xf numFmtId="0" fontId="129" fillId="0" borderId="0" xfId="905" applyFont="1" applyAlignment="1">
      <alignment vertical="center"/>
    </xf>
    <xf numFmtId="0" fontId="127" fillId="0" borderId="0" xfId="905" applyFont="1" applyAlignment="1">
      <alignment vertical="center"/>
    </xf>
    <xf numFmtId="0" fontId="128" fillId="69" borderId="0" xfId="907" applyNumberFormat="1" applyFont="1" applyFill="1" applyAlignment="1">
      <alignment horizontal="center" vertical="center" wrapText="1"/>
    </xf>
    <xf numFmtId="0" fontId="109" fillId="0" borderId="0" xfId="21" applyFont="1" applyFill="1" applyAlignment="1">
      <alignment vertical="center"/>
    </xf>
    <xf numFmtId="0" fontId="128" fillId="63" borderId="1" xfId="905" applyFont="1" applyFill="1" applyBorder="1" applyAlignment="1">
      <alignment vertical="top" wrapText="1"/>
    </xf>
    <xf numFmtId="168" fontId="128" fillId="63" borderId="1" xfId="907" applyNumberFormat="1" applyFont="1" applyFill="1" applyBorder="1" applyAlignment="1">
      <alignment horizontal="center" vertical="top" wrapText="1"/>
    </xf>
    <xf numFmtId="0" fontId="128" fillId="63" borderId="1" xfId="907" applyNumberFormat="1" applyFont="1" applyFill="1" applyBorder="1" applyAlignment="1">
      <alignment horizontal="center" vertical="top" wrapText="1"/>
    </xf>
    <xf numFmtId="0" fontId="127" fillId="0" borderId="0" xfId="21" applyFont="1" applyFill="1"/>
    <xf numFmtId="0" fontId="127" fillId="0" borderId="62" xfId="905" applyFont="1" applyBorder="1"/>
    <xf numFmtId="168" fontId="127" fillId="0" borderId="62" xfId="907" applyNumberFormat="1" applyFont="1" applyFill="1" applyBorder="1" applyAlignment="1">
      <alignment horizontal="center"/>
    </xf>
    <xf numFmtId="0" fontId="127" fillId="0" borderId="62" xfId="907" applyNumberFormat="1" applyFont="1" applyFill="1" applyBorder="1" applyAlignment="1">
      <alignment horizontal="center"/>
    </xf>
    <xf numFmtId="165" fontId="127" fillId="0" borderId="0" xfId="21" applyNumberFormat="1" applyFont="1" applyFill="1"/>
    <xf numFmtId="164" fontId="127" fillId="0" borderId="0" xfId="21" applyNumberFormat="1" applyFont="1" applyFill="1"/>
    <xf numFmtId="0" fontId="127" fillId="0" borderId="22" xfId="905" applyFont="1" applyBorder="1"/>
    <xf numFmtId="168" fontId="127" fillId="0" borderId="22" xfId="905" applyNumberFormat="1" applyFont="1" applyFill="1" applyBorder="1"/>
    <xf numFmtId="168" fontId="127" fillId="0" borderId="22" xfId="907" applyNumberFormat="1" applyFont="1" applyFill="1" applyBorder="1" applyAlignment="1">
      <alignment horizontal="center"/>
    </xf>
    <xf numFmtId="0" fontId="127" fillId="0" borderId="22" xfId="907" applyNumberFormat="1" applyFont="1" applyFill="1" applyBorder="1" applyAlignment="1">
      <alignment horizontal="center"/>
    </xf>
    <xf numFmtId="0" fontId="127" fillId="0" borderId="22" xfId="905" applyFont="1" applyBorder="1" applyAlignment="1">
      <alignment horizontal="left"/>
    </xf>
    <xf numFmtId="0" fontId="127" fillId="0" borderId="0" xfId="21" applyFont="1"/>
    <xf numFmtId="0" fontId="109" fillId="0" borderId="0" xfId="905" applyFont="1"/>
    <xf numFmtId="168" fontId="109" fillId="0" borderId="0" xfId="905" applyNumberFormat="1" applyFont="1"/>
    <xf numFmtId="0" fontId="125" fillId="0" borderId="0" xfId="905" applyFont="1"/>
    <xf numFmtId="0" fontId="109" fillId="0" borderId="0" xfId="905" applyNumberFormat="1" applyFont="1" applyAlignment="1">
      <alignment horizontal="center"/>
    </xf>
    <xf numFmtId="0" fontId="125" fillId="0" borderId="0" xfId="21" applyFont="1"/>
    <xf numFmtId="0" fontId="109" fillId="0" borderId="0" xfId="21" applyNumberFormat="1" applyFont="1" applyAlignment="1">
      <alignment horizontal="center"/>
    </xf>
    <xf numFmtId="164" fontId="128" fillId="0" borderId="0" xfId="907" applyNumberFormat="1" applyFont="1" applyFill="1" applyAlignment="1">
      <alignment vertical="center" wrapText="1"/>
    </xf>
    <xf numFmtId="168" fontId="128" fillId="63" borderId="1" xfId="907" applyNumberFormat="1" applyFont="1" applyFill="1" applyBorder="1" applyAlignment="1">
      <alignment horizontal="center" vertical="top"/>
    </xf>
    <xf numFmtId="0" fontId="131" fillId="66" borderId="0" xfId="0" applyFont="1" applyFill="1"/>
    <xf numFmtId="0" fontId="128" fillId="5" borderId="0" xfId="905" applyFont="1" applyFill="1" applyAlignment="1"/>
    <xf numFmtId="0" fontId="128" fillId="63" borderId="1" xfId="905" applyFont="1" applyFill="1" applyBorder="1" applyAlignment="1">
      <alignment horizontal="right" vertical="top"/>
    </xf>
    <xf numFmtId="0" fontId="132" fillId="63" borderId="1" xfId="905" applyFont="1" applyFill="1" applyBorder="1" applyAlignment="1">
      <alignment horizontal="center" vertical="top"/>
    </xf>
    <xf numFmtId="166" fontId="127" fillId="0" borderId="21" xfId="905" applyNumberFormat="1" applyFont="1" applyFill="1" applyBorder="1"/>
    <xf numFmtId="0" fontId="127" fillId="0" borderId="0" xfId="905" applyFont="1" applyFill="1"/>
    <xf numFmtId="43" fontId="133" fillId="0" borderId="0" xfId="907" applyFont="1" applyFill="1"/>
    <xf numFmtId="43" fontId="127" fillId="0" borderId="0" xfId="907" applyFont="1" applyFill="1"/>
    <xf numFmtId="164" fontId="130" fillId="0" borderId="0" xfId="907" applyNumberFormat="1" applyFont="1" applyFill="1"/>
    <xf numFmtId="0" fontId="130" fillId="0" borderId="0" xfId="905" applyFont="1"/>
    <xf numFmtId="164" fontId="127" fillId="0" borderId="0" xfId="907" applyNumberFormat="1" applyFont="1" applyFill="1"/>
    <xf numFmtId="164" fontId="133" fillId="0" borderId="0" xfId="907" applyNumberFormat="1" applyFont="1" applyFill="1" applyAlignment="1">
      <alignment horizontal="center"/>
    </xf>
    <xf numFmtId="43" fontId="128" fillId="0" borderId="0" xfId="907" applyFont="1" applyFill="1" applyAlignment="1">
      <alignment horizontal="center"/>
    </xf>
    <xf numFmtId="166" fontId="127" fillId="0" borderId="62" xfId="905" applyNumberFormat="1" applyFont="1" applyFill="1" applyBorder="1" applyAlignment="1">
      <alignment horizontal="center"/>
    </xf>
    <xf numFmtId="166" fontId="127" fillId="0" borderId="22" xfId="905" applyNumberFormat="1" applyFont="1" applyFill="1" applyBorder="1" applyAlignment="1">
      <alignment horizontal="center"/>
    </xf>
    <xf numFmtId="0" fontId="133" fillId="0" borderId="0" xfId="0" applyFont="1"/>
    <xf numFmtId="0" fontId="117" fillId="0" borderId="0" xfId="0" applyFont="1"/>
    <xf numFmtId="0" fontId="132" fillId="2" borderId="0" xfId="905" applyFont="1" applyFill="1" applyBorder="1" applyAlignment="1"/>
    <xf numFmtId="0" fontId="109" fillId="0" borderId="0" xfId="905" applyFont="1" applyFill="1" applyBorder="1"/>
    <xf numFmtId="0" fontId="114" fillId="0" borderId="0" xfId="905" applyFont="1" applyFill="1" applyBorder="1"/>
    <xf numFmtId="0" fontId="126" fillId="0" borderId="0" xfId="905" applyFont="1" applyFill="1"/>
    <xf numFmtId="164" fontId="88" fillId="64" borderId="64" xfId="1" applyNumberFormat="1" applyFont="1" applyFill="1" applyBorder="1" applyAlignment="1">
      <alignment horizontal="center"/>
    </xf>
    <xf numFmtId="0" fontId="88" fillId="0" borderId="31" xfId="111" applyFont="1" applyFill="1" applyBorder="1"/>
    <xf numFmtId="0" fontId="88" fillId="0" borderId="32" xfId="111" applyFont="1" applyFill="1" applyBorder="1"/>
    <xf numFmtId="0" fontId="84" fillId="0" borderId="0" xfId="0" applyFont="1" applyFill="1"/>
    <xf numFmtId="168" fontId="127" fillId="64" borderId="62" xfId="905" applyNumberFormat="1" applyFont="1" applyFill="1" applyBorder="1"/>
    <xf numFmtId="168" fontId="127" fillId="64" borderId="62" xfId="907" applyNumberFormat="1" applyFont="1" applyFill="1" applyBorder="1" applyAlignment="1">
      <alignment horizontal="center"/>
    </xf>
    <xf numFmtId="168" fontId="127" fillId="64" borderId="22" xfId="905" applyNumberFormat="1" applyFont="1" applyFill="1" applyBorder="1"/>
    <xf numFmtId="168" fontId="127" fillId="64" borderId="22" xfId="907" applyNumberFormat="1" applyFont="1" applyFill="1" applyBorder="1" applyAlignment="1">
      <alignment horizontal="center"/>
    </xf>
    <xf numFmtId="0" fontId="128" fillId="63" borderId="1" xfId="905" applyFont="1" applyFill="1" applyBorder="1" applyAlignment="1">
      <alignment horizontal="center" vertical="top"/>
    </xf>
    <xf numFmtId="3" fontId="82" fillId="0" borderId="24" xfId="24" applyNumberFormat="1" applyFont="1" applyFill="1" applyBorder="1" applyAlignment="1">
      <alignment horizontal="center"/>
    </xf>
    <xf numFmtId="3" fontId="82" fillId="0" borderId="24" xfId="24" applyNumberFormat="1" applyFont="1" applyBorder="1" applyAlignment="1">
      <alignment horizontal="center"/>
    </xf>
    <xf numFmtId="0" fontId="90" fillId="0" borderId="26" xfId="2" applyBorder="1" applyAlignment="1" applyProtection="1"/>
    <xf numFmtId="0" fontId="90" fillId="0" borderId="0" xfId="2" applyBorder="1" applyAlignment="1" applyProtection="1"/>
    <xf numFmtId="164" fontId="88" fillId="63" borderId="24" xfId="1" applyNumberFormat="1" applyFont="1" applyFill="1" applyBorder="1"/>
    <xf numFmtId="164" fontId="88" fillId="63" borderId="29" xfId="1" applyNumberFormat="1" applyFont="1" applyFill="1" applyBorder="1"/>
    <xf numFmtId="3" fontId="88" fillId="63" borderId="24" xfId="1" applyNumberFormat="1" applyFont="1" applyFill="1" applyBorder="1" applyAlignment="1"/>
    <xf numFmtId="1" fontId="82" fillId="0" borderId="0" xfId="67" applyNumberFormat="1" applyFont="1" applyBorder="1" applyAlignment="1">
      <alignment horizontal="center"/>
    </xf>
    <xf numFmtId="3" fontId="82" fillId="0" borderId="21" xfId="67" applyNumberFormat="1" applyFont="1" applyBorder="1" applyAlignment="1">
      <alignment horizontal="center"/>
    </xf>
    <xf numFmtId="3" fontId="82" fillId="0" borderId="24" xfId="67" applyNumberFormat="1" applyFont="1" applyBorder="1" applyAlignment="1">
      <alignment horizontal="center"/>
    </xf>
    <xf numFmtId="3" fontId="82" fillId="0" borderId="25" xfId="67" applyNumberFormat="1" applyFont="1" applyBorder="1" applyAlignment="1">
      <alignment horizontal="center"/>
    </xf>
    <xf numFmtId="3" fontId="82" fillId="0" borderId="0" xfId="67" applyNumberFormat="1" applyFont="1" applyBorder="1" applyAlignment="1">
      <alignment horizontal="center"/>
    </xf>
    <xf numFmtId="0" fontId="82" fillId="0" borderId="21" xfId="67" applyFont="1" applyBorder="1" applyAlignment="1">
      <alignment horizontal="left"/>
    </xf>
    <xf numFmtId="0" fontId="82" fillId="0" borderId="24" xfId="67" applyFont="1" applyBorder="1" applyAlignment="1">
      <alignment horizontal="left"/>
    </xf>
    <xf numFmtId="0" fontId="82" fillId="0" borderId="25" xfId="67" applyFont="1" applyBorder="1" applyAlignment="1">
      <alignment horizontal="left"/>
    </xf>
    <xf numFmtId="0" fontId="82" fillId="0" borderId="0" xfId="67" applyFont="1" applyBorder="1" applyAlignment="1">
      <alignment horizontal="left"/>
    </xf>
    <xf numFmtId="0" fontId="86" fillId="0" borderId="67" xfId="67" applyFont="1" applyBorder="1" applyAlignment="1">
      <alignment horizontal="left"/>
    </xf>
    <xf numFmtId="0" fontId="82" fillId="0" borderId="67" xfId="67" applyFont="1" applyBorder="1"/>
    <xf numFmtId="0" fontId="86" fillId="0" borderId="67" xfId="67" applyFont="1" applyBorder="1" applyAlignment="1">
      <alignment horizontal="center"/>
    </xf>
    <xf numFmtId="0" fontId="86" fillId="0" borderId="67" xfId="67" applyFont="1" applyBorder="1" applyAlignment="1">
      <alignment horizontal="center" wrapText="1"/>
    </xf>
    <xf numFmtId="0" fontId="86" fillId="63" borderId="67" xfId="67" applyFont="1" applyFill="1" applyBorder="1" applyAlignment="1">
      <alignment horizontal="center" wrapText="1"/>
    </xf>
    <xf numFmtId="0" fontId="82" fillId="0" borderId="67" xfId="67" applyFont="1" applyBorder="1" applyAlignment="1">
      <alignment horizontal="center"/>
    </xf>
    <xf numFmtId="9" fontId="82" fillId="63" borderId="21" xfId="909" applyFont="1" applyFill="1" applyBorder="1" applyAlignment="1">
      <alignment horizontal="center"/>
    </xf>
    <xf numFmtId="9" fontId="82" fillId="63" borderId="24" xfId="909" applyFont="1" applyFill="1" applyBorder="1" applyAlignment="1">
      <alignment horizontal="center"/>
    </xf>
    <xf numFmtId="9" fontId="82" fillId="63" borderId="25" xfId="909" applyFont="1" applyFill="1" applyBorder="1" applyAlignment="1">
      <alignment horizontal="center"/>
    </xf>
    <xf numFmtId="3" fontId="137" fillId="67" borderId="43" xfId="6" applyNumberFormat="1" applyFont="1" applyFill="1" applyBorder="1"/>
    <xf numFmtId="0" fontId="86" fillId="64" borderId="21" xfId="67" applyFont="1" applyFill="1" applyBorder="1" applyAlignment="1">
      <alignment horizontal="left"/>
    </xf>
    <xf numFmtId="0" fontId="82" fillId="64" borderId="21" xfId="67" applyFont="1" applyFill="1" applyBorder="1"/>
    <xf numFmtId="3" fontId="86" fillId="64" borderId="21" xfId="67" applyNumberFormat="1" applyFont="1" applyFill="1" applyBorder="1" applyAlignment="1">
      <alignment horizontal="center"/>
    </xf>
    <xf numFmtId="1" fontId="86" fillId="64" borderId="21" xfId="67" applyNumberFormat="1" applyFont="1" applyFill="1" applyBorder="1" applyAlignment="1">
      <alignment horizontal="center"/>
    </xf>
    <xf numFmtId="9" fontId="86" fillId="64" borderId="21" xfId="909" applyFont="1" applyFill="1" applyBorder="1" applyAlignment="1">
      <alignment horizontal="center"/>
    </xf>
    <xf numFmtId="0" fontId="86" fillId="67" borderId="68" xfId="67" applyFont="1" applyFill="1" applyBorder="1" applyAlignment="1">
      <alignment horizontal="left"/>
    </xf>
    <xf numFmtId="0" fontId="82" fillId="67" borderId="68" xfId="67" applyFont="1" applyFill="1" applyBorder="1"/>
    <xf numFmtId="1" fontId="82" fillId="67" borderId="68" xfId="67" applyNumberFormat="1" applyFont="1" applyFill="1" applyBorder="1" applyAlignment="1">
      <alignment horizontal="center"/>
    </xf>
    <xf numFmtId="3" fontId="86" fillId="67" borderId="68" xfId="67" applyNumberFormat="1" applyFont="1" applyFill="1" applyBorder="1" applyAlignment="1">
      <alignment horizontal="center"/>
    </xf>
    <xf numFmtId="1" fontId="86" fillId="67" borderId="68" xfId="67" applyNumberFormat="1" applyFont="1" applyFill="1" applyBorder="1" applyAlignment="1">
      <alignment horizontal="center"/>
    </xf>
    <xf numFmtId="9" fontId="86" fillId="67" borderId="68" xfId="909" applyFont="1" applyFill="1" applyBorder="1" applyAlignment="1">
      <alignment horizontal="center"/>
    </xf>
    <xf numFmtId="0" fontId="86" fillId="64" borderId="24" xfId="67" applyFont="1" applyFill="1" applyBorder="1" applyAlignment="1">
      <alignment horizontal="left"/>
    </xf>
    <xf numFmtId="0" fontId="82" fillId="64" borderId="24" xfId="67" applyFont="1" applyFill="1" applyBorder="1"/>
    <xf numFmtId="3" fontId="86" fillId="64" borderId="24" xfId="67" applyNumberFormat="1" applyFont="1" applyFill="1" applyBorder="1" applyAlignment="1">
      <alignment horizontal="center"/>
    </xf>
    <xf numFmtId="1" fontId="86" fillId="64" borderId="24" xfId="67" applyNumberFormat="1" applyFont="1" applyFill="1" applyBorder="1" applyAlignment="1">
      <alignment horizontal="center"/>
    </xf>
    <xf numFmtId="9" fontId="86" fillId="64" borderId="24" xfId="909" applyFont="1" applyFill="1" applyBorder="1" applyAlignment="1">
      <alignment horizontal="center"/>
    </xf>
    <xf numFmtId="0" fontId="82" fillId="64" borderId="24" xfId="67" applyFont="1" applyFill="1" applyBorder="1" applyAlignment="1">
      <alignment horizontal="left"/>
    </xf>
    <xf numFmtId="4" fontId="88" fillId="64" borderId="24" xfId="0" applyNumberFormat="1" applyFont="1" applyFill="1" applyBorder="1" applyAlignment="1">
      <alignment horizontal="right" vertical="top"/>
    </xf>
    <xf numFmtId="0" fontId="86" fillId="64" borderId="0" xfId="67" applyFont="1" applyFill="1" applyBorder="1" applyAlignment="1">
      <alignment horizontal="left"/>
    </xf>
    <xf numFmtId="0" fontId="82" fillId="64" borderId="0" xfId="67" applyFont="1" applyFill="1" applyBorder="1" applyAlignment="1">
      <alignment horizontal="left"/>
    </xf>
    <xf numFmtId="1" fontId="82" fillId="64" borderId="0" xfId="67" applyNumberFormat="1" applyFont="1" applyFill="1" applyBorder="1" applyAlignment="1">
      <alignment horizontal="center"/>
    </xf>
    <xf numFmtId="3" fontId="86" fillId="64" borderId="0" xfId="67" applyNumberFormat="1" applyFont="1" applyFill="1" applyBorder="1" applyAlignment="1">
      <alignment horizontal="center"/>
    </xf>
    <xf numFmtId="1" fontId="86" fillId="64" borderId="0" xfId="67" applyNumberFormat="1" applyFont="1" applyFill="1" applyBorder="1" applyAlignment="1">
      <alignment horizontal="center"/>
    </xf>
    <xf numFmtId="1" fontId="136" fillId="74" borderId="24" xfId="67" applyNumberFormat="1" applyFont="1" applyFill="1" applyBorder="1" applyAlignment="1">
      <alignment horizontal="left"/>
    </xf>
    <xf numFmtId="3" fontId="136" fillId="74" borderId="24" xfId="67" applyNumberFormat="1" applyFont="1" applyFill="1" applyBorder="1" applyAlignment="1">
      <alignment horizontal="center"/>
    </xf>
    <xf numFmtId="1" fontId="136" fillId="74" borderId="24" xfId="67" applyNumberFormat="1" applyFont="1" applyFill="1" applyBorder="1" applyAlignment="1">
      <alignment horizontal="center"/>
    </xf>
    <xf numFmtId="9" fontId="136" fillId="74" borderId="24" xfId="909" applyFont="1" applyFill="1" applyBorder="1" applyAlignment="1">
      <alignment horizontal="center"/>
    </xf>
    <xf numFmtId="0" fontId="86" fillId="2" borderId="0" xfId="67" applyFont="1" applyFill="1" applyBorder="1" applyAlignment="1">
      <alignment horizontal="center"/>
    </xf>
    <xf numFmtId="0" fontId="82" fillId="2" borderId="0" xfId="67" applyFont="1" applyFill="1" applyBorder="1"/>
    <xf numFmtId="1" fontId="82" fillId="2" borderId="0" xfId="67" applyNumberFormat="1" applyFont="1" applyFill="1" applyBorder="1" applyAlignment="1">
      <alignment horizontal="center"/>
    </xf>
    <xf numFmtId="4" fontId="80" fillId="2" borderId="0" xfId="0" applyNumberFormat="1" applyFont="1" applyFill="1" applyBorder="1" applyAlignment="1">
      <alignment horizontal="right" vertical="top"/>
    </xf>
    <xf numFmtId="166" fontId="82" fillId="2" borderId="0" xfId="67" applyNumberFormat="1" applyFont="1" applyFill="1" applyBorder="1" applyAlignment="1">
      <alignment horizontal="center"/>
    </xf>
    <xf numFmtId="0" fontId="80" fillId="2" borderId="0" xfId="0" applyFont="1" applyFill="1"/>
    <xf numFmtId="0" fontId="90" fillId="0" borderId="24" xfId="2" applyBorder="1" applyAlignment="1" applyProtection="1"/>
    <xf numFmtId="0" fontId="86" fillId="74" borderId="24" xfId="67" applyFont="1" applyFill="1" applyBorder="1" applyAlignment="1">
      <alignment horizontal="left"/>
    </xf>
    <xf numFmtId="1" fontId="86" fillId="74" borderId="24" xfId="67" applyNumberFormat="1" applyFont="1" applyFill="1" applyBorder="1" applyAlignment="1">
      <alignment horizontal="center"/>
    </xf>
    <xf numFmtId="3" fontId="86" fillId="74" borderId="24" xfId="67" applyNumberFormat="1" applyFont="1" applyFill="1" applyBorder="1" applyAlignment="1">
      <alignment horizontal="center"/>
    </xf>
    <xf numFmtId="9" fontId="86" fillId="74" borderId="24" xfId="909" applyFont="1" applyFill="1" applyBorder="1" applyAlignment="1">
      <alignment horizontal="center"/>
    </xf>
    <xf numFmtId="3" fontId="111" fillId="0" borderId="0" xfId="67" applyNumberFormat="1" applyFont="1"/>
    <xf numFmtId="0" fontId="96" fillId="75" borderId="0" xfId="0" applyFont="1" applyFill="1"/>
    <xf numFmtId="3" fontId="80" fillId="0" borderId="0" xfId="0" applyNumberFormat="1" applyFont="1"/>
    <xf numFmtId="0" fontId="133" fillId="0" borderId="0" xfId="276" applyFont="1"/>
    <xf numFmtId="0" fontId="133" fillId="0" borderId="0" xfId="111" applyFont="1"/>
    <xf numFmtId="0" fontId="133" fillId="0" borderId="0" xfId="111" applyFont="1" applyFill="1"/>
    <xf numFmtId="0" fontId="133" fillId="0" borderId="0" xfId="6" applyFont="1" applyFill="1"/>
    <xf numFmtId="0" fontId="138" fillId="0" borderId="0" xfId="2" applyFont="1" applyAlignment="1" applyProtection="1"/>
    <xf numFmtId="0" fontId="132" fillId="0" borderId="0" xfId="0" applyFont="1"/>
    <xf numFmtId="0" fontId="133" fillId="0" borderId="0" xfId="6" applyFont="1"/>
    <xf numFmtId="0" fontId="133" fillId="0" borderId="0" xfId="0" applyFont="1" applyFill="1"/>
    <xf numFmtId="0" fontId="139" fillId="0" borderId="0" xfId="6" applyFont="1"/>
    <xf numFmtId="0" fontId="134" fillId="0" borderId="0" xfId="6" applyFont="1" applyFill="1"/>
    <xf numFmtId="0" fontId="134" fillId="0" borderId="0" xfId="0" applyFont="1"/>
    <xf numFmtId="0" fontId="139" fillId="0" borderId="0" xfId="276" applyFont="1"/>
    <xf numFmtId="0" fontId="127" fillId="0" borderId="0" xfId="67" applyFont="1"/>
    <xf numFmtId="0" fontId="128" fillId="0" borderId="0" xfId="67" applyFont="1"/>
    <xf numFmtId="0" fontId="140" fillId="0" borderId="0" xfId="67" applyFont="1"/>
    <xf numFmtId="0" fontId="140" fillId="0" borderId="0" xfId="67" applyFont="1" applyBorder="1"/>
    <xf numFmtId="0" fontId="127" fillId="0" borderId="0" xfId="67" applyFont="1" applyFill="1"/>
    <xf numFmtId="2" fontId="127" fillId="0" borderId="0" xfId="67" applyNumberFormat="1" applyFont="1"/>
    <xf numFmtId="0" fontId="139" fillId="0" borderId="0" xfId="0" applyFont="1"/>
    <xf numFmtId="0" fontId="127" fillId="0" borderId="0" xfId="0" applyFont="1"/>
    <xf numFmtId="0" fontId="128" fillId="0" borderId="0" xfId="0" applyNumberFormat="1" applyFont="1" applyFill="1" applyBorder="1" applyAlignment="1">
      <alignment horizontal="left" vertical="top"/>
    </xf>
    <xf numFmtId="0" fontId="138" fillId="0" borderId="0" xfId="2" applyFont="1" applyFill="1" applyAlignment="1" applyProtection="1"/>
    <xf numFmtId="0" fontId="127" fillId="0" borderId="0" xfId="24" applyFont="1"/>
    <xf numFmtId="0" fontId="132" fillId="0" borderId="0" xfId="0" applyFont="1" applyAlignment="1">
      <alignment horizontal="right"/>
    </xf>
    <xf numFmtId="0" fontId="139" fillId="0" borderId="0" xfId="0" applyFont="1" applyAlignment="1">
      <alignment horizontal="right"/>
    </xf>
    <xf numFmtId="0" fontId="127" fillId="0" borderId="0" xfId="73" applyFont="1"/>
    <xf numFmtId="0" fontId="127" fillId="0" borderId="0" xfId="21" applyFont="1" applyAlignment="1">
      <alignment horizontal="center"/>
    </xf>
    <xf numFmtId="0" fontId="141" fillId="0" borderId="0" xfId="73" applyFont="1"/>
    <xf numFmtId="0" fontId="133" fillId="0" borderId="0" xfId="73" applyFont="1"/>
    <xf numFmtId="0" fontId="133" fillId="0" borderId="0" xfId="21" applyFont="1" applyAlignment="1">
      <alignment horizontal="center"/>
    </xf>
    <xf numFmtId="0" fontId="140" fillId="0" borderId="0" xfId="73" applyFont="1"/>
    <xf numFmtId="0" fontId="127" fillId="0" borderId="0" xfId="905" applyNumberFormat="1" applyFont="1" applyAlignment="1">
      <alignment horizontal="center"/>
    </xf>
    <xf numFmtId="0" fontId="142" fillId="0" borderId="0" xfId="0" applyFont="1"/>
    <xf numFmtId="0" fontId="99" fillId="0" borderId="0" xfId="6" applyFont="1" applyFill="1" applyBorder="1" applyAlignment="1">
      <alignment horizontal="right"/>
    </xf>
    <xf numFmtId="3" fontId="143" fillId="0" borderId="0" xfId="0" applyNumberFormat="1" applyFont="1" applyFill="1" applyBorder="1" applyAlignment="1">
      <alignment horizontal="right"/>
    </xf>
    <xf numFmtId="3" fontId="99" fillId="0" borderId="0" xfId="0" applyNumberFormat="1" applyFont="1" applyFill="1" applyBorder="1" applyAlignment="1">
      <alignment horizontal="right"/>
    </xf>
    <xf numFmtId="0" fontId="144" fillId="0" borderId="0" xfId="0" applyFont="1"/>
    <xf numFmtId="164" fontId="89" fillId="0" borderId="0" xfId="0" applyNumberFormat="1" applyFont="1"/>
    <xf numFmtId="170" fontId="89" fillId="0" borderId="0" xfId="909" applyNumberFormat="1" applyFont="1"/>
    <xf numFmtId="0" fontId="89" fillId="0" borderId="0" xfId="0" applyFont="1" applyFill="1"/>
    <xf numFmtId="0" fontId="137" fillId="0" borderId="21" xfId="67" applyFont="1" applyBorder="1" applyAlignment="1">
      <alignment horizontal="center"/>
    </xf>
    <xf numFmtId="0" fontId="137" fillId="0" borderId="24" xfId="67" applyFont="1" applyBorder="1" applyAlignment="1">
      <alignment horizontal="center"/>
    </xf>
    <xf numFmtId="0" fontId="145" fillId="74" borderId="24" xfId="67" applyFont="1" applyFill="1" applyBorder="1" applyAlignment="1">
      <alignment horizontal="center"/>
    </xf>
    <xf numFmtId="0" fontId="146" fillId="74" borderId="24" xfId="67" applyFont="1" applyFill="1" applyBorder="1"/>
    <xf numFmtId="0" fontId="137" fillId="0" borderId="24" xfId="67" applyFont="1" applyBorder="1" applyAlignment="1">
      <alignment horizontal="left"/>
    </xf>
    <xf numFmtId="0" fontId="137" fillId="0" borderId="25" xfId="67" applyFont="1" applyBorder="1" applyAlignment="1">
      <alignment horizontal="left"/>
    </xf>
    <xf numFmtId="0" fontId="137" fillId="0" borderId="0" xfId="67" applyFont="1" applyBorder="1" applyAlignment="1">
      <alignment horizontal="center"/>
    </xf>
    <xf numFmtId="0" fontId="147" fillId="67" borderId="68" xfId="67" applyFont="1" applyFill="1" applyBorder="1" applyAlignment="1">
      <alignment horizontal="left"/>
    </xf>
    <xf numFmtId="0" fontId="148" fillId="64" borderId="21" xfId="67" applyFont="1" applyFill="1" applyBorder="1" applyAlignment="1">
      <alignment horizontal="left"/>
    </xf>
    <xf numFmtId="0" fontId="148" fillId="64" borderId="24" xfId="67" applyFont="1" applyFill="1" applyBorder="1" applyAlignment="1">
      <alignment horizontal="left"/>
    </xf>
    <xf numFmtId="0" fontId="148" fillId="64" borderId="0" xfId="67" applyFont="1" applyFill="1" applyBorder="1" applyAlignment="1">
      <alignment horizontal="left"/>
    </xf>
    <xf numFmtId="0" fontId="99" fillId="73" borderId="0" xfId="0" applyFont="1" applyFill="1"/>
    <xf numFmtId="1" fontId="82" fillId="0" borderId="25" xfId="67" applyNumberFormat="1" applyFont="1" applyFill="1" applyBorder="1" applyAlignment="1">
      <alignment horizontal="center"/>
    </xf>
    <xf numFmtId="3" fontId="82" fillId="0" borderId="25" xfId="67" applyNumberFormat="1" applyFont="1" applyFill="1" applyBorder="1" applyAlignment="1">
      <alignment horizontal="center"/>
    </xf>
    <xf numFmtId="1" fontId="82" fillId="0" borderId="69" xfId="67" applyNumberFormat="1" applyFont="1" applyFill="1" applyBorder="1" applyAlignment="1">
      <alignment horizontal="center"/>
    </xf>
    <xf numFmtId="3" fontId="82" fillId="0" borderId="69" xfId="67" applyNumberFormat="1" applyFont="1" applyFill="1" applyBorder="1" applyAlignment="1">
      <alignment horizontal="center"/>
    </xf>
    <xf numFmtId="3" fontId="82" fillId="0" borderId="24" xfId="67" applyNumberFormat="1" applyFont="1" applyFill="1" applyBorder="1" applyAlignment="1">
      <alignment horizontal="center"/>
    </xf>
    <xf numFmtId="0" fontId="137" fillId="0" borderId="26" xfId="67" applyFont="1" applyBorder="1" applyAlignment="1">
      <alignment horizontal="center"/>
    </xf>
    <xf numFmtId="0" fontId="82" fillId="0" borderId="26" xfId="67" applyFont="1" applyBorder="1" applyAlignment="1">
      <alignment horizontal="left"/>
    </xf>
    <xf numFmtId="1" fontId="82" fillId="0" borderId="26" xfId="67" applyNumberFormat="1" applyFont="1" applyBorder="1" applyAlignment="1">
      <alignment horizontal="center"/>
    </xf>
    <xf numFmtId="3" fontId="82" fillId="0" borderId="26" xfId="67" applyNumberFormat="1" applyFont="1" applyBorder="1" applyAlignment="1">
      <alignment horizontal="center"/>
    </xf>
    <xf numFmtId="0" fontId="86" fillId="0" borderId="67" xfId="67" applyFont="1" applyBorder="1" applyAlignment="1">
      <alignment horizontal="center" vertical="top" wrapText="1"/>
    </xf>
    <xf numFmtId="0" fontId="82" fillId="0" borderId="67" xfId="67" applyFont="1" applyBorder="1" applyAlignment="1">
      <alignment horizontal="center" vertical="top"/>
    </xf>
    <xf numFmtId="0" fontId="111" fillId="0" borderId="0" xfId="905" applyFont="1"/>
    <xf numFmtId="164" fontId="112" fillId="70" borderId="0" xfId="907" applyNumberFormat="1" applyFont="1" applyFill="1" applyAlignment="1">
      <alignment horizontal="center"/>
    </xf>
    <xf numFmtId="0" fontId="112" fillId="70" borderId="0" xfId="907" applyNumberFormat="1" applyFont="1" applyFill="1" applyAlignment="1">
      <alignment horizontal="center"/>
    </xf>
    <xf numFmtId="0" fontId="111" fillId="0" borderId="0" xfId="21" applyFont="1" applyFill="1"/>
    <xf numFmtId="0" fontId="149" fillId="0" borderId="0" xfId="905" applyFont="1" applyAlignment="1">
      <alignment vertical="center"/>
    </xf>
    <xf numFmtId="0" fontId="111" fillId="0" borderId="0" xfId="905" applyFont="1" applyAlignment="1">
      <alignment vertical="center"/>
    </xf>
    <xf numFmtId="0" fontId="112" fillId="69" borderId="0" xfId="907" applyNumberFormat="1" applyFont="1" applyFill="1" applyAlignment="1">
      <alignment horizontal="center" vertical="center" wrapText="1"/>
    </xf>
    <xf numFmtId="0" fontId="111" fillId="0" borderId="0" xfId="21" applyFont="1" applyFill="1" applyAlignment="1">
      <alignment vertical="center"/>
    </xf>
    <xf numFmtId="0" fontId="112" fillId="63" borderId="1" xfId="905" applyFont="1" applyFill="1" applyBorder="1" applyAlignment="1">
      <alignment vertical="top" wrapText="1"/>
    </xf>
    <xf numFmtId="168" fontId="112" fillId="63" borderId="1" xfId="907" applyNumberFormat="1" applyFont="1" applyFill="1" applyBorder="1" applyAlignment="1">
      <alignment horizontal="center" vertical="top" wrapText="1"/>
    </xf>
    <xf numFmtId="164" fontId="112" fillId="63" borderId="1" xfId="907" applyNumberFormat="1" applyFont="1" applyFill="1" applyBorder="1" applyAlignment="1">
      <alignment horizontal="center" vertical="top" wrapText="1"/>
    </xf>
    <xf numFmtId="164" fontId="150" fillId="63" borderId="1" xfId="907" applyNumberFormat="1" applyFont="1" applyFill="1" applyBorder="1" applyAlignment="1">
      <alignment horizontal="center" vertical="top" wrapText="1"/>
    </xf>
    <xf numFmtId="0" fontId="112" fillId="63" borderId="1" xfId="907" applyNumberFormat="1" applyFont="1" applyFill="1" applyBorder="1" applyAlignment="1">
      <alignment horizontal="center" vertical="top" wrapText="1"/>
    </xf>
    <xf numFmtId="0" fontId="111" fillId="0" borderId="62" xfId="905" applyFont="1" applyBorder="1"/>
    <xf numFmtId="168" fontId="111" fillId="64" borderId="62" xfId="905" applyNumberFormat="1" applyFont="1" applyFill="1" applyBorder="1" applyAlignment="1"/>
    <xf numFmtId="164" fontId="111" fillId="0" borderId="62" xfId="907" applyNumberFormat="1" applyFont="1" applyFill="1" applyBorder="1" applyAlignment="1">
      <alignment horizontal="center"/>
    </xf>
    <xf numFmtId="164" fontId="151" fillId="0" borderId="62" xfId="907" applyNumberFormat="1" applyFont="1" applyFill="1" applyBorder="1"/>
    <xf numFmtId="164" fontId="151" fillId="0" borderId="62" xfId="907" applyNumberFormat="1" applyFont="1" applyFill="1" applyBorder="1" applyAlignment="1">
      <alignment horizontal="center"/>
    </xf>
    <xf numFmtId="164" fontId="111" fillId="0" borderId="62" xfId="907" applyNumberFormat="1" applyFont="1" applyFill="1" applyBorder="1"/>
    <xf numFmtId="0" fontId="111" fillId="0" borderId="62" xfId="907" applyNumberFormat="1" applyFont="1" applyFill="1" applyBorder="1" applyAlignment="1">
      <alignment horizontal="center"/>
    </xf>
    <xf numFmtId="165" fontId="111" fillId="0" borderId="0" xfId="21" applyNumberFormat="1" applyFont="1" applyFill="1"/>
    <xf numFmtId="164" fontId="111" fillId="0" borderId="0" xfId="21" applyNumberFormat="1" applyFont="1" applyFill="1"/>
    <xf numFmtId="0" fontId="111" fillId="0" borderId="22" xfId="905" applyFont="1" applyBorder="1"/>
    <xf numFmtId="168" fontId="111" fillId="64" borderId="22" xfId="905" applyNumberFormat="1" applyFont="1" applyFill="1" applyBorder="1" applyAlignment="1"/>
    <xf numFmtId="164" fontId="111" fillId="0" borderId="22" xfId="907" applyNumberFormat="1" applyFont="1" applyFill="1" applyBorder="1" applyAlignment="1">
      <alignment horizontal="center"/>
    </xf>
    <xf numFmtId="164" fontId="151" fillId="0" borderId="22" xfId="907" applyNumberFormat="1" applyFont="1" applyFill="1" applyBorder="1"/>
    <xf numFmtId="164" fontId="151" fillId="0" borderId="22" xfId="907" applyNumberFormat="1" applyFont="1" applyFill="1" applyBorder="1" applyAlignment="1">
      <alignment horizontal="center"/>
    </xf>
    <xf numFmtId="164" fontId="111" fillId="0" borderId="22" xfId="907" applyNumberFormat="1" applyFont="1" applyFill="1" applyBorder="1"/>
    <xf numFmtId="0" fontId="111" fillId="0" borderId="22" xfId="907" applyNumberFormat="1" applyFont="1" applyFill="1" applyBorder="1" applyAlignment="1">
      <alignment horizontal="center"/>
    </xf>
    <xf numFmtId="0" fontId="111" fillId="0" borderId="22" xfId="905" applyFont="1" applyBorder="1" applyAlignment="1">
      <alignment horizontal="left"/>
    </xf>
    <xf numFmtId="0" fontId="111" fillId="0" borderId="0" xfId="21" applyFont="1"/>
    <xf numFmtId="168" fontId="111" fillId="0" borderId="22" xfId="905" applyNumberFormat="1" applyFont="1" applyFill="1" applyBorder="1" applyAlignment="1"/>
    <xf numFmtId="168" fontId="111" fillId="0" borderId="0" xfId="905" applyNumberFormat="1" applyFont="1"/>
    <xf numFmtId="0" fontId="152" fillId="0" borderId="0" xfId="905" applyFont="1"/>
    <xf numFmtId="0" fontId="111" fillId="0" borderId="0" xfId="905" applyNumberFormat="1" applyFont="1" applyAlignment="1">
      <alignment horizontal="center"/>
    </xf>
    <xf numFmtId="0" fontId="153" fillId="0" borderId="0" xfId="73" applyFont="1"/>
    <xf numFmtId="0" fontId="111" fillId="0" borderId="0" xfId="73" applyFont="1"/>
    <xf numFmtId="0" fontId="154" fillId="0" borderId="0" xfId="73" applyFont="1"/>
    <xf numFmtId="0" fontId="102" fillId="0" borderId="0" xfId="73" applyFont="1"/>
    <xf numFmtId="168" fontId="112" fillId="63" borderId="52" xfId="907" applyNumberFormat="1" applyFont="1" applyFill="1" applyBorder="1" applyAlignment="1">
      <alignment horizontal="center" vertical="top" wrapText="1"/>
    </xf>
    <xf numFmtId="168" fontId="111" fillId="64" borderId="70" xfId="907" applyNumberFormat="1" applyFont="1" applyFill="1" applyBorder="1" applyAlignment="1"/>
    <xf numFmtId="168" fontId="111" fillId="64" borderId="58" xfId="907" applyNumberFormat="1" applyFont="1" applyFill="1" applyBorder="1" applyAlignment="1"/>
    <xf numFmtId="168" fontId="111" fillId="0" borderId="58" xfId="907" applyNumberFormat="1" applyFont="1" applyFill="1" applyBorder="1" applyAlignment="1"/>
    <xf numFmtId="164" fontId="150" fillId="63" borderId="54" xfId="907" applyNumberFormat="1" applyFont="1" applyFill="1" applyBorder="1" applyAlignment="1">
      <alignment horizontal="center" vertical="top" wrapText="1"/>
    </xf>
    <xf numFmtId="164" fontId="150" fillId="63" borderId="52" xfId="907" applyNumberFormat="1" applyFont="1" applyFill="1" applyBorder="1" applyAlignment="1">
      <alignment horizontal="center" vertical="top" wrapText="1"/>
    </xf>
    <xf numFmtId="164" fontId="151" fillId="0" borderId="71" xfId="907" applyNumberFormat="1" applyFont="1" applyFill="1" applyBorder="1"/>
    <xf numFmtId="164" fontId="151" fillId="0" borderId="70" xfId="907" applyNumberFormat="1" applyFont="1" applyFill="1" applyBorder="1" applyAlignment="1">
      <alignment horizontal="center"/>
    </xf>
    <xf numFmtId="164" fontId="151" fillId="0" borderId="57" xfId="907" applyNumberFormat="1" applyFont="1" applyFill="1" applyBorder="1"/>
    <xf numFmtId="164" fontId="151" fillId="0" borderId="58" xfId="907" applyNumberFormat="1" applyFont="1" applyFill="1" applyBorder="1" applyAlignment="1">
      <alignment horizontal="center"/>
    </xf>
    <xf numFmtId="164" fontId="151" fillId="0" borderId="57" xfId="907" applyNumberFormat="1" applyFont="1" applyFill="1" applyBorder="1" applyAlignment="1">
      <alignment horizontal="center"/>
    </xf>
    <xf numFmtId="164" fontId="151" fillId="0" borderId="58" xfId="907" applyNumberFormat="1" applyFont="1" applyFill="1" applyBorder="1"/>
    <xf numFmtId="164" fontId="112" fillId="63" borderId="54" xfId="907" applyNumberFormat="1" applyFont="1" applyFill="1" applyBorder="1" applyAlignment="1">
      <alignment horizontal="center" vertical="top" wrapText="1"/>
    </xf>
    <xf numFmtId="164" fontId="112" fillId="63" borderId="52" xfId="907" applyNumberFormat="1" applyFont="1" applyFill="1" applyBorder="1" applyAlignment="1">
      <alignment horizontal="center" vertical="top" wrapText="1"/>
    </xf>
    <xf numFmtId="164" fontId="111" fillId="0" borderId="71" xfId="907" applyNumberFormat="1" applyFont="1" applyFill="1" applyBorder="1"/>
    <xf numFmtId="164" fontId="111" fillId="0" borderId="70" xfId="907" applyNumberFormat="1" applyFont="1" applyFill="1" applyBorder="1" applyAlignment="1">
      <alignment horizontal="center"/>
    </xf>
    <xf numFmtId="164" fontId="111" fillId="0" borderId="57" xfId="907" applyNumberFormat="1" applyFont="1" applyFill="1" applyBorder="1"/>
    <xf numFmtId="164" fontId="111" fillId="0" borderId="58" xfId="907" applyNumberFormat="1" applyFont="1" applyFill="1" applyBorder="1" applyAlignment="1">
      <alignment horizontal="center"/>
    </xf>
    <xf numFmtId="164" fontId="112" fillId="72" borderId="0" xfId="907" applyNumberFormat="1" applyFont="1" applyFill="1" applyAlignment="1">
      <alignment horizontal="center"/>
    </xf>
    <xf numFmtId="0" fontId="112" fillId="63" borderId="1" xfId="905" applyFont="1" applyFill="1" applyBorder="1" applyAlignment="1">
      <alignment vertical="top"/>
    </xf>
    <xf numFmtId="168" fontId="112" fillId="63" borderId="1" xfId="907" applyNumberFormat="1" applyFont="1" applyFill="1" applyBorder="1" applyAlignment="1">
      <alignment horizontal="center" vertical="top"/>
    </xf>
    <xf numFmtId="164" fontId="150" fillId="63" borderId="1" xfId="907" applyNumberFormat="1" applyFont="1" applyFill="1" applyBorder="1" applyAlignment="1">
      <alignment horizontal="center" vertical="top"/>
    </xf>
    <xf numFmtId="164" fontId="112" fillId="63" borderId="1" xfId="907" applyNumberFormat="1" applyFont="1" applyFill="1" applyBorder="1" applyAlignment="1">
      <alignment horizontal="center" vertical="top"/>
    </xf>
    <xf numFmtId="168" fontId="111" fillId="0" borderId="62" xfId="907" applyNumberFormat="1" applyFont="1" applyFill="1" applyBorder="1" applyAlignment="1">
      <alignment horizontal="center"/>
    </xf>
    <xf numFmtId="168" fontId="111" fillId="0" borderId="22" xfId="907" applyNumberFormat="1" applyFont="1" applyFill="1" applyBorder="1" applyAlignment="1">
      <alignment horizontal="center"/>
    </xf>
    <xf numFmtId="0" fontId="111" fillId="0" borderId="0" xfId="73" quotePrefix="1" applyFont="1"/>
    <xf numFmtId="168" fontId="112" fillId="63" borderId="52" xfId="907" applyNumberFormat="1" applyFont="1" applyFill="1" applyBorder="1" applyAlignment="1">
      <alignment horizontal="center" vertical="top"/>
    </xf>
    <xf numFmtId="168" fontId="111" fillId="0" borderId="70" xfId="907" applyNumberFormat="1" applyFont="1" applyFill="1" applyBorder="1" applyAlignment="1">
      <alignment horizontal="center"/>
    </xf>
    <xf numFmtId="168" fontId="111" fillId="0" borderId="58" xfId="907" applyNumberFormat="1" applyFont="1" applyFill="1" applyBorder="1" applyAlignment="1">
      <alignment horizontal="center"/>
    </xf>
    <xf numFmtId="164" fontId="150" fillId="63" borderId="54" xfId="907" applyNumberFormat="1" applyFont="1" applyFill="1" applyBorder="1" applyAlignment="1">
      <alignment horizontal="center" vertical="top"/>
    </xf>
    <xf numFmtId="164" fontId="150" fillId="63" borderId="52" xfId="907" applyNumberFormat="1" applyFont="1" applyFill="1" applyBorder="1" applyAlignment="1">
      <alignment horizontal="center" vertical="top"/>
    </xf>
    <xf numFmtId="164" fontId="151" fillId="0" borderId="71" xfId="907" applyNumberFormat="1" applyFont="1" applyFill="1" applyBorder="1" applyAlignment="1">
      <alignment horizontal="center"/>
    </xf>
    <xf numFmtId="164" fontId="112" fillId="63" borderId="54" xfId="907" applyNumberFormat="1" applyFont="1" applyFill="1" applyBorder="1" applyAlignment="1">
      <alignment horizontal="center" vertical="top"/>
    </xf>
    <xf numFmtId="164" fontId="112" fillId="63" borderId="52" xfId="907" applyNumberFormat="1" applyFont="1" applyFill="1" applyBorder="1" applyAlignment="1">
      <alignment horizontal="center" vertical="top"/>
    </xf>
    <xf numFmtId="164" fontId="111" fillId="0" borderId="71" xfId="907" applyNumberFormat="1" applyFont="1" applyFill="1" applyBorder="1" applyAlignment="1">
      <alignment horizontal="center"/>
    </xf>
    <xf numFmtId="164" fontId="111" fillId="0" borderId="57" xfId="907" applyNumberFormat="1" applyFont="1" applyFill="1" applyBorder="1" applyAlignment="1">
      <alignment horizontal="center"/>
    </xf>
    <xf numFmtId="0" fontId="112" fillId="63" borderId="1" xfId="905" applyFont="1" applyFill="1" applyBorder="1" applyAlignment="1">
      <alignment horizontal="center" vertical="top"/>
    </xf>
    <xf numFmtId="0" fontId="155" fillId="63" borderId="52" xfId="905" applyFont="1" applyFill="1" applyBorder="1" applyAlignment="1">
      <alignment horizontal="center" vertical="top"/>
    </xf>
    <xf numFmtId="0" fontId="150" fillId="63" borderId="54" xfId="905" applyFont="1" applyFill="1" applyBorder="1" applyAlignment="1">
      <alignment horizontal="center" vertical="top"/>
    </xf>
    <xf numFmtId="0" fontId="150" fillId="63" borderId="1" xfId="905" applyFont="1" applyFill="1" applyBorder="1" applyAlignment="1">
      <alignment horizontal="center" vertical="top"/>
    </xf>
    <xf numFmtId="0" fontId="150" fillId="63" borderId="52" xfId="905" applyFont="1" applyFill="1" applyBorder="1" applyAlignment="1">
      <alignment horizontal="center" vertical="top"/>
    </xf>
    <xf numFmtId="0" fontId="155" fillId="63" borderId="54" xfId="905" applyFont="1" applyFill="1" applyBorder="1" applyAlignment="1">
      <alignment horizontal="center" vertical="top"/>
    </xf>
    <xf numFmtId="0" fontId="155" fillId="63" borderId="1" xfId="905" applyFont="1" applyFill="1" applyBorder="1" applyAlignment="1">
      <alignment horizontal="center" vertical="top"/>
    </xf>
    <xf numFmtId="0" fontId="111" fillId="0" borderId="40" xfId="905" applyFont="1" applyBorder="1"/>
    <xf numFmtId="168" fontId="111" fillId="64" borderId="40" xfId="905" applyNumberFormat="1" applyFont="1" applyFill="1" applyBorder="1"/>
    <xf numFmtId="168" fontId="111" fillId="64" borderId="72" xfId="905" applyNumberFormat="1" applyFont="1" applyFill="1" applyBorder="1"/>
    <xf numFmtId="164" fontId="151" fillId="0" borderId="74" xfId="907" applyNumberFormat="1" applyFont="1" applyFill="1" applyBorder="1"/>
    <xf numFmtId="164" fontId="151" fillId="0" borderId="40" xfId="907" applyNumberFormat="1" applyFont="1" applyFill="1" applyBorder="1"/>
    <xf numFmtId="164" fontId="151" fillId="0" borderId="72" xfId="907" applyNumberFormat="1" applyFont="1" applyFill="1" applyBorder="1"/>
    <xf numFmtId="164" fontId="111" fillId="0" borderId="74" xfId="907" applyNumberFormat="1" applyFont="1" applyFill="1" applyBorder="1" applyAlignment="1">
      <alignment horizontal="center"/>
    </xf>
    <xf numFmtId="164" fontId="111" fillId="0" borderId="40" xfId="907" applyNumberFormat="1" applyFont="1" applyFill="1" applyBorder="1" applyAlignment="1">
      <alignment horizontal="center"/>
    </xf>
    <xf numFmtId="164" fontId="111" fillId="0" borderId="72" xfId="907" applyNumberFormat="1" applyFont="1" applyFill="1" applyBorder="1" applyAlignment="1">
      <alignment horizontal="center"/>
    </xf>
    <xf numFmtId="0" fontId="111" fillId="0" borderId="21" xfId="905" applyFont="1" applyBorder="1"/>
    <xf numFmtId="168" fontId="111" fillId="64" borderId="21" xfId="905" applyNumberFormat="1" applyFont="1" applyFill="1" applyBorder="1"/>
    <xf numFmtId="168" fontId="111" fillId="64" borderId="73" xfId="905" applyNumberFormat="1" applyFont="1" applyFill="1" applyBorder="1"/>
    <xf numFmtId="164" fontId="151" fillId="0" borderId="75" xfId="907" applyNumberFormat="1" applyFont="1" applyFill="1" applyBorder="1"/>
    <xf numFmtId="164" fontId="151" fillId="0" borderId="21" xfId="907" applyNumberFormat="1" applyFont="1" applyFill="1" applyBorder="1"/>
    <xf numFmtId="164" fontId="151" fillId="0" borderId="73" xfId="907" applyNumberFormat="1" applyFont="1" applyFill="1" applyBorder="1"/>
    <xf numFmtId="164" fontId="111" fillId="0" borderId="75" xfId="907" applyNumberFormat="1" applyFont="1" applyFill="1" applyBorder="1" applyAlignment="1">
      <alignment horizontal="center"/>
    </xf>
    <xf numFmtId="164" fontId="111" fillId="0" borderId="21" xfId="907" applyNumberFormat="1" applyFont="1" applyFill="1" applyBorder="1" applyAlignment="1">
      <alignment horizontal="center"/>
    </xf>
    <xf numFmtId="164" fontId="111" fillId="0" borderId="73" xfId="907" applyNumberFormat="1" applyFont="1" applyFill="1" applyBorder="1" applyAlignment="1">
      <alignment horizontal="center"/>
    </xf>
    <xf numFmtId="168" fontId="111" fillId="0" borderId="21" xfId="905" applyNumberFormat="1" applyFont="1" applyFill="1" applyBorder="1"/>
    <xf numFmtId="168" fontId="111" fillId="0" borderId="73" xfId="905" applyNumberFormat="1" applyFont="1" applyFill="1" applyBorder="1"/>
    <xf numFmtId="0" fontId="111" fillId="0" borderId="0" xfId="905" applyFont="1" applyFill="1"/>
    <xf numFmtId="43" fontId="102" fillId="0" borderId="0" xfId="907" applyFont="1" applyFill="1"/>
    <xf numFmtId="43" fontId="111" fillId="0" borderId="0" xfId="907" applyFont="1" applyFill="1"/>
    <xf numFmtId="164" fontId="152" fillId="0" borderId="0" xfId="907" applyNumberFormat="1" applyFont="1" applyFill="1"/>
    <xf numFmtId="164" fontId="111" fillId="0" borderId="0" xfId="907" applyNumberFormat="1" applyFont="1" applyFill="1"/>
    <xf numFmtId="43" fontId="111" fillId="0" borderId="0" xfId="907" applyFont="1" applyFill="1" applyAlignment="1">
      <alignment horizontal="center"/>
    </xf>
    <xf numFmtId="164" fontId="102" fillId="0" borderId="0" xfId="907" applyNumberFormat="1" applyFont="1" applyFill="1" applyAlignment="1">
      <alignment horizontal="center"/>
    </xf>
    <xf numFmtId="164" fontId="156" fillId="0" borderId="0" xfId="907" applyNumberFormat="1" applyFont="1" applyFill="1" applyAlignment="1">
      <alignment horizontal="center"/>
    </xf>
    <xf numFmtId="164" fontId="112" fillId="0" borderId="0" xfId="907" applyNumberFormat="1" applyFont="1" applyFill="1" applyAlignment="1">
      <alignment horizontal="center"/>
    </xf>
    <xf numFmtId="0" fontId="128" fillId="65" borderId="51" xfId="905" applyFont="1" applyFill="1" applyBorder="1" applyAlignment="1">
      <alignment horizontal="center" vertical="center" wrapText="1"/>
    </xf>
    <xf numFmtId="0" fontId="128" fillId="63" borderId="52" xfId="907" applyNumberFormat="1" applyFont="1" applyFill="1" applyBorder="1" applyAlignment="1">
      <alignment horizontal="center" vertical="top" wrapText="1"/>
    </xf>
    <xf numFmtId="0" fontId="127" fillId="0" borderId="70" xfId="907" applyNumberFormat="1" applyFont="1" applyFill="1" applyBorder="1" applyAlignment="1">
      <alignment horizontal="center"/>
    </xf>
    <xf numFmtId="0" fontId="127" fillId="0" borderId="58" xfId="907" applyNumberFormat="1" applyFont="1" applyFill="1" applyBorder="1" applyAlignment="1">
      <alignment horizontal="center"/>
    </xf>
    <xf numFmtId="164" fontId="112" fillId="69" borderId="64" xfId="907" applyNumberFormat="1" applyFont="1" applyFill="1" applyBorder="1" applyAlignment="1">
      <alignment horizontal="center" vertical="center" wrapText="1"/>
    </xf>
    <xf numFmtId="164" fontId="112" fillId="63" borderId="49" xfId="907" applyNumberFormat="1" applyFont="1" applyFill="1" applyBorder="1" applyAlignment="1">
      <alignment horizontal="center" vertical="top" wrapText="1"/>
    </xf>
    <xf numFmtId="0" fontId="111" fillId="64" borderId="76" xfId="907" applyNumberFormat="1" applyFont="1" applyFill="1" applyBorder="1"/>
    <xf numFmtId="0" fontId="111" fillId="64" borderId="77" xfId="907" applyNumberFormat="1" applyFont="1" applyFill="1" applyBorder="1"/>
    <xf numFmtId="0" fontId="111" fillId="0" borderId="77" xfId="907" applyNumberFormat="1" applyFont="1" applyFill="1" applyBorder="1" applyAlignment="1">
      <alignment horizontal="center"/>
    </xf>
    <xf numFmtId="164" fontId="112" fillId="63" borderId="63" xfId="907" applyNumberFormat="1" applyFont="1" applyFill="1" applyBorder="1" applyAlignment="1">
      <alignment horizontal="center" vertical="top"/>
    </xf>
    <xf numFmtId="0" fontId="128" fillId="65" borderId="64" xfId="905" applyFont="1" applyFill="1" applyBorder="1" applyAlignment="1">
      <alignment horizontal="center" vertical="center" wrapText="1"/>
    </xf>
    <xf numFmtId="0" fontId="132" fillId="63" borderId="49" xfId="905" applyFont="1" applyFill="1" applyBorder="1" applyAlignment="1">
      <alignment horizontal="center" vertical="top"/>
    </xf>
    <xf numFmtId="0" fontId="127" fillId="64" borderId="76" xfId="907" applyNumberFormat="1" applyFont="1" applyFill="1" applyBorder="1" applyAlignment="1">
      <alignment horizontal="center"/>
    </xf>
    <xf numFmtId="0" fontId="127" fillId="64" borderId="77" xfId="907" applyNumberFormat="1" applyFont="1" applyFill="1" applyBorder="1" applyAlignment="1">
      <alignment horizontal="center"/>
    </xf>
    <xf numFmtId="0" fontId="127" fillId="0" borderId="77" xfId="907" applyNumberFormat="1" applyFont="1" applyFill="1" applyBorder="1" applyAlignment="1">
      <alignment horizontal="center"/>
    </xf>
    <xf numFmtId="0" fontId="112" fillId="40" borderId="0" xfId="905" applyFont="1" applyFill="1" applyAlignment="1">
      <alignment horizontal="center"/>
    </xf>
    <xf numFmtId="168" fontId="111" fillId="0" borderId="62" xfId="905" applyNumberFormat="1" applyFont="1" applyFill="1" applyBorder="1" applyAlignment="1">
      <alignment horizontal="center"/>
    </xf>
    <xf numFmtId="168" fontId="111" fillId="0" borderId="22" xfId="905" applyNumberFormat="1" applyFont="1" applyFill="1" applyBorder="1" applyAlignment="1">
      <alignment horizontal="center"/>
    </xf>
    <xf numFmtId="0" fontId="112" fillId="63" borderId="52" xfId="905" applyFont="1" applyFill="1" applyBorder="1" applyAlignment="1">
      <alignment horizontal="center" vertical="top"/>
    </xf>
    <xf numFmtId="168" fontId="111" fillId="0" borderId="70" xfId="905" applyNumberFormat="1" applyFont="1" applyFill="1" applyBorder="1" applyAlignment="1">
      <alignment horizontal="center"/>
    </xf>
    <xf numFmtId="168" fontId="111" fillId="0" borderId="58" xfId="905" applyNumberFormat="1" applyFont="1" applyFill="1" applyBorder="1" applyAlignment="1">
      <alignment horizontal="center"/>
    </xf>
    <xf numFmtId="164" fontId="151" fillId="0" borderId="70" xfId="907" applyNumberFormat="1" applyFont="1" applyFill="1" applyBorder="1"/>
    <xf numFmtId="0" fontId="112" fillId="63" borderId="54" xfId="905" applyFont="1" applyFill="1" applyBorder="1" applyAlignment="1">
      <alignment horizontal="center" vertical="top"/>
    </xf>
    <xf numFmtId="0" fontId="102" fillId="0" borderId="0" xfId="905" applyFont="1" applyFill="1" applyBorder="1"/>
    <xf numFmtId="0" fontId="155" fillId="68" borderId="0" xfId="905" applyFont="1" applyFill="1" applyBorder="1" applyAlignment="1">
      <alignment horizontal="center"/>
    </xf>
    <xf numFmtId="0" fontId="155" fillId="68" borderId="0" xfId="905" applyFont="1" applyFill="1" applyBorder="1" applyAlignment="1"/>
    <xf numFmtId="0" fontId="157" fillId="0" borderId="0" xfId="905" applyFont="1" applyFill="1" applyBorder="1" applyAlignment="1">
      <alignment vertical="center"/>
    </xf>
    <xf numFmtId="0" fontId="102" fillId="0" borderId="0" xfId="905" applyFont="1" applyFill="1" applyBorder="1" applyAlignment="1">
      <alignment vertical="center"/>
    </xf>
    <xf numFmtId="0" fontId="155" fillId="63" borderId="1" xfId="905" applyFont="1" applyFill="1" applyBorder="1" applyAlignment="1">
      <alignment vertical="top"/>
    </xf>
    <xf numFmtId="0" fontId="111" fillId="0" borderId="22" xfId="905" applyFont="1" applyFill="1" applyBorder="1"/>
    <xf numFmtId="166" fontId="111" fillId="64" borderId="40" xfId="905" applyNumberFormat="1" applyFont="1" applyFill="1" applyBorder="1"/>
    <xf numFmtId="166" fontId="111" fillId="64" borderId="21" xfId="905" applyNumberFormat="1" applyFont="1" applyFill="1" applyBorder="1"/>
    <xf numFmtId="0" fontId="155" fillId="0" borderId="64" xfId="905" applyFont="1" applyFill="1" applyBorder="1" applyAlignment="1">
      <alignment horizontal="center" vertical="center" wrapText="1"/>
    </xf>
    <xf numFmtId="0" fontId="155" fillId="63" borderId="49" xfId="905" applyFont="1" applyFill="1" applyBorder="1" applyAlignment="1">
      <alignment horizontal="center" vertical="top"/>
    </xf>
    <xf numFmtId="0" fontId="111" fillId="64" borderId="76" xfId="907" applyNumberFormat="1" applyFont="1" applyFill="1" applyBorder="1" applyAlignment="1">
      <alignment horizontal="center"/>
    </xf>
    <xf numFmtId="0" fontId="111" fillId="64" borderId="77" xfId="907" applyNumberFormat="1" applyFont="1" applyFill="1" applyBorder="1" applyAlignment="1">
      <alignment horizontal="center"/>
    </xf>
    <xf numFmtId="0" fontId="112" fillId="0" borderId="64" xfId="905" applyFont="1" applyFill="1" applyBorder="1" applyAlignment="1">
      <alignment horizontal="center" vertical="center" wrapText="1"/>
    </xf>
    <xf numFmtId="0" fontId="112" fillId="63" borderId="49" xfId="907" applyNumberFormat="1" applyFont="1" applyFill="1" applyBorder="1" applyAlignment="1">
      <alignment horizontal="center" vertical="top" wrapText="1"/>
    </xf>
    <xf numFmtId="0" fontId="111" fillId="0" borderId="76" xfId="907" applyNumberFormat="1" applyFont="1" applyFill="1" applyBorder="1" applyAlignment="1">
      <alignment horizontal="center"/>
    </xf>
    <xf numFmtId="0" fontId="111" fillId="0" borderId="0" xfId="905" applyFont="1" applyAlignment="1">
      <alignment horizontal="center"/>
    </xf>
    <xf numFmtId="164" fontId="80" fillId="0" borderId="29" xfId="1" applyNumberFormat="1" applyFont="1" applyBorder="1" applyAlignment="1">
      <alignment horizontal="center"/>
    </xf>
    <xf numFmtId="164" fontId="80" fillId="0" borderId="55" xfId="1" applyNumberFormat="1" applyFont="1" applyBorder="1" applyAlignment="1">
      <alignment horizontal="center"/>
    </xf>
    <xf numFmtId="164" fontId="88" fillId="63" borderId="51" xfId="1" applyNumberFormat="1" applyFont="1" applyFill="1" applyBorder="1" applyAlignment="1">
      <alignment horizontal="center"/>
    </xf>
    <xf numFmtId="0" fontId="80" fillId="0" borderId="51" xfId="0" applyFont="1" applyBorder="1" applyAlignment="1">
      <alignment horizontal="center"/>
    </xf>
    <xf numFmtId="164" fontId="88" fillId="64" borderId="51" xfId="1" applyNumberFormat="1" applyFont="1" applyFill="1" applyBorder="1" applyAlignment="1">
      <alignment horizontal="center"/>
    </xf>
    <xf numFmtId="0" fontId="80" fillId="0" borderId="51" xfId="0" applyFont="1" applyBorder="1"/>
    <xf numFmtId="0" fontId="80" fillId="0" borderId="51" xfId="0" applyFont="1" applyBorder="1" applyAlignment="1">
      <alignment horizontal="left"/>
    </xf>
    <xf numFmtId="164" fontId="80" fillId="0" borderId="51" xfId="1" applyNumberFormat="1" applyFont="1" applyBorder="1" applyAlignment="1">
      <alignment horizontal="center"/>
    </xf>
    <xf numFmtId="0" fontId="80" fillId="0" borderId="28" xfId="0" applyFont="1" applyBorder="1"/>
    <xf numFmtId="0" fontId="80" fillId="0" borderId="56" xfId="0" applyFont="1" applyBorder="1"/>
    <xf numFmtId="0" fontId="88" fillId="63" borderId="63" xfId="0" applyFont="1" applyFill="1" applyBorder="1"/>
    <xf numFmtId="0" fontId="80" fillId="0" borderId="63" xfId="0" applyFont="1" applyBorder="1"/>
    <xf numFmtId="0" fontId="88" fillId="64" borderId="63" xfId="0" applyFont="1" applyFill="1" applyBorder="1"/>
    <xf numFmtId="0" fontId="80" fillId="0" borderId="63" xfId="0" applyFont="1" applyBorder="1" applyAlignment="1">
      <alignment horizontal="center"/>
    </xf>
    <xf numFmtId="0" fontId="80" fillId="0" borderId="28" xfId="0" applyFont="1" applyBorder="1" applyAlignment="1">
      <alignment horizontal="center"/>
    </xf>
    <xf numFmtId="0" fontId="80" fillId="0" borderId="56" xfId="0" applyFont="1" applyBorder="1" applyAlignment="1">
      <alignment horizontal="center"/>
    </xf>
    <xf numFmtId="0" fontId="88" fillId="63" borderId="63" xfId="0" applyFont="1" applyFill="1" applyBorder="1" applyAlignment="1">
      <alignment horizontal="center"/>
    </xf>
    <xf numFmtId="0" fontId="88" fillId="64" borderId="63" xfId="0" applyFont="1" applyFill="1" applyBorder="1" applyAlignment="1">
      <alignment horizontal="center"/>
    </xf>
    <xf numFmtId="0" fontId="80" fillId="0" borderId="63" xfId="0" applyFont="1" applyBorder="1" applyAlignment="1">
      <alignment horizontal="left"/>
    </xf>
    <xf numFmtId="164" fontId="80" fillId="0" borderId="28" xfId="1" applyNumberFormat="1" applyFont="1" applyBorder="1" applyAlignment="1">
      <alignment horizontal="center"/>
    </xf>
    <xf numFmtId="0" fontId="80" fillId="0" borderId="29" xfId="0" applyFont="1" applyBorder="1" applyAlignment="1">
      <alignment horizontal="center"/>
    </xf>
    <xf numFmtId="164" fontId="80" fillId="0" borderId="56" xfId="1" applyNumberFormat="1" applyFont="1" applyBorder="1" applyAlignment="1">
      <alignment horizontal="center"/>
    </xf>
    <xf numFmtId="0" fontId="80" fillId="0" borderId="55" xfId="0" applyFont="1" applyBorder="1" applyAlignment="1">
      <alignment horizontal="center"/>
    </xf>
    <xf numFmtId="164" fontId="88" fillId="63" borderId="63" xfId="1" applyNumberFormat="1" applyFont="1" applyFill="1" applyBorder="1" applyAlignment="1">
      <alignment horizontal="center"/>
    </xf>
    <xf numFmtId="0" fontId="88" fillId="63" borderId="51" xfId="0" applyFont="1" applyFill="1" applyBorder="1" applyAlignment="1">
      <alignment horizontal="center"/>
    </xf>
    <xf numFmtId="164" fontId="88" fillId="64" borderId="63" xfId="1" applyNumberFormat="1" applyFont="1" applyFill="1" applyBorder="1" applyAlignment="1">
      <alignment horizontal="center"/>
    </xf>
    <xf numFmtId="0" fontId="88" fillId="64" borderId="51" xfId="0" applyFont="1" applyFill="1" applyBorder="1" applyAlignment="1">
      <alignment horizontal="center"/>
    </xf>
    <xf numFmtId="164" fontId="80" fillId="0" borderId="63" xfId="1" applyNumberFormat="1" applyFont="1" applyBorder="1" applyAlignment="1">
      <alignment horizontal="center"/>
    </xf>
    <xf numFmtId="0" fontId="88" fillId="0" borderId="54" xfId="0" applyFont="1" applyBorder="1" applyAlignment="1">
      <alignment horizontal="center" vertical="top" wrapText="1"/>
    </xf>
    <xf numFmtId="0" fontId="88" fillId="0" borderId="52" xfId="0" applyFont="1" applyBorder="1" applyAlignment="1">
      <alignment horizontal="center" vertical="top" wrapText="1"/>
    </xf>
    <xf numFmtId="0" fontId="80" fillId="0" borderId="28" xfId="0" applyFont="1" applyFill="1" applyBorder="1" applyAlignment="1">
      <alignment horizontal="center"/>
    </xf>
    <xf numFmtId="0" fontId="80" fillId="0" borderId="28" xfId="0" applyFont="1" applyFill="1" applyBorder="1"/>
    <xf numFmtId="164" fontId="80" fillId="0" borderId="29" xfId="1" applyNumberFormat="1" applyFont="1" applyFill="1" applyBorder="1" applyAlignment="1">
      <alignment horizontal="center"/>
    </xf>
    <xf numFmtId="164" fontId="80" fillId="0" borderId="28" xfId="1" applyNumberFormat="1" applyFont="1" applyFill="1" applyBorder="1" applyAlignment="1">
      <alignment horizontal="center"/>
    </xf>
    <xf numFmtId="3" fontId="88" fillId="64" borderId="63" xfId="0" applyNumberFormat="1" applyFont="1" applyFill="1" applyBorder="1"/>
    <xf numFmtId="164" fontId="80" fillId="0" borderId="28" xfId="4" applyNumberFormat="1" applyFont="1" applyFill="1" applyBorder="1" applyAlignment="1"/>
    <xf numFmtId="164" fontId="88" fillId="63" borderId="63" xfId="4" applyNumberFormat="1" applyFont="1" applyFill="1" applyBorder="1" applyAlignment="1"/>
    <xf numFmtId="164" fontId="80" fillId="0" borderId="63" xfId="4" quotePrefix="1" applyNumberFormat="1" applyFont="1" applyFill="1" applyBorder="1" applyAlignment="1"/>
    <xf numFmtId="165" fontId="80" fillId="0" borderId="28" xfId="4" applyNumberFormat="1" applyFont="1" applyFill="1" applyBorder="1" applyAlignment="1"/>
    <xf numFmtId="164" fontId="88" fillId="0" borderId="63" xfId="4" applyNumberFormat="1" applyFont="1" applyFill="1" applyBorder="1" applyAlignment="1"/>
    <xf numFmtId="165" fontId="80" fillId="0" borderId="28" xfId="70" applyNumberFormat="1" applyFont="1" applyFill="1" applyBorder="1" applyAlignment="1">
      <alignment horizontal="right"/>
    </xf>
    <xf numFmtId="164" fontId="80" fillId="0" borderId="28" xfId="70" applyNumberFormat="1" applyFont="1" applyFill="1" applyBorder="1" applyAlignment="1">
      <alignment horizontal="right"/>
    </xf>
    <xf numFmtId="1" fontId="88" fillId="64" borderId="63" xfId="23" applyNumberFormat="1" applyFont="1" applyFill="1" applyBorder="1"/>
    <xf numFmtId="0" fontId="80" fillId="0" borderId="63" xfId="23" applyFont="1" applyFill="1" applyBorder="1" applyAlignment="1"/>
    <xf numFmtId="1" fontId="80" fillId="0" borderId="28" xfId="4" applyNumberFormat="1" applyFont="1" applyFill="1" applyBorder="1" applyAlignment="1"/>
    <xf numFmtId="1" fontId="88" fillId="63" borderId="63" xfId="4" applyNumberFormat="1" applyFont="1" applyFill="1" applyBorder="1" applyAlignment="1"/>
    <xf numFmtId="1" fontId="80" fillId="0" borderId="63" xfId="4" quotePrefix="1" applyNumberFormat="1" applyFont="1" applyFill="1" applyBorder="1" applyAlignment="1"/>
    <xf numFmtId="1" fontId="88" fillId="0" borderId="63" xfId="4" applyNumberFormat="1" applyFont="1" applyFill="1" applyBorder="1" applyAlignment="1"/>
    <xf numFmtId="1" fontId="80" fillId="0" borderId="28" xfId="70" applyNumberFormat="1" applyFont="1" applyFill="1" applyBorder="1" applyAlignment="1">
      <alignment horizontal="right"/>
    </xf>
    <xf numFmtId="166" fontId="80" fillId="0" borderId="29" xfId="10" applyNumberFormat="1" applyFont="1" applyFill="1" applyBorder="1" applyAlignment="1"/>
    <xf numFmtId="166" fontId="88" fillId="63" borderId="51" xfId="7" applyNumberFormat="1" applyFont="1" applyFill="1" applyBorder="1" applyAlignment="1"/>
    <xf numFmtId="166" fontId="80" fillId="0" borderId="51" xfId="23" quotePrefix="1" applyNumberFormat="1" applyFont="1" applyFill="1" applyBorder="1" applyAlignment="1"/>
    <xf numFmtId="169" fontId="80" fillId="0" borderId="29" xfId="4" applyNumberFormat="1" applyFont="1" applyFill="1" applyBorder="1" applyAlignment="1"/>
    <xf numFmtId="168" fontId="88" fillId="63" borderId="51" xfId="4" applyNumberFormat="1" applyFont="1" applyFill="1" applyBorder="1" applyAlignment="1"/>
    <xf numFmtId="164" fontId="88" fillId="0" borderId="51" xfId="4" applyNumberFormat="1" applyFont="1" applyFill="1" applyBorder="1" applyAlignment="1"/>
    <xf numFmtId="169" fontId="80" fillId="0" borderId="29" xfId="70" applyNumberFormat="1" applyFont="1" applyFill="1" applyBorder="1" applyAlignment="1">
      <alignment horizontal="right"/>
    </xf>
    <xf numFmtId="166" fontId="88" fillId="64" borderId="51" xfId="23" applyNumberFormat="1" applyFont="1" applyFill="1" applyBorder="1"/>
    <xf numFmtId="0" fontId="80" fillId="0" borderId="51" xfId="23" applyFont="1" applyFill="1" applyBorder="1" applyAlignment="1"/>
    <xf numFmtId="166" fontId="80" fillId="0" borderId="29" xfId="4" applyNumberFormat="1" applyFont="1" applyFill="1" applyBorder="1" applyAlignment="1"/>
    <xf numFmtId="166" fontId="88" fillId="63" borderId="51" xfId="4" applyNumberFormat="1" applyFont="1" applyFill="1" applyBorder="1" applyAlignment="1"/>
    <xf numFmtId="166" fontId="88" fillId="0" borderId="51" xfId="4" applyNumberFormat="1" applyFont="1" applyFill="1" applyBorder="1" applyAlignment="1"/>
    <xf numFmtId="166" fontId="80" fillId="0" borderId="29" xfId="70" applyNumberFormat="1" applyFont="1" applyFill="1" applyBorder="1" applyAlignment="1">
      <alignment horizontal="right"/>
    </xf>
    <xf numFmtId="165" fontId="88" fillId="63" borderId="63" xfId="4" applyNumberFormat="1" applyFont="1" applyFill="1" applyBorder="1" applyAlignment="1"/>
    <xf numFmtId="165" fontId="80" fillId="0" borderId="63" xfId="4" applyNumberFormat="1" applyFont="1" applyFill="1" applyBorder="1" applyAlignment="1"/>
    <xf numFmtId="166" fontId="88" fillId="0" borderId="51" xfId="7" applyNumberFormat="1" applyFont="1" applyFill="1" applyBorder="1" applyAlignment="1"/>
    <xf numFmtId="166" fontId="80" fillId="0" borderId="29" xfId="895" applyNumberFormat="1" applyFont="1" applyFill="1" applyBorder="1" applyAlignment="1">
      <alignment horizontal="right"/>
    </xf>
    <xf numFmtId="1" fontId="80" fillId="0" borderId="63" xfId="4" applyNumberFormat="1" applyFont="1" applyFill="1" applyBorder="1" applyAlignment="1"/>
    <xf numFmtId="165" fontId="80" fillId="0" borderId="28" xfId="70" applyNumberFormat="1" applyFont="1" applyFill="1" applyBorder="1" applyAlignment="1"/>
    <xf numFmtId="166" fontId="80" fillId="0" borderId="29" xfId="895" applyNumberFormat="1" applyFont="1" applyFill="1" applyBorder="1" applyAlignment="1"/>
    <xf numFmtId="165" fontId="80" fillId="0" borderId="28" xfId="70" applyNumberFormat="1" applyFont="1" applyFill="1" applyBorder="1" applyAlignment="1">
      <alignment vertical="top"/>
    </xf>
    <xf numFmtId="165" fontId="88" fillId="63" borderId="63" xfId="70" applyNumberFormat="1" applyFont="1" applyFill="1" applyBorder="1" applyAlignment="1"/>
    <xf numFmtId="166" fontId="88" fillId="63" borderId="51" xfId="91" applyNumberFormat="1" applyFont="1" applyFill="1" applyBorder="1" applyAlignment="1"/>
    <xf numFmtId="164" fontId="80" fillId="0" borderId="63" xfId="4" applyNumberFormat="1" applyFont="1" applyFill="1" applyBorder="1" applyAlignment="1"/>
    <xf numFmtId="1" fontId="80" fillId="0" borderId="28" xfId="70" applyNumberFormat="1" applyFont="1" applyFill="1" applyBorder="1" applyAlignment="1"/>
    <xf numFmtId="1" fontId="80" fillId="0" borderId="28" xfId="70" applyNumberFormat="1" applyFont="1" applyFill="1" applyBorder="1" applyAlignment="1">
      <alignment vertical="top"/>
    </xf>
    <xf numFmtId="1" fontId="88" fillId="63" borderId="63" xfId="70" applyNumberFormat="1" applyFont="1" applyFill="1" applyBorder="1" applyAlignment="1"/>
    <xf numFmtId="1" fontId="80" fillId="0" borderId="28" xfId="70" applyNumberFormat="1" applyFont="1" applyFill="1" applyBorder="1" applyAlignment="1">
      <alignment horizontal="right" vertical="top"/>
    </xf>
    <xf numFmtId="1" fontId="88" fillId="63" borderId="63" xfId="70" applyNumberFormat="1" applyFont="1" applyFill="1" applyBorder="1" applyAlignment="1">
      <alignment horizontal="right"/>
    </xf>
    <xf numFmtId="166" fontId="88" fillId="63" borderId="51" xfId="91" applyNumberFormat="1" applyFont="1" applyFill="1" applyBorder="1" applyAlignment="1">
      <alignment horizontal="right"/>
    </xf>
    <xf numFmtId="1" fontId="80" fillId="0" borderId="63" xfId="4" applyNumberFormat="1" applyFont="1" applyFill="1" applyBorder="1" applyAlignment="1">
      <alignment horizontal="right"/>
    </xf>
    <xf numFmtId="166" fontId="80" fillId="0" borderId="51" xfId="23" quotePrefix="1" applyNumberFormat="1" applyFont="1" applyFill="1" applyBorder="1" applyAlignment="1">
      <alignment horizontal="right"/>
    </xf>
    <xf numFmtId="1" fontId="80" fillId="0" borderId="28" xfId="4" applyNumberFormat="1" applyFont="1" applyFill="1" applyBorder="1" applyAlignment="1">
      <alignment horizontal="right"/>
    </xf>
    <xf numFmtId="166" fontId="80" fillId="0" borderId="29" xfId="10" applyNumberFormat="1" applyFont="1" applyFill="1" applyBorder="1" applyAlignment="1">
      <alignment horizontal="right"/>
    </xf>
    <xf numFmtId="1" fontId="88" fillId="63" borderId="63" xfId="4" applyNumberFormat="1" applyFont="1" applyFill="1" applyBorder="1" applyAlignment="1">
      <alignment horizontal="right"/>
    </xf>
    <xf numFmtId="166" fontId="88" fillId="63" borderId="51" xfId="7" applyNumberFormat="1" applyFont="1" applyFill="1" applyBorder="1" applyAlignment="1">
      <alignment horizontal="right"/>
    </xf>
    <xf numFmtId="1" fontId="88" fillId="0" borderId="63" xfId="4" applyNumberFormat="1" applyFont="1" applyFill="1" applyBorder="1" applyAlignment="1">
      <alignment horizontal="right"/>
    </xf>
    <xf numFmtId="166" fontId="88" fillId="0" borderId="51" xfId="7" applyNumberFormat="1" applyFont="1" applyFill="1" applyBorder="1" applyAlignment="1">
      <alignment horizontal="right"/>
    </xf>
    <xf numFmtId="1" fontId="88" fillId="64" borderId="63" xfId="23" applyNumberFormat="1" applyFont="1" applyFill="1" applyBorder="1" applyAlignment="1">
      <alignment horizontal="right"/>
    </xf>
    <xf numFmtId="166" fontId="88" fillId="64" borderId="51" xfId="23" applyNumberFormat="1" applyFont="1" applyFill="1" applyBorder="1" applyAlignment="1">
      <alignment horizontal="right"/>
    </xf>
    <xf numFmtId="0" fontId="96" fillId="66" borderId="51" xfId="0" applyFont="1" applyFill="1" applyBorder="1"/>
    <xf numFmtId="0" fontId="109" fillId="0" borderId="51" xfId="24" applyFont="1" applyBorder="1"/>
    <xf numFmtId="0" fontId="86" fillId="0" borderId="52" xfId="24" applyFont="1" applyBorder="1" applyAlignment="1">
      <alignment horizontal="center" vertical="center"/>
    </xf>
    <xf numFmtId="0" fontId="82" fillId="0" borderId="51" xfId="24" applyFont="1" applyBorder="1"/>
    <xf numFmtId="3" fontId="82" fillId="0" borderId="29" xfId="24" applyNumberFormat="1" applyFont="1" applyFill="1" applyBorder="1" applyAlignment="1">
      <alignment horizontal="center"/>
    </xf>
    <xf numFmtId="0" fontId="82" fillId="0" borderId="29" xfId="24" applyNumberFormat="1" applyFont="1" applyFill="1" applyBorder="1" applyAlignment="1">
      <alignment horizontal="center"/>
    </xf>
    <xf numFmtId="0" fontId="82" fillId="0" borderId="51" xfId="24" applyNumberFormat="1" applyFont="1" applyFill="1" applyBorder="1" applyAlignment="1">
      <alignment horizontal="center"/>
    </xf>
    <xf numFmtId="0" fontId="82" fillId="0" borderId="29" xfId="24" applyFont="1" applyBorder="1" applyAlignment="1">
      <alignment horizontal="center"/>
    </xf>
    <xf numFmtId="0" fontId="82" fillId="0" borderId="51" xfId="24" applyFont="1" applyBorder="1" applyAlignment="1">
      <alignment horizontal="center"/>
    </xf>
    <xf numFmtId="0" fontId="82" fillId="0" borderId="51" xfId="24" applyFont="1" applyFill="1" applyBorder="1" applyAlignment="1">
      <alignment horizontal="center"/>
    </xf>
    <xf numFmtId="3" fontId="82" fillId="63" borderId="29" xfId="24" quotePrefix="1" applyNumberFormat="1" applyFont="1" applyFill="1" applyBorder="1" applyAlignment="1">
      <alignment horizontal="center"/>
    </xf>
    <xf numFmtId="0" fontId="82" fillId="63" borderId="29" xfId="24" applyFont="1" applyFill="1" applyBorder="1" applyAlignment="1">
      <alignment horizontal="center"/>
    </xf>
    <xf numFmtId="166" fontId="82" fillId="63" borderId="29" xfId="24" applyNumberFormat="1" applyFont="1" applyFill="1" applyBorder="1" applyAlignment="1">
      <alignment horizontal="center"/>
    </xf>
    <xf numFmtId="0" fontId="127" fillId="0" borderId="51" xfId="24" applyFont="1" applyBorder="1"/>
    <xf numFmtId="168" fontId="158" fillId="0" borderId="0" xfId="2" applyNumberFormat="1" applyFont="1" applyAlignment="1" applyProtection="1"/>
    <xf numFmtId="0" fontId="158" fillId="0" borderId="0" xfId="2" applyFont="1" applyAlignment="1" applyProtection="1"/>
    <xf numFmtId="43" fontId="158" fillId="0" borderId="0" xfId="2" applyNumberFormat="1" applyFont="1" applyFill="1" applyAlignment="1" applyProtection="1"/>
    <xf numFmtId="166" fontId="111" fillId="64" borderId="74" xfId="905" applyNumberFormat="1" applyFont="1" applyFill="1" applyBorder="1"/>
    <xf numFmtId="166" fontId="111" fillId="64" borderId="75" xfId="905" applyNumberFormat="1" applyFont="1" applyFill="1" applyBorder="1"/>
    <xf numFmtId="168" fontId="111" fillId="0" borderId="75" xfId="905" applyNumberFormat="1" applyFont="1" applyFill="1" applyBorder="1"/>
    <xf numFmtId="168" fontId="112" fillId="63" borderId="54" xfId="907" applyNumberFormat="1" applyFont="1" applyFill="1" applyBorder="1" applyAlignment="1">
      <alignment horizontal="center" vertical="top" wrapText="1"/>
    </xf>
    <xf numFmtId="168" fontId="111" fillId="64" borderId="71" xfId="905" applyNumberFormat="1" applyFont="1" applyFill="1" applyBorder="1" applyAlignment="1"/>
    <xf numFmtId="168" fontId="111" fillId="64" borderId="57" xfId="905" applyNumberFormat="1" applyFont="1" applyFill="1" applyBorder="1" applyAlignment="1"/>
    <xf numFmtId="168" fontId="111" fillId="0" borderId="57" xfId="905" applyNumberFormat="1" applyFont="1" applyFill="1" applyBorder="1" applyAlignment="1"/>
    <xf numFmtId="168" fontId="112" fillId="63" borderId="54" xfId="907" applyNumberFormat="1" applyFont="1" applyFill="1" applyBorder="1" applyAlignment="1">
      <alignment horizontal="center" vertical="top"/>
    </xf>
    <xf numFmtId="168" fontId="111" fillId="0" borderId="71" xfId="907" applyNumberFormat="1" applyFont="1" applyFill="1" applyBorder="1" applyAlignment="1">
      <alignment horizontal="center"/>
    </xf>
    <xf numFmtId="168" fontId="111" fillId="0" borderId="57" xfId="907" applyNumberFormat="1" applyFont="1" applyFill="1" applyBorder="1" applyAlignment="1">
      <alignment horizontal="center"/>
    </xf>
    <xf numFmtId="168" fontId="111" fillId="64" borderId="74" xfId="905" applyNumberFormat="1" applyFont="1" applyFill="1" applyBorder="1"/>
    <xf numFmtId="168" fontId="111" fillId="64" borderId="75" xfId="905" applyNumberFormat="1" applyFont="1" applyFill="1" applyBorder="1"/>
    <xf numFmtId="168" fontId="111" fillId="0" borderId="71" xfId="905" applyNumberFormat="1" applyFont="1" applyFill="1" applyBorder="1" applyAlignment="1">
      <alignment horizontal="center"/>
    </xf>
    <xf numFmtId="168" fontId="111" fillId="0" borderId="57" xfId="905" applyNumberFormat="1" applyFont="1" applyFill="1" applyBorder="1" applyAlignment="1">
      <alignment horizontal="center"/>
    </xf>
    <xf numFmtId="0" fontId="81" fillId="0" borderId="0" xfId="0" applyFont="1" applyAlignment="1"/>
    <xf numFmtId="0" fontId="80" fillId="0" borderId="0" xfId="0" applyFont="1" applyAlignment="1"/>
    <xf numFmtId="0" fontId="0" fillId="0" borderId="0" xfId="0" applyAlignment="1"/>
    <xf numFmtId="0" fontId="85" fillId="0" borderId="0" xfId="903" applyFont="1" applyFill="1" applyAlignment="1"/>
    <xf numFmtId="1" fontId="80" fillId="0" borderId="24" xfId="0" applyNumberFormat="1" applyFont="1" applyBorder="1" applyAlignment="1">
      <alignment horizontal="right" vertical="top"/>
    </xf>
    <xf numFmtId="1" fontId="80" fillId="0" borderId="25" xfId="0" applyNumberFormat="1" applyFont="1" applyBorder="1" applyAlignment="1">
      <alignment horizontal="right" vertical="top"/>
    </xf>
    <xf numFmtId="0" fontId="137" fillId="0" borderId="78" xfId="67" applyFont="1" applyBorder="1" applyAlignment="1">
      <alignment horizontal="left"/>
    </xf>
    <xf numFmtId="0" fontId="82" fillId="0" borderId="78" xfId="67" applyFont="1" applyBorder="1" applyAlignment="1">
      <alignment horizontal="left"/>
    </xf>
    <xf numFmtId="1" fontId="82" fillId="0" borderId="78" xfId="67" applyNumberFormat="1" applyFont="1" applyBorder="1" applyAlignment="1">
      <alignment horizontal="center"/>
    </xf>
    <xf numFmtId="3" fontId="82" fillId="0" borderId="78" xfId="67" applyNumberFormat="1" applyFont="1" applyBorder="1" applyAlignment="1">
      <alignment horizontal="center"/>
    </xf>
    <xf numFmtId="9" fontId="82" fillId="63" borderId="78" xfId="909" applyFont="1" applyFill="1" applyBorder="1" applyAlignment="1">
      <alignment horizontal="center"/>
    </xf>
    <xf numFmtId="4" fontId="80" fillId="0" borderId="78" xfId="0" applyNumberFormat="1" applyFont="1" applyBorder="1" applyAlignment="1">
      <alignment horizontal="right" vertical="top"/>
    </xf>
    <xf numFmtId="0" fontId="137" fillId="0" borderId="79" xfId="67" applyFont="1" applyBorder="1" applyAlignment="1">
      <alignment horizontal="left"/>
    </xf>
    <xf numFmtId="0" fontId="82" fillId="0" borderId="79" xfId="67" applyFont="1" applyBorder="1" applyAlignment="1">
      <alignment horizontal="left"/>
    </xf>
    <xf numFmtId="1" fontId="82" fillId="0" borderId="79" xfId="67" applyNumberFormat="1" applyFont="1" applyBorder="1" applyAlignment="1">
      <alignment horizontal="center"/>
    </xf>
    <xf numFmtId="3" fontId="82" fillId="0" borderId="79" xfId="67" applyNumberFormat="1" applyFont="1" applyBorder="1" applyAlignment="1">
      <alignment horizontal="center"/>
    </xf>
    <xf numFmtId="9" fontId="82" fillId="63" borderId="79" xfId="909" applyFont="1" applyFill="1" applyBorder="1" applyAlignment="1">
      <alignment horizontal="center"/>
    </xf>
    <xf numFmtId="4" fontId="80" fillId="0" borderId="79" xfId="0" applyNumberFormat="1" applyFont="1" applyBorder="1" applyAlignment="1">
      <alignment horizontal="right" vertical="top"/>
    </xf>
    <xf numFmtId="0" fontId="86" fillId="64" borderId="79" xfId="67" applyFont="1" applyFill="1" applyBorder="1" applyAlignment="1">
      <alignment horizontal="left"/>
    </xf>
    <xf numFmtId="0" fontId="82" fillId="64" borderId="79" xfId="67" applyFont="1" applyFill="1" applyBorder="1" applyAlignment="1">
      <alignment horizontal="left"/>
    </xf>
    <xf numFmtId="1" fontId="82" fillId="64" borderId="79" xfId="67" applyNumberFormat="1" applyFont="1" applyFill="1" applyBorder="1" applyAlignment="1">
      <alignment horizontal="center"/>
    </xf>
    <xf numFmtId="0" fontId="148" fillId="64" borderId="79" xfId="67" applyFont="1" applyFill="1" applyBorder="1" applyAlignment="1">
      <alignment horizontal="left"/>
    </xf>
    <xf numFmtId="3" fontId="86" fillId="64" borderId="79" xfId="67" applyNumberFormat="1" applyFont="1" applyFill="1" applyBorder="1" applyAlignment="1">
      <alignment horizontal="center"/>
    </xf>
    <xf numFmtId="1" fontId="86" fillId="64" borderId="79" xfId="67" applyNumberFormat="1" applyFont="1" applyFill="1" applyBorder="1" applyAlignment="1">
      <alignment horizontal="center"/>
    </xf>
    <xf numFmtId="9" fontId="86" fillId="64" borderId="79" xfId="909" applyFont="1" applyFill="1" applyBorder="1" applyAlignment="1">
      <alignment horizontal="center"/>
    </xf>
    <xf numFmtId="4" fontId="88" fillId="64" borderId="79" xfId="0" applyNumberFormat="1" applyFont="1" applyFill="1" applyBorder="1" applyAlignment="1">
      <alignment horizontal="right" vertical="top"/>
    </xf>
    <xf numFmtId="0" fontId="137" fillId="0" borderId="79" xfId="67" applyFont="1" applyBorder="1" applyAlignment="1">
      <alignment horizontal="center"/>
    </xf>
    <xf numFmtId="0" fontId="127" fillId="76" borderId="0" xfId="67" applyFont="1" applyFill="1"/>
    <xf numFmtId="0" fontId="90" fillId="0" borderId="0" xfId="2" applyAlignment="1" applyProtection="1"/>
    <xf numFmtId="170" fontId="88" fillId="0" borderId="0" xfId="909" applyNumberFormat="1" applyFont="1"/>
    <xf numFmtId="0" fontId="88" fillId="0" borderId="0" xfId="0" applyFont="1" applyAlignment="1">
      <alignment horizontal="center"/>
    </xf>
    <xf numFmtId="0" fontId="80" fillId="0" borderId="24" xfId="0" applyFont="1" applyBorder="1" applyAlignment="1">
      <alignment vertical="center"/>
    </xf>
    <xf numFmtId="0" fontId="86" fillId="0" borderId="26" xfId="67" applyFont="1" applyBorder="1" applyAlignment="1">
      <alignment horizontal="center"/>
    </xf>
    <xf numFmtId="0" fontId="82" fillId="0" borderId="26" xfId="67" applyFont="1" applyBorder="1"/>
    <xf numFmtId="3" fontId="82" fillId="63" borderId="24" xfId="67" applyNumberFormat="1" applyFont="1" applyFill="1" applyBorder="1" applyAlignment="1">
      <alignment horizontal="center"/>
    </xf>
    <xf numFmtId="3" fontId="82" fillId="64" borderId="24" xfId="67" applyNumberFormat="1" applyFont="1" applyFill="1" applyBorder="1" applyAlignment="1">
      <alignment horizontal="center"/>
    </xf>
    <xf numFmtId="3" fontId="80" fillId="0" borderId="24" xfId="0" applyNumberFormat="1" applyFont="1" applyBorder="1" applyAlignment="1">
      <alignment horizontal="right" vertical="top"/>
    </xf>
    <xf numFmtId="3" fontId="82" fillId="63" borderId="25" xfId="67" applyNumberFormat="1" applyFont="1" applyFill="1" applyBorder="1" applyAlignment="1">
      <alignment horizontal="center"/>
    </xf>
    <xf numFmtId="3" fontId="82" fillId="64" borderId="25" xfId="67" applyNumberFormat="1" applyFont="1" applyFill="1" applyBorder="1" applyAlignment="1">
      <alignment horizontal="center"/>
    </xf>
    <xf numFmtId="3" fontId="80" fillId="0" borderId="25" xfId="0" applyNumberFormat="1" applyFont="1" applyBorder="1" applyAlignment="1">
      <alignment horizontal="right" vertical="top"/>
    </xf>
    <xf numFmtId="3" fontId="82" fillId="63" borderId="40" xfId="67" applyNumberFormat="1" applyFont="1" applyFill="1" applyBorder="1" applyAlignment="1">
      <alignment horizontal="center"/>
    </xf>
    <xf numFmtId="3" fontId="82" fillId="64" borderId="40" xfId="67" applyNumberFormat="1" applyFont="1" applyFill="1" applyBorder="1" applyAlignment="1">
      <alignment horizontal="center"/>
    </xf>
    <xf numFmtId="3" fontId="82" fillId="0" borderId="40" xfId="67" applyNumberFormat="1" applyFont="1" applyBorder="1" applyAlignment="1">
      <alignment horizontal="center"/>
    </xf>
    <xf numFmtId="3" fontId="82" fillId="63" borderId="68" xfId="67" applyNumberFormat="1" applyFont="1" applyFill="1" applyBorder="1" applyAlignment="1">
      <alignment horizontal="center"/>
    </xf>
    <xf numFmtId="3" fontId="82" fillId="64" borderId="68" xfId="67" applyNumberFormat="1" applyFont="1" applyFill="1" applyBorder="1" applyAlignment="1">
      <alignment horizontal="center"/>
    </xf>
    <xf numFmtId="3" fontId="82" fillId="0" borderId="68" xfId="67" applyNumberFormat="1" applyFont="1" applyBorder="1" applyAlignment="1">
      <alignment horizontal="center"/>
    </xf>
    <xf numFmtId="3" fontId="82" fillId="63" borderId="21" xfId="67" applyNumberFormat="1" applyFont="1" applyFill="1" applyBorder="1" applyAlignment="1">
      <alignment horizontal="center"/>
    </xf>
    <xf numFmtId="3" fontId="82" fillId="64" borderId="21" xfId="67" applyNumberFormat="1" applyFont="1" applyFill="1" applyBorder="1" applyAlignment="1">
      <alignment horizontal="center"/>
    </xf>
    <xf numFmtId="3" fontId="82" fillId="63" borderId="23" xfId="67" quotePrefix="1" applyNumberFormat="1" applyFont="1" applyFill="1" applyBorder="1" applyAlignment="1">
      <alignment horizontal="center"/>
    </xf>
    <xf numFmtId="3" fontId="82" fillId="64" borderId="23" xfId="67" quotePrefix="1" applyNumberFormat="1" applyFont="1" applyFill="1" applyBorder="1" applyAlignment="1">
      <alignment horizontal="center"/>
    </xf>
    <xf numFmtId="3" fontId="82" fillId="0" borderId="23" xfId="67" applyNumberFormat="1" applyFont="1" applyBorder="1" applyAlignment="1">
      <alignment horizontal="center"/>
    </xf>
    <xf numFmtId="3" fontId="82" fillId="63" borderId="23" xfId="67" applyNumberFormat="1" applyFont="1" applyFill="1" applyBorder="1" applyAlignment="1">
      <alignment horizontal="center"/>
    </xf>
    <xf numFmtId="3" fontId="82" fillId="0" borderId="23" xfId="67" quotePrefix="1" applyNumberFormat="1" applyFont="1" applyBorder="1" applyAlignment="1">
      <alignment horizontal="center"/>
    </xf>
    <xf numFmtId="3" fontId="82" fillId="63" borderId="26" xfId="67" quotePrefix="1" applyNumberFormat="1" applyFont="1" applyFill="1" applyBorder="1" applyAlignment="1">
      <alignment horizontal="center"/>
    </xf>
    <xf numFmtId="3" fontId="82" fillId="64" borderId="26" xfId="67" quotePrefix="1" applyNumberFormat="1" applyFont="1" applyFill="1" applyBorder="1" applyAlignment="1">
      <alignment horizontal="center"/>
    </xf>
    <xf numFmtId="3" fontId="82" fillId="63" borderId="26" xfId="67" applyNumberFormat="1" applyFont="1" applyFill="1" applyBorder="1" applyAlignment="1">
      <alignment horizontal="center"/>
    </xf>
    <xf numFmtId="3" fontId="82" fillId="0" borderId="26" xfId="67" quotePrefix="1" applyNumberFormat="1" applyFont="1" applyBorder="1" applyAlignment="1">
      <alignment horizontal="center"/>
    </xf>
    <xf numFmtId="3" fontId="82" fillId="63" borderId="24" xfId="67" quotePrefix="1" applyNumberFormat="1" applyFont="1" applyFill="1" applyBorder="1" applyAlignment="1">
      <alignment horizontal="center"/>
    </xf>
    <xf numFmtId="3" fontId="82" fillId="64" borderId="24" xfId="67" quotePrefix="1" applyNumberFormat="1" applyFont="1" applyFill="1" applyBorder="1" applyAlignment="1">
      <alignment horizontal="center"/>
    </xf>
    <xf numFmtId="3" fontId="82" fillId="0" borderId="24" xfId="67" quotePrefix="1" applyNumberFormat="1" applyFont="1" applyBorder="1" applyAlignment="1">
      <alignment horizontal="center"/>
    </xf>
    <xf numFmtId="3" fontId="82" fillId="63" borderId="24" xfId="262" applyNumberFormat="1" applyFont="1" applyFill="1" applyBorder="1" applyAlignment="1">
      <alignment horizontal="center"/>
    </xf>
    <xf numFmtId="3" fontId="82" fillId="63" borderId="23" xfId="262" applyNumberFormat="1" applyFont="1" applyFill="1" applyBorder="1" applyAlignment="1">
      <alignment horizontal="center"/>
    </xf>
    <xf numFmtId="3" fontId="82" fillId="64" borderId="23" xfId="262" applyNumberFormat="1" applyFont="1" applyFill="1" applyBorder="1" applyAlignment="1">
      <alignment horizontal="center"/>
    </xf>
    <xf numFmtId="3" fontId="82" fillId="0" borderId="23" xfId="262" applyNumberFormat="1" applyFont="1" applyBorder="1" applyAlignment="1">
      <alignment horizontal="center"/>
    </xf>
    <xf numFmtId="3" fontId="82" fillId="63" borderId="26" xfId="262" applyNumberFormat="1" applyFont="1" applyFill="1" applyBorder="1" applyAlignment="1">
      <alignment horizontal="center"/>
    </xf>
    <xf numFmtId="3" fontId="82" fillId="64" borderId="26" xfId="262" applyNumberFormat="1" applyFont="1" applyFill="1" applyBorder="1" applyAlignment="1">
      <alignment horizontal="center"/>
    </xf>
    <xf numFmtId="3" fontId="82" fillId="0" borderId="26" xfId="262" applyNumberFormat="1" applyFont="1" applyBorder="1" applyAlignment="1">
      <alignment horizontal="center"/>
    </xf>
    <xf numFmtId="3" fontId="82" fillId="64" borderId="24" xfId="262" applyNumberFormat="1" applyFont="1" applyFill="1" applyBorder="1" applyAlignment="1">
      <alignment horizontal="center"/>
    </xf>
    <xf numFmtId="3" fontId="82" fillId="0" borderId="24" xfId="262" applyNumberFormat="1" applyFont="1" applyBorder="1" applyAlignment="1">
      <alignment horizontal="center"/>
    </xf>
    <xf numFmtId="3" fontId="82" fillId="63" borderId="40" xfId="262" applyNumberFormat="1" applyFont="1" applyFill="1" applyBorder="1" applyAlignment="1">
      <alignment horizontal="center"/>
    </xf>
    <xf numFmtId="3" fontId="82" fillId="64" borderId="40" xfId="262" applyNumberFormat="1" applyFont="1" applyFill="1" applyBorder="1" applyAlignment="1">
      <alignment horizontal="center"/>
    </xf>
    <xf numFmtId="3" fontId="82" fillId="0" borderId="40" xfId="262" applyNumberFormat="1" applyFont="1" applyBorder="1" applyAlignment="1">
      <alignment horizontal="center"/>
    </xf>
    <xf numFmtId="3" fontId="82" fillId="63" borderId="68" xfId="262" applyNumberFormat="1" applyFont="1" applyFill="1" applyBorder="1" applyAlignment="1">
      <alignment horizontal="center"/>
    </xf>
    <xf numFmtId="3" fontId="82" fillId="64" borderId="68" xfId="262" applyNumberFormat="1" applyFont="1" applyFill="1" applyBorder="1" applyAlignment="1">
      <alignment horizontal="center"/>
    </xf>
    <xf numFmtId="3" fontId="82" fillId="0" borderId="68" xfId="262" applyNumberFormat="1" applyFont="1" applyBorder="1" applyAlignment="1">
      <alignment horizontal="center"/>
    </xf>
    <xf numFmtId="3" fontId="82" fillId="63" borderId="21" xfId="262" applyNumberFormat="1" applyFont="1" applyFill="1" applyBorder="1" applyAlignment="1">
      <alignment horizontal="center"/>
    </xf>
    <xf numFmtId="3" fontId="82" fillId="64" borderId="21" xfId="262" applyNumberFormat="1" applyFont="1" applyFill="1" applyBorder="1" applyAlignment="1">
      <alignment horizontal="center"/>
    </xf>
    <xf numFmtId="3" fontId="82" fillId="0" borderId="21" xfId="262" applyNumberFormat="1" applyFont="1" applyBorder="1" applyAlignment="1">
      <alignment horizontal="center"/>
    </xf>
    <xf numFmtId="0" fontId="88" fillId="0" borderId="0" xfId="6" applyFont="1"/>
    <xf numFmtId="0" fontId="80" fillId="0" borderId="0" xfId="6" applyFont="1"/>
    <xf numFmtId="166" fontId="80" fillId="0" borderId="0" xfId="6" applyNumberFormat="1" applyFont="1"/>
    <xf numFmtId="0" fontId="88" fillId="0" borderId="0" xfId="6" applyFont="1" applyFill="1"/>
    <xf numFmtId="3" fontId="88" fillId="63" borderId="24" xfId="112" applyNumberFormat="1" applyFont="1" applyFill="1" applyBorder="1" applyAlignment="1"/>
    <xf numFmtId="164" fontId="88" fillId="64" borderId="37" xfId="1" applyNumberFormat="1" applyFont="1" applyFill="1" applyBorder="1" applyAlignment="1">
      <alignment horizontal="center"/>
    </xf>
    <xf numFmtId="164" fontId="88" fillId="63" borderId="26" xfId="1" applyNumberFormat="1" applyFont="1" applyFill="1" applyBorder="1" applyAlignment="1">
      <alignment horizontal="center"/>
    </xf>
    <xf numFmtId="164" fontId="88" fillId="63" borderId="39" xfId="1" applyNumberFormat="1" applyFont="1" applyFill="1" applyBorder="1" applyAlignment="1">
      <alignment horizontal="center"/>
    </xf>
    <xf numFmtId="3" fontId="95" fillId="0" borderId="0" xfId="0" applyNumberFormat="1" applyFont="1"/>
    <xf numFmtId="0" fontId="86" fillId="0" borderId="0" xfId="0" applyFont="1" applyFill="1" applyBorder="1" applyAlignment="1">
      <alignment vertical="center"/>
    </xf>
    <xf numFmtId="3" fontId="114" fillId="0" borderId="0" xfId="21" applyNumberFormat="1" applyFont="1"/>
    <xf numFmtId="164" fontId="112" fillId="71" borderId="63" xfId="907" applyNumberFormat="1" applyFont="1" applyFill="1" applyBorder="1" applyAlignment="1">
      <alignment horizontal="center" vertical="center" wrapText="1"/>
    </xf>
    <xf numFmtId="0" fontId="112" fillId="7" borderId="63" xfId="905" applyFont="1" applyFill="1" applyBorder="1" applyAlignment="1">
      <alignment horizontal="center" vertical="center" wrapText="1"/>
    </xf>
    <xf numFmtId="0" fontId="88" fillId="0" borderId="1" xfId="0" applyFont="1" applyFill="1" applyBorder="1" applyAlignment="1">
      <alignment horizontal="center"/>
    </xf>
    <xf numFmtId="0" fontId="88" fillId="0" borderId="1" xfId="0" applyFont="1" applyBorder="1" applyAlignment="1">
      <alignment horizontal="center" vertical="top" wrapText="1"/>
    </xf>
    <xf numFmtId="0" fontId="80" fillId="0" borderId="24" xfId="0" applyFont="1" applyBorder="1" applyAlignment="1">
      <alignment horizontal="center"/>
    </xf>
    <xf numFmtId="0" fontId="80" fillId="0" borderId="25" xfId="0" applyFont="1" applyBorder="1" applyAlignment="1">
      <alignment horizontal="center"/>
    </xf>
    <xf numFmtId="0" fontId="88" fillId="63" borderId="0" xfId="0" applyFont="1" applyFill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88" fillId="64" borderId="0" xfId="0" applyFont="1" applyFill="1" applyBorder="1" applyAlignment="1">
      <alignment horizontal="center"/>
    </xf>
    <xf numFmtId="0" fontId="80" fillId="0" borderId="0" xfId="0" applyFont="1" applyBorder="1" applyAlignment="1">
      <alignment horizontal="left"/>
    </xf>
    <xf numFmtId="0" fontId="88" fillId="0" borderId="0" xfId="0" applyFont="1" applyBorder="1"/>
    <xf numFmtId="164" fontId="112" fillId="71" borderId="64" xfId="907" applyNumberFormat="1" applyFont="1" applyFill="1" applyBorder="1" applyAlignment="1">
      <alignment horizontal="center" vertical="center" wrapText="1"/>
    </xf>
    <xf numFmtId="0" fontId="112" fillId="7" borderId="80" xfId="905" applyFont="1" applyFill="1" applyBorder="1" applyAlignment="1">
      <alignment horizontal="center" vertical="center" wrapText="1"/>
    </xf>
    <xf numFmtId="0" fontId="112" fillId="63" borderId="81" xfId="907" applyNumberFormat="1" applyFont="1" applyFill="1" applyBorder="1" applyAlignment="1">
      <alignment horizontal="center" vertical="top" wrapText="1"/>
    </xf>
    <xf numFmtId="0" fontId="111" fillId="0" borderId="82" xfId="907" applyNumberFormat="1" applyFont="1" applyFill="1" applyBorder="1" applyAlignment="1">
      <alignment horizontal="center"/>
    </xf>
    <xf numFmtId="0" fontId="111" fillId="0" borderId="83" xfId="907" applyNumberFormat="1" applyFont="1" applyFill="1" applyBorder="1" applyAlignment="1">
      <alignment horizontal="center"/>
    </xf>
    <xf numFmtId="0" fontId="105" fillId="0" borderId="0" xfId="907" applyNumberFormat="1" applyFont="1" applyFill="1" applyAlignment="1">
      <alignment horizontal="center"/>
    </xf>
    <xf numFmtId="1" fontId="82" fillId="63" borderId="26" xfId="67" applyNumberFormat="1" applyFont="1" applyFill="1" applyBorder="1" applyAlignment="1">
      <alignment horizontal="center"/>
    </xf>
    <xf numFmtId="1" fontId="82" fillId="64" borderId="26" xfId="67" applyNumberFormat="1" applyFont="1" applyFill="1" applyBorder="1" applyAlignment="1">
      <alignment horizontal="center"/>
    </xf>
    <xf numFmtId="0" fontId="86" fillId="0" borderId="84" xfId="67" applyFont="1" applyBorder="1" applyAlignment="1">
      <alignment horizontal="center"/>
    </xf>
    <xf numFmtId="0" fontId="82" fillId="0" borderId="84" xfId="67" applyFont="1" applyBorder="1"/>
    <xf numFmtId="1" fontId="82" fillId="63" borderId="84" xfId="67" applyNumberFormat="1" applyFont="1" applyFill="1" applyBorder="1" applyAlignment="1">
      <alignment horizontal="center"/>
    </xf>
    <xf numFmtId="1" fontId="82" fillId="64" borderId="84" xfId="67" applyNumberFormat="1" applyFont="1" applyFill="1" applyBorder="1" applyAlignment="1">
      <alignment horizontal="center"/>
    </xf>
    <xf numFmtId="1" fontId="82" fillId="0" borderId="84" xfId="67" applyNumberFormat="1" applyFont="1" applyBorder="1" applyAlignment="1">
      <alignment horizontal="center"/>
    </xf>
    <xf numFmtId="3" fontId="82" fillId="64" borderId="26" xfId="67" applyNumberFormat="1" applyFont="1" applyFill="1" applyBorder="1" applyAlignment="1">
      <alignment horizontal="center"/>
    </xf>
    <xf numFmtId="3" fontId="82" fillId="63" borderId="84" xfId="67" applyNumberFormat="1" applyFont="1" applyFill="1" applyBorder="1" applyAlignment="1">
      <alignment horizontal="center"/>
    </xf>
    <xf numFmtId="3" fontId="82" fillId="64" borderId="84" xfId="67" applyNumberFormat="1" applyFont="1" applyFill="1" applyBorder="1" applyAlignment="1">
      <alignment horizontal="center"/>
    </xf>
    <xf numFmtId="3" fontId="82" fillId="0" borderId="84" xfId="67" applyNumberFormat="1" applyFont="1" applyBorder="1" applyAlignment="1">
      <alignment horizontal="center"/>
    </xf>
    <xf numFmtId="0" fontId="80" fillId="0" borderId="24" xfId="0" applyFont="1" applyBorder="1" applyAlignment="1">
      <alignment vertical="center"/>
    </xf>
    <xf numFmtId="0" fontId="0" fillId="0" borderId="24" xfId="0" applyBorder="1" applyAlignment="1"/>
    <xf numFmtId="0" fontId="0" fillId="0" borderId="0" xfId="0" applyAlignment="1"/>
    <xf numFmtId="0" fontId="85" fillId="0" borderId="0" xfId="903" applyFont="1" applyFill="1" applyAlignment="1"/>
    <xf numFmtId="3" fontId="80" fillId="0" borderId="0" xfId="0" applyNumberFormat="1" applyFont="1" applyFill="1"/>
    <xf numFmtId="3" fontId="80" fillId="0" borderId="0" xfId="909" applyNumberFormat="1" applyFont="1"/>
    <xf numFmtId="0" fontId="80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3" fontId="80" fillId="0" borderId="0" xfId="0" applyNumberFormat="1" applyFont="1" applyBorder="1"/>
    <xf numFmtId="170" fontId="88" fillId="0" borderId="0" xfId="909" applyNumberFormat="1" applyFont="1" applyBorder="1"/>
    <xf numFmtId="0" fontId="88" fillId="0" borderId="0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 wrapText="1"/>
    </xf>
    <xf numFmtId="0" fontId="88" fillId="0" borderId="85" xfId="0" applyFont="1" applyBorder="1" applyAlignment="1">
      <alignment horizontal="center"/>
    </xf>
    <xf numFmtId="0" fontId="80" fillId="0" borderId="85" xfId="0" applyFont="1" applyBorder="1" applyAlignment="1">
      <alignment horizontal="center" vertical="center" wrapText="1"/>
    </xf>
    <xf numFmtId="3" fontId="80" fillId="0" borderId="85" xfId="0" applyNumberFormat="1" applyFont="1" applyBorder="1"/>
    <xf numFmtId="0" fontId="80" fillId="0" borderId="85" xfId="0" applyFont="1" applyBorder="1"/>
    <xf numFmtId="170" fontId="88" fillId="0" borderId="85" xfId="909" applyNumberFormat="1" applyFont="1" applyBorder="1"/>
    <xf numFmtId="3" fontId="80" fillId="0" borderId="85" xfId="0" applyNumberFormat="1" applyFont="1" applyFill="1" applyBorder="1"/>
    <xf numFmtId="3" fontId="80" fillId="0" borderId="0" xfId="0" applyNumberFormat="1" applyFont="1" applyFill="1" applyBorder="1"/>
    <xf numFmtId="0" fontId="80" fillId="64" borderId="24" xfId="0" applyFont="1" applyFill="1" applyBorder="1"/>
    <xf numFmtId="0" fontId="80" fillId="64" borderId="0" xfId="0" applyFont="1" applyFill="1" applyBorder="1"/>
    <xf numFmtId="0" fontId="25" fillId="0" borderId="0" xfId="0" applyFont="1" applyFill="1"/>
    <xf numFmtId="0" fontId="160" fillId="63" borderId="24" xfId="111" applyFont="1" applyFill="1" applyBorder="1"/>
    <xf numFmtId="164" fontId="160" fillId="64" borderId="34" xfId="1" applyNumberFormat="1" applyFont="1" applyFill="1" applyBorder="1" applyAlignment="1">
      <alignment horizontal="center"/>
    </xf>
    <xf numFmtId="164" fontId="160" fillId="63" borderId="24" xfId="1" applyNumberFormat="1" applyFont="1" applyFill="1" applyBorder="1" applyAlignment="1">
      <alignment horizontal="center"/>
    </xf>
    <xf numFmtId="164" fontId="160" fillId="63" borderId="29" xfId="1" applyNumberFormat="1" applyFont="1" applyFill="1" applyBorder="1" applyAlignment="1">
      <alignment horizontal="center"/>
    </xf>
    <xf numFmtId="0" fontId="104" fillId="63" borderId="24" xfId="111" applyFont="1" applyFill="1" applyBorder="1"/>
    <xf numFmtId="164" fontId="104" fillId="64" borderId="34" xfId="1" applyNumberFormat="1" applyFont="1" applyFill="1" applyBorder="1" applyAlignment="1">
      <alignment horizontal="center"/>
    </xf>
    <xf numFmtId="164" fontId="104" fillId="63" borderId="24" xfId="1" applyNumberFormat="1" applyFont="1" applyFill="1" applyBorder="1" applyAlignment="1">
      <alignment horizontal="center"/>
    </xf>
    <xf numFmtId="164" fontId="104" fillId="63" borderId="29" xfId="1" applyNumberFormat="1" applyFont="1" applyFill="1" applyBorder="1" applyAlignment="1">
      <alignment horizontal="center"/>
    </xf>
    <xf numFmtId="0" fontId="160" fillId="63" borderId="24" xfId="111" applyFont="1" applyFill="1" applyBorder="1" applyAlignment="1">
      <alignment horizontal="left" indent="2"/>
    </xf>
    <xf numFmtId="3" fontId="160" fillId="63" borderId="24" xfId="6" applyNumberFormat="1" applyFont="1" applyFill="1" applyBorder="1"/>
    <xf numFmtId="3" fontId="104" fillId="63" borderId="24" xfId="6" applyNumberFormat="1" applyFont="1" applyFill="1" applyBorder="1"/>
    <xf numFmtId="3" fontId="104" fillId="63" borderId="28" xfId="6" applyNumberFormat="1" applyFont="1" applyFill="1" applyBorder="1" applyAlignment="1"/>
    <xf numFmtId="3" fontId="104" fillId="63" borderId="24" xfId="6" applyNumberFormat="1" applyFont="1" applyFill="1" applyBorder="1" applyAlignment="1"/>
    <xf numFmtId="3" fontId="160" fillId="0" borderId="24" xfId="6" applyNumberFormat="1" applyFont="1" applyBorder="1" applyAlignment="1"/>
    <xf numFmtId="3" fontId="104" fillId="63" borderId="24" xfId="4" applyNumberFormat="1" applyFont="1" applyFill="1" applyBorder="1" applyAlignment="1"/>
    <xf numFmtId="3" fontId="104" fillId="63" borderId="29" xfId="4" applyNumberFormat="1" applyFont="1" applyFill="1" applyBorder="1" applyAlignment="1"/>
    <xf numFmtId="3" fontId="160" fillId="63" borderId="28" xfId="6" applyNumberFormat="1" applyFont="1" applyFill="1" applyBorder="1" applyAlignment="1"/>
    <xf numFmtId="3" fontId="160" fillId="63" borderId="24" xfId="6" applyNumberFormat="1" applyFont="1" applyFill="1" applyBorder="1" applyAlignment="1"/>
    <xf numFmtId="3" fontId="160" fillId="63" borderId="24" xfId="4" applyNumberFormat="1" applyFont="1" applyFill="1" applyBorder="1" applyAlignment="1"/>
    <xf numFmtId="3" fontId="160" fillId="63" borderId="29" xfId="4" applyNumberFormat="1" applyFont="1" applyFill="1" applyBorder="1" applyAlignment="1"/>
    <xf numFmtId="3" fontId="160" fillId="63" borderId="24" xfId="6" applyNumberFormat="1" applyFont="1" applyFill="1" applyBorder="1" applyAlignment="1">
      <alignment horizontal="left" indent="2"/>
    </xf>
    <xf numFmtId="0" fontId="134" fillId="0" borderId="0" xfId="905" applyFont="1" applyFill="1"/>
    <xf numFmtId="0" fontId="154" fillId="0" borderId="0" xfId="73" applyFont="1" applyFill="1"/>
    <xf numFmtId="0" fontId="102" fillId="0" borderId="0" xfId="73" applyFont="1" applyFill="1"/>
    <xf numFmtId="166" fontId="111" fillId="0" borderId="57" xfId="905" applyNumberFormat="1" applyFont="1" applyFill="1" applyBorder="1" applyAlignment="1"/>
    <xf numFmtId="166" fontId="111" fillId="0" borderId="22" xfId="905" applyNumberFormat="1" applyFont="1" applyFill="1" applyBorder="1" applyAlignment="1"/>
    <xf numFmtId="166" fontId="111" fillId="0" borderId="58" xfId="905" applyNumberFormat="1" applyFont="1" applyFill="1" applyBorder="1" applyAlignment="1"/>
    <xf numFmtId="164" fontId="151" fillId="0" borderId="57" xfId="907" applyNumberFormat="1" applyFont="1" applyFill="1" applyBorder="1" applyAlignment="1"/>
    <xf numFmtId="164" fontId="151" fillId="0" borderId="22" xfId="907" applyNumberFormat="1" applyFont="1" applyFill="1" applyBorder="1" applyAlignment="1"/>
    <xf numFmtId="164" fontId="151" fillId="0" borderId="58" xfId="907" applyNumberFormat="1" applyFont="1" applyFill="1" applyBorder="1" applyAlignment="1"/>
    <xf numFmtId="164" fontId="111" fillId="0" borderId="57" xfId="907" applyNumberFormat="1" applyFont="1" applyFill="1" applyBorder="1" applyAlignment="1"/>
    <xf numFmtId="164" fontId="111" fillId="0" borderId="22" xfId="907" applyNumberFormat="1" applyFont="1" applyFill="1" applyBorder="1" applyAlignment="1"/>
    <xf numFmtId="164" fontId="111" fillId="0" borderId="58" xfId="907" applyNumberFormat="1" applyFont="1" applyFill="1" applyBorder="1" applyAlignment="1"/>
    <xf numFmtId="0" fontId="111" fillId="0" borderId="22" xfId="907" applyNumberFormat="1" applyFont="1" applyFill="1" applyBorder="1" applyAlignment="1"/>
    <xf numFmtId="0" fontId="152" fillId="0" borderId="0" xfId="0" applyFont="1"/>
    <xf numFmtId="0" fontId="102" fillId="0" borderId="0" xfId="0" applyFont="1" applyAlignment="1">
      <alignment horizontal="center"/>
    </xf>
    <xf numFmtId="0" fontId="111" fillId="0" borderId="0" xfId="21" applyNumberFormat="1" applyFont="1" applyAlignment="1">
      <alignment horizontal="center"/>
    </xf>
    <xf numFmtId="0" fontId="106" fillId="0" borderId="0" xfId="0" applyFont="1"/>
    <xf numFmtId="0" fontId="118" fillId="0" borderId="0" xfId="0" applyFont="1"/>
    <xf numFmtId="9" fontId="95" fillId="0" borderId="0" xfId="909" applyFont="1"/>
    <xf numFmtId="0" fontId="88" fillId="0" borderId="87" xfId="0" applyFont="1" applyFill="1" applyBorder="1" applyAlignment="1">
      <alignment horizontal="center"/>
    </xf>
    <xf numFmtId="0" fontId="88" fillId="0" borderId="87" xfId="0" applyFont="1" applyBorder="1" applyAlignment="1">
      <alignment horizontal="center" vertical="top" wrapText="1"/>
    </xf>
    <xf numFmtId="0" fontId="88" fillId="0" borderId="88" xfId="0" applyFont="1" applyBorder="1"/>
    <xf numFmtId="0" fontId="88" fillId="0" borderId="86" xfId="0" applyFont="1" applyBorder="1"/>
    <xf numFmtId="0" fontId="88" fillId="63" borderId="86" xfId="0" applyFont="1" applyFill="1" applyBorder="1"/>
    <xf numFmtId="0" fontId="88" fillId="64" borderId="86" xfId="0" applyFont="1" applyFill="1" applyBorder="1"/>
    <xf numFmtId="0" fontId="80" fillId="0" borderId="86" xfId="0" applyFont="1" applyBorder="1" applyAlignment="1">
      <alignment horizontal="left"/>
    </xf>
    <xf numFmtId="0" fontId="80" fillId="0" borderId="88" xfId="0" applyFont="1" applyBorder="1" applyAlignment="1">
      <alignment horizontal="center"/>
    </xf>
    <xf numFmtId="0" fontId="80" fillId="0" borderId="89" xfId="0" applyFont="1" applyBorder="1" applyAlignment="1">
      <alignment horizontal="center"/>
    </xf>
    <xf numFmtId="0" fontId="88" fillId="63" borderId="86" xfId="0" applyFont="1" applyFill="1" applyBorder="1" applyAlignment="1">
      <alignment horizontal="center"/>
    </xf>
    <xf numFmtId="0" fontId="80" fillId="0" borderId="86" xfId="0" applyFont="1" applyBorder="1" applyAlignment="1">
      <alignment horizontal="center"/>
    </xf>
    <xf numFmtId="164" fontId="80" fillId="0" borderId="86" xfId="1" applyNumberFormat="1" applyFont="1" applyBorder="1" applyAlignment="1">
      <alignment horizontal="center"/>
    </xf>
    <xf numFmtId="0" fontId="88" fillId="64" borderId="86" xfId="0" applyFont="1" applyFill="1" applyBorder="1" applyAlignment="1">
      <alignment horizontal="center"/>
    </xf>
    <xf numFmtId="164" fontId="80" fillId="64" borderId="28" xfId="1" applyNumberFormat="1" applyFont="1" applyFill="1" applyBorder="1" applyAlignment="1">
      <alignment horizontal="center"/>
    </xf>
    <xf numFmtId="0" fontId="80" fillId="64" borderId="29" xfId="0" applyFont="1" applyFill="1" applyBorder="1" applyAlignment="1">
      <alignment horizontal="center"/>
    </xf>
    <xf numFmtId="164" fontId="80" fillId="64" borderId="56" xfId="1" applyNumberFormat="1" applyFont="1" applyFill="1" applyBorder="1" applyAlignment="1">
      <alignment horizontal="center"/>
    </xf>
    <xf numFmtId="0" fontId="80" fillId="64" borderId="55" xfId="0" applyFont="1" applyFill="1" applyBorder="1" applyAlignment="1">
      <alignment horizontal="center"/>
    </xf>
    <xf numFmtId="164" fontId="80" fillId="64" borderId="63" xfId="1" applyNumberFormat="1" applyFont="1" applyFill="1" applyBorder="1" applyAlignment="1">
      <alignment horizontal="center"/>
    </xf>
    <xf numFmtId="0" fontId="80" fillId="64" borderId="51" xfId="0" applyFont="1" applyFill="1" applyBorder="1" applyAlignment="1">
      <alignment horizontal="center"/>
    </xf>
    <xf numFmtId="0" fontId="80" fillId="64" borderId="63" xfId="0" applyFont="1" applyFill="1" applyBorder="1" applyAlignment="1">
      <alignment horizontal="center"/>
    </xf>
    <xf numFmtId="170" fontId="80" fillId="0" borderId="25" xfId="909" applyNumberFormat="1" applyFont="1" applyFill="1" applyBorder="1" applyAlignment="1">
      <alignment horizontal="center"/>
    </xf>
    <xf numFmtId="170" fontId="88" fillId="0" borderId="56" xfId="909" applyNumberFormat="1" applyFont="1" applyFill="1" applyBorder="1" applyAlignment="1"/>
    <xf numFmtId="10" fontId="91" fillId="0" borderId="0" xfId="0" applyNumberFormat="1" applyFont="1" applyFill="1" applyBorder="1" applyAlignment="1">
      <alignment horizontal="right"/>
    </xf>
    <xf numFmtId="164" fontId="111" fillId="0" borderId="22" xfId="907" applyNumberFormat="1" applyFont="1" applyFill="1" applyBorder="1" applyAlignment="1">
      <alignment horizontal="right"/>
    </xf>
    <xf numFmtId="0" fontId="114" fillId="76" borderId="0" xfId="0" applyFont="1" applyFill="1" applyAlignment="1"/>
    <xf numFmtId="0" fontId="80" fillId="76" borderId="0" xfId="0" applyFont="1" applyFill="1"/>
    <xf numFmtId="0" fontId="88" fillId="6" borderId="25" xfId="0" applyFont="1" applyFill="1" applyBorder="1" applyAlignment="1"/>
    <xf numFmtId="0" fontId="0" fillId="0" borderId="25" xfId="0" applyBorder="1" applyAlignment="1"/>
    <xf numFmtId="0" fontId="137" fillId="73" borderId="25" xfId="0" applyFont="1" applyFill="1" applyBorder="1" applyAlignment="1"/>
    <xf numFmtId="0" fontId="88" fillId="40" borderId="25" xfId="0" applyFont="1" applyFill="1" applyBorder="1" applyAlignment="1"/>
    <xf numFmtId="0" fontId="83" fillId="66" borderId="0" xfId="903" applyFont="1" applyFill="1" applyAlignment="1"/>
    <xf numFmtId="0" fontId="0" fillId="0" borderId="0" xfId="0" applyAlignment="1"/>
    <xf numFmtId="0" fontId="88" fillId="3" borderId="0" xfId="0" applyFont="1" applyFill="1" applyAlignment="1"/>
    <xf numFmtId="0" fontId="86" fillId="4" borderId="25" xfId="0" applyFont="1" applyFill="1" applyBorder="1" applyAlignment="1"/>
    <xf numFmtId="0" fontId="88" fillId="5" borderId="25" xfId="0" applyFont="1" applyFill="1" applyBorder="1" applyAlignment="1"/>
    <xf numFmtId="0" fontId="159" fillId="0" borderId="0" xfId="903" applyFont="1" applyFill="1" applyAlignment="1"/>
    <xf numFmtId="0" fontId="25" fillId="0" borderId="0" xfId="0" applyFont="1" applyAlignment="1"/>
    <xf numFmtId="0" fontId="88" fillId="0" borderId="0" xfId="0" applyFont="1" applyAlignment="1">
      <alignment horizontal="center"/>
    </xf>
    <xf numFmtId="0" fontId="99" fillId="0" borderId="63" xfId="6" applyFont="1" applyFill="1" applyBorder="1" applyAlignment="1">
      <alignment horizontal="right" wrapText="1"/>
    </xf>
    <xf numFmtId="0" fontId="88" fillId="0" borderId="0" xfId="0" applyFont="1" applyBorder="1" applyAlignment="1">
      <alignment horizontal="center"/>
    </xf>
    <xf numFmtId="0" fontId="86" fillId="0" borderId="0" xfId="67" applyFont="1" applyFill="1" applyBorder="1" applyAlignment="1">
      <alignment horizontal="center"/>
    </xf>
    <xf numFmtId="0" fontId="86" fillId="0" borderId="0" xfId="67" applyFont="1" applyBorder="1" applyAlignment="1">
      <alignment horizontal="center"/>
    </xf>
    <xf numFmtId="0" fontId="88" fillId="0" borderId="54" xfId="0" applyFont="1" applyFill="1" applyBorder="1" applyAlignment="1">
      <alignment horizontal="center"/>
    </xf>
    <xf numFmtId="0" fontId="88" fillId="0" borderId="1" xfId="0" applyFont="1" applyFill="1" applyBorder="1" applyAlignment="1">
      <alignment horizontal="center"/>
    </xf>
    <xf numFmtId="0" fontId="88" fillId="0" borderId="52" xfId="0" applyFont="1" applyFill="1" applyBorder="1" applyAlignment="1">
      <alignment horizontal="center"/>
    </xf>
    <xf numFmtId="0" fontId="88" fillId="0" borderId="54" xfId="0" applyFont="1" applyBorder="1" applyAlignment="1">
      <alignment horizontal="center"/>
    </xf>
    <xf numFmtId="0" fontId="88" fillId="0" borderId="52" xfId="0" applyFont="1" applyBorder="1" applyAlignment="1">
      <alignment horizontal="center"/>
    </xf>
    <xf numFmtId="0" fontId="88" fillId="0" borderId="0" xfId="0" applyFont="1" applyBorder="1" applyAlignment="1">
      <alignment horizontal="left" wrapText="1"/>
    </xf>
    <xf numFmtId="0" fontId="88" fillId="0" borderId="51" xfId="0" applyFont="1" applyBorder="1" applyAlignment="1">
      <alignment horizontal="left" wrapText="1"/>
    </xf>
    <xf numFmtId="0" fontId="88" fillId="0" borderId="0" xfId="0" quotePrefix="1" applyNumberFormat="1" applyFont="1" applyFill="1" applyBorder="1" applyAlignment="1">
      <alignment horizontal="left" wrapText="1"/>
    </xf>
    <xf numFmtId="0" fontId="88" fillId="0" borderId="51" xfId="0" quotePrefix="1" applyNumberFormat="1" applyFont="1" applyFill="1" applyBorder="1" applyAlignment="1">
      <alignment horizontal="left" wrapText="1"/>
    </xf>
    <xf numFmtId="0" fontId="88" fillId="0" borderId="1" xfId="0" applyFont="1" applyBorder="1" applyAlignment="1">
      <alignment horizontal="left" wrapText="1"/>
    </xf>
    <xf numFmtId="0" fontId="88" fillId="0" borderId="52" xfId="0" applyFont="1" applyBorder="1" applyAlignment="1">
      <alignment horizontal="left" wrapText="1"/>
    </xf>
    <xf numFmtId="0" fontId="88" fillId="2" borderId="54" xfId="7" applyFont="1" applyFill="1" applyBorder="1" applyAlignment="1">
      <alignment horizontal="center"/>
    </xf>
    <xf numFmtId="0" fontId="88" fillId="2" borderId="52" xfId="7" applyFont="1" applyFill="1" applyBorder="1" applyAlignment="1">
      <alignment horizontal="center"/>
    </xf>
    <xf numFmtId="0" fontId="88" fillId="65" borderId="1" xfId="21" applyFont="1" applyFill="1" applyBorder="1" applyAlignment="1">
      <alignment horizontal="center"/>
    </xf>
    <xf numFmtId="0" fontId="88" fillId="8" borderId="20" xfId="21" applyFont="1" applyFill="1" applyBorder="1" applyAlignment="1">
      <alignment horizontal="center" vertical="center" wrapText="1"/>
    </xf>
    <xf numFmtId="0" fontId="116" fillId="8" borderId="20" xfId="21" applyFont="1" applyFill="1" applyBorder="1" applyAlignment="1">
      <alignment horizontal="center" vertical="center" wrapText="1"/>
    </xf>
    <xf numFmtId="0" fontId="88" fillId="40" borderId="1" xfId="21" applyFont="1" applyFill="1" applyBorder="1" applyAlignment="1">
      <alignment horizontal="center"/>
    </xf>
    <xf numFmtId="0" fontId="88" fillId="7" borderId="20" xfId="21" applyFont="1" applyFill="1" applyBorder="1" applyAlignment="1">
      <alignment horizontal="center" vertical="center" wrapText="1"/>
    </xf>
    <xf numFmtId="0" fontId="116" fillId="7" borderId="60" xfId="21" applyFont="1" applyFill="1" applyBorder="1" applyAlignment="1">
      <alignment horizontal="center" vertical="center" wrapText="1"/>
    </xf>
    <xf numFmtId="168" fontId="128" fillId="71" borderId="0" xfId="907" applyNumberFormat="1" applyFont="1" applyFill="1" applyAlignment="1">
      <alignment horizontal="center" vertical="center" wrapText="1"/>
    </xf>
    <xf numFmtId="164" fontId="128" fillId="70" borderId="0" xfId="907" applyNumberFormat="1" applyFont="1" applyFill="1" applyAlignment="1">
      <alignment horizontal="center"/>
    </xf>
    <xf numFmtId="168" fontId="128" fillId="69" borderId="0" xfId="907" applyNumberFormat="1" applyFont="1" applyFill="1" applyAlignment="1">
      <alignment horizontal="center" vertical="center" wrapText="1"/>
    </xf>
    <xf numFmtId="0" fontId="127" fillId="0" borderId="0" xfId="21" applyFont="1" applyFill="1" applyAlignment="1">
      <alignment horizontal="center" vertical="center" wrapText="1"/>
    </xf>
    <xf numFmtId="0" fontId="128" fillId="65" borderId="0" xfId="905" applyFont="1" applyFill="1" applyAlignment="1">
      <alignment horizontal="center" vertical="center" wrapText="1"/>
    </xf>
    <xf numFmtId="0" fontId="128" fillId="7" borderId="0" xfId="905" applyFont="1" applyFill="1" applyAlignment="1">
      <alignment horizontal="center" vertical="center" wrapText="1"/>
    </xf>
    <xf numFmtId="0" fontId="132" fillId="0" borderId="0" xfId="905" applyFont="1" applyFill="1" applyBorder="1" applyAlignment="1">
      <alignment horizontal="center" vertical="center" wrapText="1"/>
    </xf>
    <xf numFmtId="0" fontId="111" fillId="0" borderId="0" xfId="21" applyFont="1" applyFill="1" applyAlignment="1">
      <alignment horizontal="center" vertical="center" wrapText="1"/>
    </xf>
    <xf numFmtId="164" fontId="112" fillId="70" borderId="63" xfId="907" applyNumberFormat="1" applyFont="1" applyFill="1" applyBorder="1" applyAlignment="1">
      <alignment horizontal="center"/>
    </xf>
    <xf numFmtId="164" fontId="112" fillId="70" borderId="0" xfId="907" applyNumberFormat="1" applyFont="1" applyFill="1" applyBorder="1" applyAlignment="1">
      <alignment horizontal="center"/>
    </xf>
    <xf numFmtId="168" fontId="112" fillId="69" borderId="63" xfId="907" applyNumberFormat="1" applyFont="1" applyFill="1" applyBorder="1" applyAlignment="1">
      <alignment horizontal="center" vertical="center" wrapText="1"/>
    </xf>
    <xf numFmtId="168" fontId="112" fillId="69" borderId="0" xfId="907" applyNumberFormat="1" applyFont="1" applyFill="1" applyBorder="1" applyAlignment="1">
      <alignment horizontal="center" vertical="center" wrapText="1"/>
    </xf>
    <xf numFmtId="168" fontId="112" fillId="69" borderId="51" xfId="907" applyNumberFormat="1" applyFont="1" applyFill="1" applyBorder="1" applyAlignment="1">
      <alignment horizontal="center" vertical="center" wrapText="1"/>
    </xf>
    <xf numFmtId="164" fontId="150" fillId="69" borderId="63" xfId="907" applyNumberFormat="1" applyFont="1" applyFill="1" applyBorder="1" applyAlignment="1">
      <alignment horizontal="center" vertical="center" wrapText="1"/>
    </xf>
    <xf numFmtId="164" fontId="150" fillId="69" borderId="0" xfId="907" applyNumberFormat="1" applyFont="1" applyFill="1" applyBorder="1" applyAlignment="1">
      <alignment horizontal="center" vertical="center" wrapText="1"/>
    </xf>
    <xf numFmtId="164" fontId="150" fillId="69" borderId="51" xfId="907" applyNumberFormat="1" applyFont="1" applyFill="1" applyBorder="1" applyAlignment="1">
      <alignment horizontal="center" vertical="center" wrapText="1"/>
    </xf>
    <xf numFmtId="164" fontId="112" fillId="69" borderId="63" xfId="907" applyNumberFormat="1" applyFont="1" applyFill="1" applyBorder="1" applyAlignment="1">
      <alignment horizontal="center" vertical="center" wrapText="1"/>
    </xf>
    <xf numFmtId="164" fontId="112" fillId="69" borderId="0" xfId="907" applyNumberFormat="1" applyFont="1" applyFill="1" applyBorder="1" applyAlignment="1">
      <alignment horizontal="center" vertical="center" wrapText="1"/>
    </xf>
    <xf numFmtId="164" fontId="112" fillId="69" borderId="51" xfId="907" applyNumberFormat="1" applyFont="1" applyFill="1" applyBorder="1" applyAlignment="1">
      <alignment horizontal="center" vertical="center" wrapText="1"/>
    </xf>
    <xf numFmtId="164" fontId="112" fillId="72" borderId="63" xfId="907" applyNumberFormat="1" applyFont="1" applyFill="1" applyBorder="1" applyAlignment="1">
      <alignment horizontal="center"/>
    </xf>
    <xf numFmtId="164" fontId="112" fillId="72" borderId="0" xfId="907" applyNumberFormat="1" applyFont="1" applyFill="1" applyBorder="1" applyAlignment="1">
      <alignment horizontal="center"/>
    </xf>
    <xf numFmtId="168" fontId="112" fillId="71" borderId="63" xfId="907" applyNumberFormat="1" applyFont="1" applyFill="1" applyBorder="1" applyAlignment="1">
      <alignment horizontal="center" vertical="center" wrapText="1"/>
    </xf>
    <xf numFmtId="168" fontId="112" fillId="71" borderId="0" xfId="907" applyNumberFormat="1" applyFont="1" applyFill="1" applyBorder="1" applyAlignment="1">
      <alignment horizontal="center" vertical="center" wrapText="1"/>
    </xf>
    <xf numFmtId="168" fontId="112" fillId="71" borderId="51" xfId="907" applyNumberFormat="1" applyFont="1" applyFill="1" applyBorder="1" applyAlignment="1">
      <alignment horizontal="center" vertical="center" wrapText="1"/>
    </xf>
    <xf numFmtId="164" fontId="150" fillId="71" borderId="63" xfId="907" applyNumberFormat="1" applyFont="1" applyFill="1" applyBorder="1" applyAlignment="1">
      <alignment horizontal="center" vertical="center" wrapText="1"/>
    </xf>
    <xf numFmtId="164" fontId="150" fillId="71" borderId="0" xfId="907" applyNumberFormat="1" applyFont="1" applyFill="1" applyBorder="1" applyAlignment="1">
      <alignment horizontal="center" vertical="center" wrapText="1"/>
    </xf>
    <xf numFmtId="164" fontId="150" fillId="71" borderId="51" xfId="907" applyNumberFormat="1" applyFont="1" applyFill="1" applyBorder="1" applyAlignment="1">
      <alignment horizontal="center" vertical="center" wrapText="1"/>
    </xf>
    <xf numFmtId="164" fontId="112" fillId="71" borderId="63" xfId="907" applyNumberFormat="1" applyFont="1" applyFill="1" applyBorder="1" applyAlignment="1">
      <alignment horizontal="center" vertical="center" wrapText="1"/>
    </xf>
    <xf numFmtId="164" fontId="112" fillId="71" borderId="0" xfId="907" applyNumberFormat="1" applyFont="1" applyFill="1" applyBorder="1" applyAlignment="1">
      <alignment horizontal="center" vertical="center" wrapText="1"/>
    </xf>
    <xf numFmtId="164" fontId="112" fillId="71" borderId="51" xfId="907" applyNumberFormat="1" applyFont="1" applyFill="1" applyBorder="1" applyAlignment="1">
      <alignment horizontal="center" vertical="center" wrapText="1"/>
    </xf>
    <xf numFmtId="0" fontId="112" fillId="5" borderId="63" xfId="905" applyFont="1" applyFill="1" applyBorder="1" applyAlignment="1">
      <alignment horizontal="center"/>
    </xf>
    <xf numFmtId="0" fontId="112" fillId="5" borderId="0" xfId="905" applyFont="1" applyFill="1" applyBorder="1" applyAlignment="1">
      <alignment horizontal="center"/>
    </xf>
    <xf numFmtId="0" fontId="112" fillId="65" borderId="63" xfId="905" applyFont="1" applyFill="1" applyBorder="1" applyAlignment="1">
      <alignment horizontal="center" vertical="center" wrapText="1"/>
    </xf>
    <xf numFmtId="0" fontId="112" fillId="65" borderId="0" xfId="905" applyFont="1" applyFill="1" applyBorder="1" applyAlignment="1">
      <alignment horizontal="center" vertical="center" wrapText="1"/>
    </xf>
    <xf numFmtId="0" fontId="112" fillId="65" borderId="51" xfId="905" applyFont="1" applyFill="1" applyBorder="1" applyAlignment="1">
      <alignment horizontal="center" vertical="center" wrapText="1"/>
    </xf>
    <xf numFmtId="0" fontId="150" fillId="65" borderId="63" xfId="905" applyFont="1" applyFill="1" applyBorder="1" applyAlignment="1">
      <alignment horizontal="center" vertical="center" wrapText="1"/>
    </xf>
    <xf numFmtId="0" fontId="150" fillId="65" borderId="0" xfId="905" applyFont="1" applyFill="1" applyBorder="1" applyAlignment="1">
      <alignment horizontal="center" vertical="center" wrapText="1"/>
    </xf>
    <xf numFmtId="0" fontId="150" fillId="65" borderId="51" xfId="905" applyFont="1" applyFill="1" applyBorder="1" applyAlignment="1">
      <alignment horizontal="center" vertical="center" wrapText="1"/>
    </xf>
    <xf numFmtId="0" fontId="112" fillId="40" borderId="63" xfId="905" applyFont="1" applyFill="1" applyBorder="1" applyAlignment="1">
      <alignment horizontal="center"/>
    </xf>
    <xf numFmtId="0" fontId="112" fillId="40" borderId="0" xfId="905" applyFont="1" applyFill="1" applyBorder="1" applyAlignment="1">
      <alignment horizontal="center"/>
    </xf>
    <xf numFmtId="0" fontId="112" fillId="7" borderId="63" xfId="905" applyFont="1" applyFill="1" applyBorder="1" applyAlignment="1">
      <alignment horizontal="center" vertical="center" wrapText="1"/>
    </xf>
    <xf numFmtId="0" fontId="112" fillId="7" borderId="0" xfId="905" applyFont="1" applyFill="1" applyBorder="1" applyAlignment="1">
      <alignment horizontal="center" vertical="center" wrapText="1"/>
    </xf>
    <xf numFmtId="0" fontId="112" fillId="7" borderId="51" xfId="905" applyFont="1" applyFill="1" applyBorder="1" applyAlignment="1">
      <alignment horizontal="center" vertical="center" wrapText="1"/>
    </xf>
    <xf numFmtId="0" fontId="150" fillId="7" borderId="63" xfId="905" applyFont="1" applyFill="1" applyBorder="1" applyAlignment="1">
      <alignment horizontal="center" vertical="center" wrapText="1"/>
    </xf>
    <xf numFmtId="0" fontId="151" fillId="0" borderId="0" xfId="0" applyFont="1" applyBorder="1" applyAlignment="1">
      <alignment horizontal="center" vertical="center" wrapText="1"/>
    </xf>
    <xf numFmtId="0" fontId="151" fillId="0" borderId="51" xfId="0" applyFont="1" applyBorder="1" applyAlignment="1">
      <alignment horizontal="center" vertical="center" wrapText="1"/>
    </xf>
    <xf numFmtId="0" fontId="155" fillId="68" borderId="63" xfId="905" applyFont="1" applyFill="1" applyBorder="1" applyAlignment="1">
      <alignment horizontal="center"/>
    </xf>
    <xf numFmtId="0" fontId="155" fillId="68" borderId="0" xfId="905" applyFont="1" applyFill="1" applyBorder="1" applyAlignment="1">
      <alignment horizontal="center"/>
    </xf>
    <xf numFmtId="0" fontId="155" fillId="0" borderId="63" xfId="905" applyFont="1" applyFill="1" applyBorder="1" applyAlignment="1">
      <alignment horizontal="center" vertical="center" wrapText="1"/>
    </xf>
    <xf numFmtId="0" fontId="155" fillId="0" borderId="0" xfId="905" applyFont="1" applyFill="1" applyBorder="1" applyAlignment="1">
      <alignment horizontal="center" vertical="center" wrapText="1"/>
    </xf>
    <xf numFmtId="0" fontId="150" fillId="0" borderId="63" xfId="905" applyFont="1" applyFill="1" applyBorder="1" applyAlignment="1">
      <alignment horizontal="center" vertical="center" wrapText="1"/>
    </xf>
    <xf numFmtId="0" fontId="150" fillId="0" borderId="0" xfId="905" applyFont="1" applyFill="1" applyBorder="1" applyAlignment="1">
      <alignment horizontal="center" vertical="center" wrapText="1"/>
    </xf>
    <xf numFmtId="0" fontId="150" fillId="0" borderId="51" xfId="905" applyFont="1" applyFill="1" applyBorder="1" applyAlignment="1">
      <alignment horizontal="center" vertical="center" wrapText="1"/>
    </xf>
    <xf numFmtId="0" fontId="155" fillId="0" borderId="51" xfId="905" applyFont="1" applyFill="1" applyBorder="1" applyAlignment="1">
      <alignment horizontal="center" vertical="center" wrapText="1"/>
    </xf>
    <xf numFmtId="0" fontId="109" fillId="0" borderId="0" xfId="926" applyFont="1" applyAlignment="1">
      <alignment horizontal="center"/>
    </xf>
    <xf numFmtId="0" fontId="80" fillId="0" borderId="0" xfId="276" applyFont="1" applyAlignment="1">
      <alignment horizontal="center"/>
    </xf>
    <xf numFmtId="0" fontId="80" fillId="0" borderId="0" xfId="276" applyFont="1"/>
    <xf numFmtId="0" fontId="117" fillId="0" borderId="0" xfId="276" applyFont="1"/>
    <xf numFmtId="0" fontId="102" fillId="0" borderId="0" xfId="276" applyFont="1"/>
    <xf numFmtId="0" fontId="111" fillId="0" borderId="0" xfId="926" applyFont="1" applyAlignment="1">
      <alignment horizontal="center"/>
    </xf>
    <xf numFmtId="0" fontId="102" fillId="0" borderId="0" xfId="276" applyFont="1" applyAlignment="1">
      <alignment horizontal="center"/>
    </xf>
    <xf numFmtId="0" fontId="152" fillId="0" borderId="0" xfId="276" applyFont="1"/>
    <xf numFmtId="0" fontId="102" fillId="0" borderId="0" xfId="927" applyFont="1"/>
    <xf numFmtId="0" fontId="111" fillId="0" borderId="0" xfId="928" applyFont="1" applyAlignment="1">
      <alignment horizontal="center"/>
    </xf>
    <xf numFmtId="0" fontId="111" fillId="0" borderId="0" xfId="928" applyFont="1"/>
    <xf numFmtId="0" fontId="152" fillId="0" borderId="0" xfId="928" applyFont="1"/>
    <xf numFmtId="0" fontId="154" fillId="0" borderId="0" xfId="927" applyFont="1"/>
    <xf numFmtId="0" fontId="102" fillId="0" borderId="0" xfId="926" applyFont="1" applyAlignment="1">
      <alignment horizontal="center"/>
    </xf>
    <xf numFmtId="0" fontId="111" fillId="0" borderId="0" xfId="927" applyFont="1"/>
    <xf numFmtId="0" fontId="158" fillId="0" borderId="0" xfId="2" applyFont="1" applyAlignment="1" applyProtection="1">
      <alignment horizontal="left"/>
    </xf>
    <xf numFmtId="0" fontId="111" fillId="0" borderId="0" xfId="928" applyFont="1" applyAlignment="1">
      <alignment horizontal="right"/>
    </xf>
    <xf numFmtId="0" fontId="153" fillId="0" borderId="0" xfId="927" applyFont="1"/>
    <xf numFmtId="0" fontId="111" fillId="0" borderId="0" xfId="927" quotePrefix="1" applyFont="1"/>
    <xf numFmtId="168" fontId="111" fillId="0" borderId="0" xfId="928" applyNumberFormat="1" applyFont="1"/>
    <xf numFmtId="164" fontId="152" fillId="0" borderId="0" xfId="929" applyNumberFormat="1" applyFont="1" applyFill="1"/>
    <xf numFmtId="43" fontId="111" fillId="0" borderId="0" xfId="929" applyFont="1" applyFill="1"/>
    <xf numFmtId="0" fontId="111" fillId="0" borderId="77" xfId="929" applyNumberFormat="1" applyFont="1" applyFill="1" applyBorder="1" applyAlignment="1">
      <alignment horizontal="center"/>
    </xf>
    <xf numFmtId="0" fontId="111" fillId="64" borderId="22" xfId="929" applyNumberFormat="1" applyFont="1" applyFill="1" applyBorder="1" applyAlignment="1">
      <alignment horizontal="center"/>
    </xf>
    <xf numFmtId="164" fontId="111" fillId="0" borderId="58" xfId="929" applyNumberFormat="1" applyFont="1" applyFill="1" applyBorder="1" applyAlignment="1">
      <alignment horizontal="center"/>
    </xf>
    <xf numFmtId="164" fontId="111" fillId="0" borderId="22" xfId="929" applyNumberFormat="1" applyFont="1" applyFill="1" applyBorder="1" applyAlignment="1">
      <alignment horizontal="center"/>
    </xf>
    <xf numFmtId="164" fontId="111" fillId="0" borderId="57" xfId="929" applyNumberFormat="1" applyFont="1" applyFill="1" applyBorder="1" applyAlignment="1">
      <alignment horizontal="center"/>
    </xf>
    <xf numFmtId="164" fontId="151" fillId="0" borderId="58" xfId="929" applyNumberFormat="1" applyFont="1" applyFill="1" applyBorder="1"/>
    <xf numFmtId="164" fontId="151" fillId="0" borderId="22" xfId="929" applyNumberFormat="1" applyFont="1" applyFill="1" applyBorder="1"/>
    <xf numFmtId="164" fontId="151" fillId="0" borderId="57" xfId="929" applyNumberFormat="1" applyFont="1" applyFill="1" applyBorder="1"/>
    <xf numFmtId="166" fontId="111" fillId="64" borderId="58" xfId="928" applyNumberFormat="1" applyFont="1" applyFill="1" applyBorder="1" applyAlignment="1">
      <alignment horizontal="center"/>
    </xf>
    <xf numFmtId="166" fontId="111" fillId="64" borderId="22" xfId="928" applyNumberFormat="1" applyFont="1" applyFill="1" applyBorder="1" applyAlignment="1">
      <alignment horizontal="center"/>
    </xf>
    <xf numFmtId="166" fontId="111" fillId="64" borderId="57" xfId="928" applyNumberFormat="1" applyFont="1" applyFill="1" applyBorder="1" applyAlignment="1">
      <alignment horizontal="center"/>
    </xf>
    <xf numFmtId="0" fontId="111" fillId="0" borderId="22" xfId="928" applyFont="1" applyBorder="1"/>
    <xf numFmtId="0" fontId="111" fillId="0" borderId="22" xfId="929" applyNumberFormat="1" applyFont="1" applyFill="1" applyBorder="1" applyAlignment="1">
      <alignment horizontal="center"/>
    </xf>
    <xf numFmtId="168" fontId="111" fillId="0" borderId="58" xfId="928" applyNumberFormat="1" applyFont="1" applyBorder="1" applyAlignment="1">
      <alignment horizontal="center"/>
    </xf>
    <xf numFmtId="168" fontId="111" fillId="0" borderId="22" xfId="928" applyNumberFormat="1" applyFont="1" applyBorder="1" applyAlignment="1">
      <alignment horizontal="center"/>
    </xf>
    <xf numFmtId="168" fontId="111" fillId="0" borderId="57" xfId="928" applyNumberFormat="1" applyFont="1" applyBorder="1" applyAlignment="1">
      <alignment horizontal="center"/>
    </xf>
    <xf numFmtId="164" fontId="151" fillId="0" borderId="22" xfId="929" applyNumberFormat="1" applyFont="1" applyFill="1" applyBorder="1" applyAlignment="1">
      <alignment horizontal="center"/>
    </xf>
    <xf numFmtId="0" fontId="111" fillId="0" borderId="76" xfId="929" applyNumberFormat="1" applyFont="1" applyFill="1" applyBorder="1" applyAlignment="1">
      <alignment horizontal="center"/>
    </xf>
    <xf numFmtId="0" fontId="111" fillId="0" borderId="62" xfId="929" applyNumberFormat="1" applyFont="1" applyFill="1" applyBorder="1" applyAlignment="1">
      <alignment horizontal="center"/>
    </xf>
    <xf numFmtId="164" fontId="111" fillId="0" borderId="70" xfId="929" applyNumberFormat="1" applyFont="1" applyFill="1" applyBorder="1" applyAlignment="1">
      <alignment horizontal="center"/>
    </xf>
    <xf numFmtId="164" fontId="111" fillId="0" borderId="62" xfId="929" applyNumberFormat="1" applyFont="1" applyFill="1" applyBorder="1" applyAlignment="1">
      <alignment horizontal="center"/>
    </xf>
    <xf numFmtId="164" fontId="111" fillId="0" borderId="71" xfId="929" applyNumberFormat="1" applyFont="1" applyFill="1" applyBorder="1" applyAlignment="1">
      <alignment horizontal="center"/>
    </xf>
    <xf numFmtId="164" fontId="151" fillId="0" borderId="70" xfId="929" applyNumberFormat="1" applyFont="1" applyFill="1" applyBorder="1"/>
    <xf numFmtId="164" fontId="151" fillId="0" borderId="62" xfId="929" applyNumberFormat="1" applyFont="1" applyFill="1" applyBorder="1"/>
    <xf numFmtId="164" fontId="151" fillId="0" borderId="71" xfId="929" applyNumberFormat="1" applyFont="1" applyFill="1" applyBorder="1"/>
    <xf numFmtId="0" fontId="111" fillId="0" borderId="62" xfId="928" applyFont="1" applyBorder="1"/>
    <xf numFmtId="0" fontId="112" fillId="63" borderId="49" xfId="929" applyNumberFormat="1" applyFont="1" applyFill="1" applyBorder="1" applyAlignment="1">
      <alignment horizontal="center" vertical="top" wrapText="1"/>
    </xf>
    <xf numFmtId="0" fontId="112" fillId="63" borderId="1" xfId="928" applyFont="1" applyFill="1" applyBorder="1" applyAlignment="1">
      <alignment horizontal="center" vertical="top"/>
    </xf>
    <xf numFmtId="0" fontId="112" fillId="63" borderId="52" xfId="928" applyFont="1" applyFill="1" applyBorder="1" applyAlignment="1">
      <alignment horizontal="right" vertical="top"/>
    </xf>
    <xf numFmtId="0" fontId="112" fillId="63" borderId="1" xfId="928" applyFont="1" applyFill="1" applyBorder="1" applyAlignment="1">
      <alignment horizontal="right" vertical="top"/>
    </xf>
    <xf numFmtId="0" fontId="112" fillId="63" borderId="54" xfId="928" applyFont="1" applyFill="1" applyBorder="1" applyAlignment="1">
      <alignment horizontal="right" vertical="top"/>
    </xf>
    <xf numFmtId="0" fontId="150" fillId="63" borderId="52" xfId="928" applyFont="1" applyFill="1" applyBorder="1" applyAlignment="1">
      <alignment horizontal="right" vertical="top"/>
    </xf>
    <xf numFmtId="0" fontId="150" fillId="63" borderId="1" xfId="928" applyFont="1" applyFill="1" applyBorder="1" applyAlignment="1">
      <alignment horizontal="right" vertical="top"/>
    </xf>
    <xf numFmtId="0" fontId="150" fillId="63" borderId="54" xfId="928" applyFont="1" applyFill="1" applyBorder="1" applyAlignment="1">
      <alignment horizontal="right" vertical="top"/>
    </xf>
    <xf numFmtId="0" fontId="155" fillId="63" borderId="1" xfId="928" applyFont="1" applyFill="1" applyBorder="1" applyAlignment="1">
      <alignment vertical="top"/>
    </xf>
    <xf numFmtId="0" fontId="102" fillId="63" borderId="1" xfId="928" applyFont="1" applyFill="1" applyBorder="1" applyAlignment="1">
      <alignment vertical="top"/>
    </xf>
    <xf numFmtId="0" fontId="112" fillId="7" borderId="64" xfId="928" applyFont="1" applyFill="1" applyBorder="1" applyAlignment="1">
      <alignment horizontal="center" vertical="center" wrapText="1"/>
    </xf>
    <xf numFmtId="0" fontId="112" fillId="7" borderId="0" xfId="928" applyFont="1" applyFill="1" applyAlignment="1">
      <alignment horizontal="center" vertical="center" wrapText="1"/>
    </xf>
    <xf numFmtId="0" fontId="112" fillId="7" borderId="51" xfId="928" applyFont="1" applyFill="1" applyBorder="1" applyAlignment="1">
      <alignment horizontal="center" vertical="center" wrapText="1"/>
    </xf>
    <xf numFmtId="0" fontId="112" fillId="7" borderId="0" xfId="928" applyFont="1" applyFill="1" applyAlignment="1">
      <alignment horizontal="center" vertical="center" wrapText="1"/>
    </xf>
    <xf numFmtId="0" fontId="112" fillId="7" borderId="63" xfId="928" applyFont="1" applyFill="1" applyBorder="1" applyAlignment="1">
      <alignment horizontal="center" vertical="center" wrapText="1"/>
    </xf>
    <xf numFmtId="0" fontId="151" fillId="0" borderId="51" xfId="276" applyFont="1" applyBorder="1" applyAlignment="1">
      <alignment horizontal="center" vertical="center" wrapText="1"/>
    </xf>
    <xf numFmtId="0" fontId="151" fillId="0" borderId="0" xfId="276" applyFont="1" applyAlignment="1">
      <alignment horizontal="center" vertical="center" wrapText="1"/>
    </xf>
    <xf numFmtId="0" fontId="150" fillId="7" borderId="63" xfId="928" applyFont="1" applyFill="1" applyBorder="1" applyAlignment="1">
      <alignment horizontal="center" vertical="center" wrapText="1"/>
    </xf>
    <xf numFmtId="0" fontId="102" fillId="0" borderId="0" xfId="928" applyFont="1" applyAlignment="1">
      <alignment vertical="center"/>
    </xf>
    <xf numFmtId="0" fontId="157" fillId="0" borderId="0" xfId="928" applyFont="1" applyAlignment="1">
      <alignment vertical="center"/>
    </xf>
    <xf numFmtId="0" fontId="112" fillId="40" borderId="0" xfId="928" applyFont="1" applyFill="1" applyAlignment="1">
      <alignment horizontal="center"/>
    </xf>
    <xf numFmtId="0" fontId="112" fillId="40" borderId="0" xfId="928" applyFont="1" applyFill="1" applyAlignment="1">
      <alignment horizontal="center"/>
    </xf>
    <xf numFmtId="0" fontId="112" fillId="40" borderId="63" xfId="928" applyFont="1" applyFill="1" applyBorder="1" applyAlignment="1">
      <alignment horizontal="center"/>
    </xf>
    <xf numFmtId="0" fontId="102" fillId="0" borderId="0" xfId="928" applyFont="1"/>
    <xf numFmtId="0" fontId="124" fillId="0" borderId="0" xfId="929" applyNumberFormat="1" applyFont="1" applyFill="1" applyAlignment="1">
      <alignment horizontal="center"/>
    </xf>
    <xf numFmtId="0" fontId="109" fillId="0" borderId="0" xfId="928" applyFont="1" applyAlignment="1">
      <alignment horizontal="center"/>
    </xf>
    <xf numFmtId="0" fontId="109" fillId="0" borderId="0" xfId="928" applyFont="1"/>
    <xf numFmtId="0" fontId="125" fillId="0" borderId="0" xfId="928" applyFont="1"/>
    <xf numFmtId="0" fontId="83" fillId="0" borderId="0" xfId="276" applyFont="1"/>
    <xf numFmtId="0" fontId="83" fillId="66" borderId="0" xfId="276" applyFont="1" applyFill="1" applyAlignment="1">
      <alignment horizontal="center"/>
    </xf>
    <xf numFmtId="0" fontId="83" fillId="66" borderId="0" xfId="276" applyFont="1" applyFill="1"/>
    <xf numFmtId="0" fontId="131" fillId="66" borderId="0" xfId="276" applyFont="1" applyFill="1"/>
  </cellXfs>
  <cellStyles count="930">
    <cellStyle name="0,0_x000d__x000a_NA_x000d__x000a_" xfId="904" xr:uid="{00000000-0005-0000-0000-000000000000}"/>
    <cellStyle name="20% - Accent1" xfId="44" builtinId="30" customBuiltin="1"/>
    <cellStyle name="20% - Accent1 2" xfId="144" xr:uid="{00000000-0005-0000-0000-000002000000}"/>
    <cellStyle name="20% - Accent1 3" xfId="99" xr:uid="{00000000-0005-0000-0000-000003000000}"/>
    <cellStyle name="20% - Accent1 3 2" xfId="224" xr:uid="{00000000-0005-0000-0000-000004000000}"/>
    <cellStyle name="20% - Accent1 3 2 2" xfId="499" xr:uid="{00000000-0005-0000-0000-000005000000}"/>
    <cellStyle name="20% - Accent1 3 2 3" xfId="771" xr:uid="{00000000-0005-0000-0000-000006000000}"/>
    <cellStyle name="20% - Accent1 3 3" xfId="422" xr:uid="{00000000-0005-0000-0000-000007000000}"/>
    <cellStyle name="20% - Accent1 3 3 2" xfId="695" xr:uid="{00000000-0005-0000-0000-000008000000}"/>
    <cellStyle name="20% - Accent1 3 4" xfId="345" xr:uid="{00000000-0005-0000-0000-000009000000}"/>
    <cellStyle name="20% - Accent1 3 5" xfId="618" xr:uid="{00000000-0005-0000-0000-00000A000000}"/>
    <cellStyle name="20% - Accent1 4" xfId="195" xr:uid="{00000000-0005-0000-0000-00000B000000}"/>
    <cellStyle name="20% - Accent1 4 2" xfId="470" xr:uid="{00000000-0005-0000-0000-00000C000000}"/>
    <cellStyle name="20% - Accent1 4 3" xfId="742" xr:uid="{00000000-0005-0000-0000-00000D000000}"/>
    <cellStyle name="20% - Accent1 5" xfId="264" xr:uid="{00000000-0005-0000-0000-00000E000000}"/>
    <cellStyle name="20% - Accent1 5 2" xfId="539" xr:uid="{00000000-0005-0000-0000-00000F000000}"/>
    <cellStyle name="20% - Accent1 5 3" xfId="811" xr:uid="{00000000-0005-0000-0000-000010000000}"/>
    <cellStyle name="20% - Accent1 6" xfId="393" xr:uid="{00000000-0005-0000-0000-000011000000}"/>
    <cellStyle name="20% - Accent1 6 2" xfId="666" xr:uid="{00000000-0005-0000-0000-000012000000}"/>
    <cellStyle name="20% - Accent1 7" xfId="316" xr:uid="{00000000-0005-0000-0000-000013000000}"/>
    <cellStyle name="20% - Accent1 8" xfId="589" xr:uid="{00000000-0005-0000-0000-000014000000}"/>
    <cellStyle name="20% - Accent1 9" xfId="855" xr:uid="{00000000-0005-0000-0000-000015000000}"/>
    <cellStyle name="20% - Accent2" xfId="48" builtinId="34" customBuiltin="1"/>
    <cellStyle name="20% - Accent2 2" xfId="143" xr:uid="{00000000-0005-0000-0000-000017000000}"/>
    <cellStyle name="20% - Accent2 3" xfId="101" xr:uid="{00000000-0005-0000-0000-000018000000}"/>
    <cellStyle name="20% - Accent2 3 2" xfId="226" xr:uid="{00000000-0005-0000-0000-000019000000}"/>
    <cellStyle name="20% - Accent2 3 2 2" xfId="501" xr:uid="{00000000-0005-0000-0000-00001A000000}"/>
    <cellStyle name="20% - Accent2 3 2 3" xfId="773" xr:uid="{00000000-0005-0000-0000-00001B000000}"/>
    <cellStyle name="20% - Accent2 3 3" xfId="424" xr:uid="{00000000-0005-0000-0000-00001C000000}"/>
    <cellStyle name="20% - Accent2 3 3 2" xfId="697" xr:uid="{00000000-0005-0000-0000-00001D000000}"/>
    <cellStyle name="20% - Accent2 3 4" xfId="347" xr:uid="{00000000-0005-0000-0000-00001E000000}"/>
    <cellStyle name="20% - Accent2 3 5" xfId="620" xr:uid="{00000000-0005-0000-0000-00001F000000}"/>
    <cellStyle name="20% - Accent2 4" xfId="197" xr:uid="{00000000-0005-0000-0000-000020000000}"/>
    <cellStyle name="20% - Accent2 4 2" xfId="472" xr:uid="{00000000-0005-0000-0000-000021000000}"/>
    <cellStyle name="20% - Accent2 4 3" xfId="744" xr:uid="{00000000-0005-0000-0000-000022000000}"/>
    <cellStyle name="20% - Accent2 5" xfId="266" xr:uid="{00000000-0005-0000-0000-000023000000}"/>
    <cellStyle name="20% - Accent2 5 2" xfId="541" xr:uid="{00000000-0005-0000-0000-000024000000}"/>
    <cellStyle name="20% - Accent2 5 3" xfId="813" xr:uid="{00000000-0005-0000-0000-000025000000}"/>
    <cellStyle name="20% - Accent2 6" xfId="395" xr:uid="{00000000-0005-0000-0000-000026000000}"/>
    <cellStyle name="20% - Accent2 6 2" xfId="668" xr:uid="{00000000-0005-0000-0000-000027000000}"/>
    <cellStyle name="20% - Accent2 7" xfId="318" xr:uid="{00000000-0005-0000-0000-000028000000}"/>
    <cellStyle name="20% - Accent2 8" xfId="591" xr:uid="{00000000-0005-0000-0000-000029000000}"/>
    <cellStyle name="20% - Accent2 9" xfId="857" xr:uid="{00000000-0005-0000-0000-00002A000000}"/>
    <cellStyle name="20% - Accent3" xfId="52" builtinId="38" customBuiltin="1"/>
    <cellStyle name="20% - Accent3 2" xfId="142" xr:uid="{00000000-0005-0000-0000-00002C000000}"/>
    <cellStyle name="20% - Accent3 3" xfId="103" xr:uid="{00000000-0005-0000-0000-00002D000000}"/>
    <cellStyle name="20% - Accent3 3 2" xfId="228" xr:uid="{00000000-0005-0000-0000-00002E000000}"/>
    <cellStyle name="20% - Accent3 3 2 2" xfId="503" xr:uid="{00000000-0005-0000-0000-00002F000000}"/>
    <cellStyle name="20% - Accent3 3 2 3" xfId="775" xr:uid="{00000000-0005-0000-0000-000030000000}"/>
    <cellStyle name="20% - Accent3 3 3" xfId="426" xr:uid="{00000000-0005-0000-0000-000031000000}"/>
    <cellStyle name="20% - Accent3 3 3 2" xfId="699" xr:uid="{00000000-0005-0000-0000-000032000000}"/>
    <cellStyle name="20% - Accent3 3 4" xfId="349" xr:uid="{00000000-0005-0000-0000-000033000000}"/>
    <cellStyle name="20% - Accent3 3 5" xfId="622" xr:uid="{00000000-0005-0000-0000-000034000000}"/>
    <cellStyle name="20% - Accent3 4" xfId="199" xr:uid="{00000000-0005-0000-0000-000035000000}"/>
    <cellStyle name="20% - Accent3 4 2" xfId="474" xr:uid="{00000000-0005-0000-0000-000036000000}"/>
    <cellStyle name="20% - Accent3 4 3" xfId="746" xr:uid="{00000000-0005-0000-0000-000037000000}"/>
    <cellStyle name="20% - Accent3 5" xfId="268" xr:uid="{00000000-0005-0000-0000-000038000000}"/>
    <cellStyle name="20% - Accent3 5 2" xfId="543" xr:uid="{00000000-0005-0000-0000-000039000000}"/>
    <cellStyle name="20% - Accent3 5 3" xfId="815" xr:uid="{00000000-0005-0000-0000-00003A000000}"/>
    <cellStyle name="20% - Accent3 6" xfId="397" xr:uid="{00000000-0005-0000-0000-00003B000000}"/>
    <cellStyle name="20% - Accent3 6 2" xfId="670" xr:uid="{00000000-0005-0000-0000-00003C000000}"/>
    <cellStyle name="20% - Accent3 7" xfId="320" xr:uid="{00000000-0005-0000-0000-00003D000000}"/>
    <cellStyle name="20% - Accent3 8" xfId="593" xr:uid="{00000000-0005-0000-0000-00003E000000}"/>
    <cellStyle name="20% - Accent3 9" xfId="859" xr:uid="{00000000-0005-0000-0000-00003F000000}"/>
    <cellStyle name="20% - Accent4" xfId="56" builtinId="42" customBuiltin="1"/>
    <cellStyle name="20% - Accent4 2" xfId="141" xr:uid="{00000000-0005-0000-0000-000041000000}"/>
    <cellStyle name="20% - Accent4 3" xfId="105" xr:uid="{00000000-0005-0000-0000-000042000000}"/>
    <cellStyle name="20% - Accent4 3 2" xfId="230" xr:uid="{00000000-0005-0000-0000-000043000000}"/>
    <cellStyle name="20% - Accent4 3 2 2" xfId="505" xr:uid="{00000000-0005-0000-0000-000044000000}"/>
    <cellStyle name="20% - Accent4 3 2 3" xfId="777" xr:uid="{00000000-0005-0000-0000-000045000000}"/>
    <cellStyle name="20% - Accent4 3 3" xfId="428" xr:uid="{00000000-0005-0000-0000-000046000000}"/>
    <cellStyle name="20% - Accent4 3 3 2" xfId="701" xr:uid="{00000000-0005-0000-0000-000047000000}"/>
    <cellStyle name="20% - Accent4 3 4" xfId="351" xr:uid="{00000000-0005-0000-0000-000048000000}"/>
    <cellStyle name="20% - Accent4 3 5" xfId="624" xr:uid="{00000000-0005-0000-0000-000049000000}"/>
    <cellStyle name="20% - Accent4 4" xfId="201" xr:uid="{00000000-0005-0000-0000-00004A000000}"/>
    <cellStyle name="20% - Accent4 4 2" xfId="476" xr:uid="{00000000-0005-0000-0000-00004B000000}"/>
    <cellStyle name="20% - Accent4 4 3" xfId="748" xr:uid="{00000000-0005-0000-0000-00004C000000}"/>
    <cellStyle name="20% - Accent4 5" xfId="270" xr:uid="{00000000-0005-0000-0000-00004D000000}"/>
    <cellStyle name="20% - Accent4 5 2" xfId="545" xr:uid="{00000000-0005-0000-0000-00004E000000}"/>
    <cellStyle name="20% - Accent4 5 3" xfId="817" xr:uid="{00000000-0005-0000-0000-00004F000000}"/>
    <cellStyle name="20% - Accent4 6" xfId="399" xr:uid="{00000000-0005-0000-0000-000050000000}"/>
    <cellStyle name="20% - Accent4 6 2" xfId="672" xr:uid="{00000000-0005-0000-0000-000051000000}"/>
    <cellStyle name="20% - Accent4 7" xfId="322" xr:uid="{00000000-0005-0000-0000-000052000000}"/>
    <cellStyle name="20% - Accent4 8" xfId="595" xr:uid="{00000000-0005-0000-0000-000053000000}"/>
    <cellStyle name="20% - Accent4 9" xfId="861" xr:uid="{00000000-0005-0000-0000-000054000000}"/>
    <cellStyle name="20% - Accent5" xfId="60" builtinId="46" customBuiltin="1"/>
    <cellStyle name="20% - Accent5 2" xfId="148" xr:uid="{00000000-0005-0000-0000-000056000000}"/>
    <cellStyle name="20% - Accent5 3" xfId="107" xr:uid="{00000000-0005-0000-0000-000057000000}"/>
    <cellStyle name="20% - Accent5 3 2" xfId="232" xr:uid="{00000000-0005-0000-0000-000058000000}"/>
    <cellStyle name="20% - Accent5 3 2 2" xfId="507" xr:uid="{00000000-0005-0000-0000-000059000000}"/>
    <cellStyle name="20% - Accent5 3 2 3" xfId="779" xr:uid="{00000000-0005-0000-0000-00005A000000}"/>
    <cellStyle name="20% - Accent5 3 3" xfId="430" xr:uid="{00000000-0005-0000-0000-00005B000000}"/>
    <cellStyle name="20% - Accent5 3 3 2" xfId="703" xr:uid="{00000000-0005-0000-0000-00005C000000}"/>
    <cellStyle name="20% - Accent5 3 4" xfId="353" xr:uid="{00000000-0005-0000-0000-00005D000000}"/>
    <cellStyle name="20% - Accent5 3 5" xfId="626" xr:uid="{00000000-0005-0000-0000-00005E000000}"/>
    <cellStyle name="20% - Accent5 4" xfId="203" xr:uid="{00000000-0005-0000-0000-00005F000000}"/>
    <cellStyle name="20% - Accent5 4 2" xfId="478" xr:uid="{00000000-0005-0000-0000-000060000000}"/>
    <cellStyle name="20% - Accent5 4 3" xfId="750" xr:uid="{00000000-0005-0000-0000-000061000000}"/>
    <cellStyle name="20% - Accent5 5" xfId="272" xr:uid="{00000000-0005-0000-0000-000062000000}"/>
    <cellStyle name="20% - Accent5 5 2" xfId="547" xr:uid="{00000000-0005-0000-0000-000063000000}"/>
    <cellStyle name="20% - Accent5 5 3" xfId="819" xr:uid="{00000000-0005-0000-0000-000064000000}"/>
    <cellStyle name="20% - Accent5 6" xfId="401" xr:uid="{00000000-0005-0000-0000-000065000000}"/>
    <cellStyle name="20% - Accent5 6 2" xfId="674" xr:uid="{00000000-0005-0000-0000-000066000000}"/>
    <cellStyle name="20% - Accent5 7" xfId="324" xr:uid="{00000000-0005-0000-0000-000067000000}"/>
    <cellStyle name="20% - Accent5 8" xfId="597" xr:uid="{00000000-0005-0000-0000-000068000000}"/>
    <cellStyle name="20% - Accent5 9" xfId="863" xr:uid="{00000000-0005-0000-0000-000069000000}"/>
    <cellStyle name="20% - Accent6" xfId="64" builtinId="50" customBuiltin="1"/>
    <cellStyle name="20% - Accent6 2" xfId="149" xr:uid="{00000000-0005-0000-0000-00006B000000}"/>
    <cellStyle name="20% - Accent6 3" xfId="109" xr:uid="{00000000-0005-0000-0000-00006C000000}"/>
    <cellStyle name="20% - Accent6 3 2" xfId="234" xr:uid="{00000000-0005-0000-0000-00006D000000}"/>
    <cellStyle name="20% - Accent6 3 2 2" xfId="509" xr:uid="{00000000-0005-0000-0000-00006E000000}"/>
    <cellStyle name="20% - Accent6 3 2 3" xfId="781" xr:uid="{00000000-0005-0000-0000-00006F000000}"/>
    <cellStyle name="20% - Accent6 3 3" xfId="432" xr:uid="{00000000-0005-0000-0000-000070000000}"/>
    <cellStyle name="20% - Accent6 3 3 2" xfId="705" xr:uid="{00000000-0005-0000-0000-000071000000}"/>
    <cellStyle name="20% - Accent6 3 4" xfId="355" xr:uid="{00000000-0005-0000-0000-000072000000}"/>
    <cellStyle name="20% - Accent6 3 5" xfId="628" xr:uid="{00000000-0005-0000-0000-000073000000}"/>
    <cellStyle name="20% - Accent6 4" xfId="205" xr:uid="{00000000-0005-0000-0000-000074000000}"/>
    <cellStyle name="20% - Accent6 4 2" xfId="480" xr:uid="{00000000-0005-0000-0000-000075000000}"/>
    <cellStyle name="20% - Accent6 4 3" xfId="752" xr:uid="{00000000-0005-0000-0000-000076000000}"/>
    <cellStyle name="20% - Accent6 5" xfId="274" xr:uid="{00000000-0005-0000-0000-000077000000}"/>
    <cellStyle name="20% - Accent6 5 2" xfId="549" xr:uid="{00000000-0005-0000-0000-000078000000}"/>
    <cellStyle name="20% - Accent6 5 3" xfId="821" xr:uid="{00000000-0005-0000-0000-000079000000}"/>
    <cellStyle name="20% - Accent6 6" xfId="403" xr:uid="{00000000-0005-0000-0000-00007A000000}"/>
    <cellStyle name="20% - Accent6 6 2" xfId="676" xr:uid="{00000000-0005-0000-0000-00007B000000}"/>
    <cellStyle name="20% - Accent6 7" xfId="326" xr:uid="{00000000-0005-0000-0000-00007C000000}"/>
    <cellStyle name="20% - Accent6 8" xfId="599" xr:uid="{00000000-0005-0000-0000-00007D000000}"/>
    <cellStyle name="20% - Accent6 9" xfId="865" xr:uid="{00000000-0005-0000-0000-00007E000000}"/>
    <cellStyle name="40% - Accent1" xfId="45" builtinId="31" customBuiltin="1"/>
    <cellStyle name="40% - Accent1 2" xfId="150" xr:uid="{00000000-0005-0000-0000-000080000000}"/>
    <cellStyle name="40% - Accent1 3" xfId="100" xr:uid="{00000000-0005-0000-0000-000081000000}"/>
    <cellStyle name="40% - Accent1 3 2" xfId="225" xr:uid="{00000000-0005-0000-0000-000082000000}"/>
    <cellStyle name="40% - Accent1 3 2 2" xfId="500" xr:uid="{00000000-0005-0000-0000-000083000000}"/>
    <cellStyle name="40% - Accent1 3 2 3" xfId="772" xr:uid="{00000000-0005-0000-0000-000084000000}"/>
    <cellStyle name="40% - Accent1 3 3" xfId="423" xr:uid="{00000000-0005-0000-0000-000085000000}"/>
    <cellStyle name="40% - Accent1 3 3 2" xfId="696" xr:uid="{00000000-0005-0000-0000-000086000000}"/>
    <cellStyle name="40% - Accent1 3 4" xfId="346" xr:uid="{00000000-0005-0000-0000-000087000000}"/>
    <cellStyle name="40% - Accent1 3 5" xfId="619" xr:uid="{00000000-0005-0000-0000-000088000000}"/>
    <cellStyle name="40% - Accent1 4" xfId="196" xr:uid="{00000000-0005-0000-0000-000089000000}"/>
    <cellStyle name="40% - Accent1 4 2" xfId="471" xr:uid="{00000000-0005-0000-0000-00008A000000}"/>
    <cellStyle name="40% - Accent1 4 3" xfId="743" xr:uid="{00000000-0005-0000-0000-00008B000000}"/>
    <cellStyle name="40% - Accent1 5" xfId="265" xr:uid="{00000000-0005-0000-0000-00008C000000}"/>
    <cellStyle name="40% - Accent1 5 2" xfId="540" xr:uid="{00000000-0005-0000-0000-00008D000000}"/>
    <cellStyle name="40% - Accent1 5 3" xfId="812" xr:uid="{00000000-0005-0000-0000-00008E000000}"/>
    <cellStyle name="40% - Accent1 6" xfId="394" xr:uid="{00000000-0005-0000-0000-00008F000000}"/>
    <cellStyle name="40% - Accent1 6 2" xfId="667" xr:uid="{00000000-0005-0000-0000-000090000000}"/>
    <cellStyle name="40% - Accent1 7" xfId="317" xr:uid="{00000000-0005-0000-0000-000091000000}"/>
    <cellStyle name="40% - Accent1 8" xfId="590" xr:uid="{00000000-0005-0000-0000-000092000000}"/>
    <cellStyle name="40% - Accent1 9" xfId="856" xr:uid="{00000000-0005-0000-0000-000093000000}"/>
    <cellStyle name="40% - Accent2" xfId="49" builtinId="35" customBuiltin="1"/>
    <cellStyle name="40% - Accent2 2" xfId="151" xr:uid="{00000000-0005-0000-0000-000095000000}"/>
    <cellStyle name="40% - Accent2 3" xfId="102" xr:uid="{00000000-0005-0000-0000-000096000000}"/>
    <cellStyle name="40% - Accent2 3 2" xfId="227" xr:uid="{00000000-0005-0000-0000-000097000000}"/>
    <cellStyle name="40% - Accent2 3 2 2" xfId="502" xr:uid="{00000000-0005-0000-0000-000098000000}"/>
    <cellStyle name="40% - Accent2 3 2 3" xfId="774" xr:uid="{00000000-0005-0000-0000-000099000000}"/>
    <cellStyle name="40% - Accent2 3 3" xfId="425" xr:uid="{00000000-0005-0000-0000-00009A000000}"/>
    <cellStyle name="40% - Accent2 3 3 2" xfId="698" xr:uid="{00000000-0005-0000-0000-00009B000000}"/>
    <cellStyle name="40% - Accent2 3 4" xfId="348" xr:uid="{00000000-0005-0000-0000-00009C000000}"/>
    <cellStyle name="40% - Accent2 3 5" xfId="621" xr:uid="{00000000-0005-0000-0000-00009D000000}"/>
    <cellStyle name="40% - Accent2 4" xfId="198" xr:uid="{00000000-0005-0000-0000-00009E000000}"/>
    <cellStyle name="40% - Accent2 4 2" xfId="473" xr:uid="{00000000-0005-0000-0000-00009F000000}"/>
    <cellStyle name="40% - Accent2 4 3" xfId="745" xr:uid="{00000000-0005-0000-0000-0000A0000000}"/>
    <cellStyle name="40% - Accent2 5" xfId="267" xr:uid="{00000000-0005-0000-0000-0000A1000000}"/>
    <cellStyle name="40% - Accent2 5 2" xfId="542" xr:uid="{00000000-0005-0000-0000-0000A2000000}"/>
    <cellStyle name="40% - Accent2 5 3" xfId="814" xr:uid="{00000000-0005-0000-0000-0000A3000000}"/>
    <cellStyle name="40% - Accent2 6" xfId="396" xr:uid="{00000000-0005-0000-0000-0000A4000000}"/>
    <cellStyle name="40% - Accent2 6 2" xfId="669" xr:uid="{00000000-0005-0000-0000-0000A5000000}"/>
    <cellStyle name="40% - Accent2 7" xfId="319" xr:uid="{00000000-0005-0000-0000-0000A6000000}"/>
    <cellStyle name="40% - Accent2 8" xfId="592" xr:uid="{00000000-0005-0000-0000-0000A7000000}"/>
    <cellStyle name="40% - Accent2 9" xfId="858" xr:uid="{00000000-0005-0000-0000-0000A8000000}"/>
    <cellStyle name="40% - Accent3" xfId="53" builtinId="39" customBuiltin="1"/>
    <cellStyle name="40% - Accent3 2" xfId="152" xr:uid="{00000000-0005-0000-0000-0000AA000000}"/>
    <cellStyle name="40% - Accent3 3" xfId="104" xr:uid="{00000000-0005-0000-0000-0000AB000000}"/>
    <cellStyle name="40% - Accent3 3 2" xfId="229" xr:uid="{00000000-0005-0000-0000-0000AC000000}"/>
    <cellStyle name="40% - Accent3 3 2 2" xfId="504" xr:uid="{00000000-0005-0000-0000-0000AD000000}"/>
    <cellStyle name="40% - Accent3 3 2 3" xfId="776" xr:uid="{00000000-0005-0000-0000-0000AE000000}"/>
    <cellStyle name="40% - Accent3 3 3" xfId="427" xr:uid="{00000000-0005-0000-0000-0000AF000000}"/>
    <cellStyle name="40% - Accent3 3 3 2" xfId="700" xr:uid="{00000000-0005-0000-0000-0000B0000000}"/>
    <cellStyle name="40% - Accent3 3 4" xfId="350" xr:uid="{00000000-0005-0000-0000-0000B1000000}"/>
    <cellStyle name="40% - Accent3 3 5" xfId="623" xr:uid="{00000000-0005-0000-0000-0000B2000000}"/>
    <cellStyle name="40% - Accent3 4" xfId="200" xr:uid="{00000000-0005-0000-0000-0000B3000000}"/>
    <cellStyle name="40% - Accent3 4 2" xfId="475" xr:uid="{00000000-0005-0000-0000-0000B4000000}"/>
    <cellStyle name="40% - Accent3 4 3" xfId="747" xr:uid="{00000000-0005-0000-0000-0000B5000000}"/>
    <cellStyle name="40% - Accent3 5" xfId="269" xr:uid="{00000000-0005-0000-0000-0000B6000000}"/>
    <cellStyle name="40% - Accent3 5 2" xfId="544" xr:uid="{00000000-0005-0000-0000-0000B7000000}"/>
    <cellStyle name="40% - Accent3 5 3" xfId="816" xr:uid="{00000000-0005-0000-0000-0000B8000000}"/>
    <cellStyle name="40% - Accent3 6" xfId="398" xr:uid="{00000000-0005-0000-0000-0000B9000000}"/>
    <cellStyle name="40% - Accent3 6 2" xfId="671" xr:uid="{00000000-0005-0000-0000-0000BA000000}"/>
    <cellStyle name="40% - Accent3 7" xfId="321" xr:uid="{00000000-0005-0000-0000-0000BB000000}"/>
    <cellStyle name="40% - Accent3 8" xfId="594" xr:uid="{00000000-0005-0000-0000-0000BC000000}"/>
    <cellStyle name="40% - Accent3 9" xfId="860" xr:uid="{00000000-0005-0000-0000-0000BD000000}"/>
    <cellStyle name="40% - Accent4" xfId="57" builtinId="43" customBuiltin="1"/>
    <cellStyle name="40% - Accent4 2" xfId="153" xr:uid="{00000000-0005-0000-0000-0000BF000000}"/>
    <cellStyle name="40% - Accent4 3" xfId="106" xr:uid="{00000000-0005-0000-0000-0000C0000000}"/>
    <cellStyle name="40% - Accent4 3 2" xfId="231" xr:uid="{00000000-0005-0000-0000-0000C1000000}"/>
    <cellStyle name="40% - Accent4 3 2 2" xfId="506" xr:uid="{00000000-0005-0000-0000-0000C2000000}"/>
    <cellStyle name="40% - Accent4 3 2 3" xfId="778" xr:uid="{00000000-0005-0000-0000-0000C3000000}"/>
    <cellStyle name="40% - Accent4 3 3" xfId="429" xr:uid="{00000000-0005-0000-0000-0000C4000000}"/>
    <cellStyle name="40% - Accent4 3 3 2" xfId="702" xr:uid="{00000000-0005-0000-0000-0000C5000000}"/>
    <cellStyle name="40% - Accent4 3 4" xfId="352" xr:uid="{00000000-0005-0000-0000-0000C6000000}"/>
    <cellStyle name="40% - Accent4 3 5" xfId="625" xr:uid="{00000000-0005-0000-0000-0000C7000000}"/>
    <cellStyle name="40% - Accent4 4" xfId="202" xr:uid="{00000000-0005-0000-0000-0000C8000000}"/>
    <cellStyle name="40% - Accent4 4 2" xfId="477" xr:uid="{00000000-0005-0000-0000-0000C9000000}"/>
    <cellStyle name="40% - Accent4 4 3" xfId="749" xr:uid="{00000000-0005-0000-0000-0000CA000000}"/>
    <cellStyle name="40% - Accent4 5" xfId="271" xr:uid="{00000000-0005-0000-0000-0000CB000000}"/>
    <cellStyle name="40% - Accent4 5 2" xfId="546" xr:uid="{00000000-0005-0000-0000-0000CC000000}"/>
    <cellStyle name="40% - Accent4 5 3" xfId="818" xr:uid="{00000000-0005-0000-0000-0000CD000000}"/>
    <cellStyle name="40% - Accent4 6" xfId="400" xr:uid="{00000000-0005-0000-0000-0000CE000000}"/>
    <cellStyle name="40% - Accent4 6 2" xfId="673" xr:uid="{00000000-0005-0000-0000-0000CF000000}"/>
    <cellStyle name="40% - Accent4 7" xfId="323" xr:uid="{00000000-0005-0000-0000-0000D0000000}"/>
    <cellStyle name="40% - Accent4 8" xfId="596" xr:uid="{00000000-0005-0000-0000-0000D1000000}"/>
    <cellStyle name="40% - Accent4 9" xfId="862" xr:uid="{00000000-0005-0000-0000-0000D2000000}"/>
    <cellStyle name="40% - Accent5" xfId="61" builtinId="47" customBuiltin="1"/>
    <cellStyle name="40% - Accent5 2" xfId="154" xr:uid="{00000000-0005-0000-0000-0000D4000000}"/>
    <cellStyle name="40% - Accent5 3" xfId="108" xr:uid="{00000000-0005-0000-0000-0000D5000000}"/>
    <cellStyle name="40% - Accent5 3 2" xfId="233" xr:uid="{00000000-0005-0000-0000-0000D6000000}"/>
    <cellStyle name="40% - Accent5 3 2 2" xfId="508" xr:uid="{00000000-0005-0000-0000-0000D7000000}"/>
    <cellStyle name="40% - Accent5 3 2 3" xfId="780" xr:uid="{00000000-0005-0000-0000-0000D8000000}"/>
    <cellStyle name="40% - Accent5 3 3" xfId="431" xr:uid="{00000000-0005-0000-0000-0000D9000000}"/>
    <cellStyle name="40% - Accent5 3 3 2" xfId="704" xr:uid="{00000000-0005-0000-0000-0000DA000000}"/>
    <cellStyle name="40% - Accent5 3 4" xfId="354" xr:uid="{00000000-0005-0000-0000-0000DB000000}"/>
    <cellStyle name="40% - Accent5 3 5" xfId="627" xr:uid="{00000000-0005-0000-0000-0000DC000000}"/>
    <cellStyle name="40% - Accent5 4" xfId="204" xr:uid="{00000000-0005-0000-0000-0000DD000000}"/>
    <cellStyle name="40% - Accent5 4 2" xfId="479" xr:uid="{00000000-0005-0000-0000-0000DE000000}"/>
    <cellStyle name="40% - Accent5 4 3" xfId="751" xr:uid="{00000000-0005-0000-0000-0000DF000000}"/>
    <cellStyle name="40% - Accent5 5" xfId="273" xr:uid="{00000000-0005-0000-0000-0000E0000000}"/>
    <cellStyle name="40% - Accent5 5 2" xfId="548" xr:uid="{00000000-0005-0000-0000-0000E1000000}"/>
    <cellStyle name="40% - Accent5 5 3" xfId="820" xr:uid="{00000000-0005-0000-0000-0000E2000000}"/>
    <cellStyle name="40% - Accent5 6" xfId="402" xr:uid="{00000000-0005-0000-0000-0000E3000000}"/>
    <cellStyle name="40% - Accent5 6 2" xfId="675" xr:uid="{00000000-0005-0000-0000-0000E4000000}"/>
    <cellStyle name="40% - Accent5 7" xfId="325" xr:uid="{00000000-0005-0000-0000-0000E5000000}"/>
    <cellStyle name="40% - Accent5 8" xfId="598" xr:uid="{00000000-0005-0000-0000-0000E6000000}"/>
    <cellStyle name="40% - Accent5 9" xfId="864" xr:uid="{00000000-0005-0000-0000-0000E7000000}"/>
    <cellStyle name="40% - Accent6" xfId="65" builtinId="51" customBuiltin="1"/>
    <cellStyle name="40% - Accent6 2" xfId="155" xr:uid="{00000000-0005-0000-0000-0000E9000000}"/>
    <cellStyle name="40% - Accent6 3" xfId="110" xr:uid="{00000000-0005-0000-0000-0000EA000000}"/>
    <cellStyle name="40% - Accent6 3 2" xfId="235" xr:uid="{00000000-0005-0000-0000-0000EB000000}"/>
    <cellStyle name="40% - Accent6 3 2 2" xfId="510" xr:uid="{00000000-0005-0000-0000-0000EC000000}"/>
    <cellStyle name="40% - Accent6 3 2 3" xfId="782" xr:uid="{00000000-0005-0000-0000-0000ED000000}"/>
    <cellStyle name="40% - Accent6 3 3" xfId="433" xr:uid="{00000000-0005-0000-0000-0000EE000000}"/>
    <cellStyle name="40% - Accent6 3 3 2" xfId="706" xr:uid="{00000000-0005-0000-0000-0000EF000000}"/>
    <cellStyle name="40% - Accent6 3 4" xfId="356" xr:uid="{00000000-0005-0000-0000-0000F0000000}"/>
    <cellStyle name="40% - Accent6 3 5" xfId="629" xr:uid="{00000000-0005-0000-0000-0000F1000000}"/>
    <cellStyle name="40% - Accent6 4" xfId="206" xr:uid="{00000000-0005-0000-0000-0000F2000000}"/>
    <cellStyle name="40% - Accent6 4 2" xfId="481" xr:uid="{00000000-0005-0000-0000-0000F3000000}"/>
    <cellStyle name="40% - Accent6 4 3" xfId="753" xr:uid="{00000000-0005-0000-0000-0000F4000000}"/>
    <cellStyle name="40% - Accent6 5" xfId="275" xr:uid="{00000000-0005-0000-0000-0000F5000000}"/>
    <cellStyle name="40% - Accent6 5 2" xfId="550" xr:uid="{00000000-0005-0000-0000-0000F6000000}"/>
    <cellStyle name="40% - Accent6 5 3" xfId="822" xr:uid="{00000000-0005-0000-0000-0000F7000000}"/>
    <cellStyle name="40% - Accent6 6" xfId="404" xr:uid="{00000000-0005-0000-0000-0000F8000000}"/>
    <cellStyle name="40% - Accent6 6 2" xfId="677" xr:uid="{00000000-0005-0000-0000-0000F9000000}"/>
    <cellStyle name="40% - Accent6 7" xfId="327" xr:uid="{00000000-0005-0000-0000-0000FA000000}"/>
    <cellStyle name="40% - Accent6 8" xfId="600" xr:uid="{00000000-0005-0000-0000-0000FB000000}"/>
    <cellStyle name="40% - Accent6 9" xfId="866" xr:uid="{00000000-0005-0000-0000-0000FC000000}"/>
    <cellStyle name="60% - Accent1" xfId="46" builtinId="32" customBuiltin="1"/>
    <cellStyle name="60% - Accent1 2" xfId="156" xr:uid="{00000000-0005-0000-0000-0000FE000000}"/>
    <cellStyle name="60% - Accent2" xfId="50" builtinId="36" customBuiltin="1"/>
    <cellStyle name="60% - Accent2 2" xfId="157" xr:uid="{00000000-0005-0000-0000-000000010000}"/>
    <cellStyle name="60% - Accent3" xfId="54" builtinId="40" customBuiltin="1"/>
    <cellStyle name="60% - Accent3 2" xfId="158" xr:uid="{00000000-0005-0000-0000-000002010000}"/>
    <cellStyle name="60% - Accent4" xfId="58" builtinId="44" customBuiltin="1"/>
    <cellStyle name="60% - Accent4 2" xfId="159" xr:uid="{00000000-0005-0000-0000-000004010000}"/>
    <cellStyle name="60% - Accent5" xfId="62" builtinId="48" customBuiltin="1"/>
    <cellStyle name="60% - Accent5 2" xfId="160" xr:uid="{00000000-0005-0000-0000-000006010000}"/>
    <cellStyle name="60% - Accent6" xfId="66" builtinId="52" customBuiltin="1"/>
    <cellStyle name="60% - Accent6 2" xfId="161" xr:uid="{00000000-0005-0000-0000-000008010000}"/>
    <cellStyle name="Accent1" xfId="43" builtinId="29" customBuiltin="1"/>
    <cellStyle name="Accent1 2" xfId="162" xr:uid="{00000000-0005-0000-0000-00000A010000}"/>
    <cellStyle name="Accent2" xfId="47" builtinId="33" customBuiltin="1"/>
    <cellStyle name="Accent2 2" xfId="163" xr:uid="{00000000-0005-0000-0000-00000C010000}"/>
    <cellStyle name="Accent3" xfId="51" builtinId="37" customBuiltin="1"/>
    <cellStyle name="Accent3 2" xfId="164" xr:uid="{00000000-0005-0000-0000-00000E010000}"/>
    <cellStyle name="Accent4" xfId="55" builtinId="41" customBuiltin="1"/>
    <cellStyle name="Accent4 2" xfId="165" xr:uid="{00000000-0005-0000-0000-000010010000}"/>
    <cellStyle name="Accent5" xfId="59" builtinId="45" customBuiltin="1"/>
    <cellStyle name="Accent5 2" xfId="166" xr:uid="{00000000-0005-0000-0000-000012010000}"/>
    <cellStyle name="Accent6" xfId="63" builtinId="49" customBuiltin="1"/>
    <cellStyle name="Accent6 2" xfId="167" xr:uid="{00000000-0005-0000-0000-000014010000}"/>
    <cellStyle name="Bad" xfId="33" builtinId="27" customBuiltin="1"/>
    <cellStyle name="Bad 2" xfId="168" xr:uid="{00000000-0005-0000-0000-000016010000}"/>
    <cellStyle name="Calculation" xfId="37" builtinId="22" customBuiltin="1"/>
    <cellStyle name="Calculation 2" xfId="169" xr:uid="{00000000-0005-0000-0000-000018010000}"/>
    <cellStyle name="Check Cell" xfId="39" builtinId="23" customBuiltin="1"/>
    <cellStyle name="Check Cell 2" xfId="170" xr:uid="{00000000-0005-0000-0000-00001A010000}"/>
    <cellStyle name="Comma" xfId="1" builtinId="3"/>
    <cellStyle name="Comma 2" xfId="4" xr:uid="{00000000-0005-0000-0000-00001C010000}"/>
    <cellStyle name="Comma 2 2" xfId="70" xr:uid="{00000000-0005-0000-0000-00001D010000}"/>
    <cellStyle name="Comma 2 2 2" xfId="90" xr:uid="{00000000-0005-0000-0000-00001E010000}"/>
    <cellStyle name="Comma 2 2 3" xfId="128" xr:uid="{00000000-0005-0000-0000-00001F010000}"/>
    <cellStyle name="Comma 2 2 3 2" xfId="248" xr:uid="{00000000-0005-0000-0000-000020010000}"/>
    <cellStyle name="Comma 2 2 3 2 2" xfId="523" xr:uid="{00000000-0005-0000-0000-000021010000}"/>
    <cellStyle name="Comma 2 2 3 2 3" xfId="795" xr:uid="{00000000-0005-0000-0000-000022010000}"/>
    <cellStyle name="Comma 2 2 3 3" xfId="447" xr:uid="{00000000-0005-0000-0000-000023010000}"/>
    <cellStyle name="Comma 2 2 3 3 2" xfId="719" xr:uid="{00000000-0005-0000-0000-000024010000}"/>
    <cellStyle name="Comma 2 2 3 4" xfId="370" xr:uid="{00000000-0005-0000-0000-000025010000}"/>
    <cellStyle name="Comma 2 2 3 5" xfId="642" xr:uid="{00000000-0005-0000-0000-000026010000}"/>
    <cellStyle name="Comma 2 2 4" xfId="210" xr:uid="{00000000-0005-0000-0000-000027010000}"/>
    <cellStyle name="Comma 2 2 4 2" xfId="485" xr:uid="{00000000-0005-0000-0000-000028010000}"/>
    <cellStyle name="Comma 2 2 4 3" xfId="757" xr:uid="{00000000-0005-0000-0000-000029010000}"/>
    <cellStyle name="Comma 2 2 5" xfId="289" xr:uid="{00000000-0005-0000-0000-00002A010000}"/>
    <cellStyle name="Comma 2 2 5 2" xfId="563" xr:uid="{00000000-0005-0000-0000-00002B010000}"/>
    <cellStyle name="Comma 2 2 5 3" xfId="835" xr:uid="{00000000-0005-0000-0000-00002C010000}"/>
    <cellStyle name="Comma 2 2 6" xfId="408" xr:uid="{00000000-0005-0000-0000-00002D010000}"/>
    <cellStyle name="Comma 2 2 6 2" xfId="681" xr:uid="{00000000-0005-0000-0000-00002E010000}"/>
    <cellStyle name="Comma 2 2 7" xfId="331" xr:uid="{00000000-0005-0000-0000-00002F010000}"/>
    <cellStyle name="Comma 2 2 8" xfId="604" xr:uid="{00000000-0005-0000-0000-000030010000}"/>
    <cellStyle name="Comma 2 2 9" xfId="879" xr:uid="{00000000-0005-0000-0000-000031010000}"/>
    <cellStyle name="Comma 2 3" xfId="74" xr:uid="{00000000-0005-0000-0000-000032010000}"/>
    <cellStyle name="Comma 3" xfId="22" xr:uid="{00000000-0005-0000-0000-000033010000}"/>
    <cellStyle name="Comma 3 10" xfId="874" xr:uid="{00000000-0005-0000-0000-000034010000}"/>
    <cellStyle name="Comma 3 11" xfId="896" xr:uid="{00000000-0005-0000-0000-000035010000}"/>
    <cellStyle name="Comma 3 12" xfId="907" xr:uid="{00000000-0005-0000-0000-000036010000}"/>
    <cellStyle name="Comma 3 12 2" xfId="929" xr:uid="{643A718C-8BD7-4957-B933-ABBC7718DB63}"/>
    <cellStyle name="Comma 3 2" xfId="72" xr:uid="{00000000-0005-0000-0000-000037010000}"/>
    <cellStyle name="Comma 3 3" xfId="78" xr:uid="{00000000-0005-0000-0000-000038010000}"/>
    <cellStyle name="Comma 3 4" xfId="123" xr:uid="{00000000-0005-0000-0000-000039010000}"/>
    <cellStyle name="Comma 3 4 2" xfId="243" xr:uid="{00000000-0005-0000-0000-00003A010000}"/>
    <cellStyle name="Comma 3 4 2 2" xfId="518" xr:uid="{00000000-0005-0000-0000-00003B010000}"/>
    <cellStyle name="Comma 3 4 2 3" xfId="790" xr:uid="{00000000-0005-0000-0000-00003C010000}"/>
    <cellStyle name="Comma 3 4 3" xfId="442" xr:uid="{00000000-0005-0000-0000-00003D010000}"/>
    <cellStyle name="Comma 3 4 3 2" xfId="714" xr:uid="{00000000-0005-0000-0000-00003E010000}"/>
    <cellStyle name="Comma 3 4 4" xfId="365" xr:uid="{00000000-0005-0000-0000-00003F010000}"/>
    <cellStyle name="Comma 3 4 5" xfId="637" xr:uid="{00000000-0005-0000-0000-000040010000}"/>
    <cellStyle name="Comma 3 5" xfId="193" xr:uid="{00000000-0005-0000-0000-000041010000}"/>
    <cellStyle name="Comma 3 5 2" xfId="468" xr:uid="{00000000-0005-0000-0000-000042010000}"/>
    <cellStyle name="Comma 3 5 3" xfId="740" xr:uid="{00000000-0005-0000-0000-000043010000}"/>
    <cellStyle name="Comma 3 6" xfId="284" xr:uid="{00000000-0005-0000-0000-000044010000}"/>
    <cellStyle name="Comma 3 6 2" xfId="558" xr:uid="{00000000-0005-0000-0000-000045010000}"/>
    <cellStyle name="Comma 3 6 3" xfId="830" xr:uid="{00000000-0005-0000-0000-000046010000}"/>
    <cellStyle name="Comma 3 7" xfId="391" xr:uid="{00000000-0005-0000-0000-000047010000}"/>
    <cellStyle name="Comma 3 7 2" xfId="664" xr:uid="{00000000-0005-0000-0000-000048010000}"/>
    <cellStyle name="Comma 3 8" xfId="314" xr:uid="{00000000-0005-0000-0000-000049010000}"/>
    <cellStyle name="Comma 3 9" xfId="587" xr:uid="{00000000-0005-0000-0000-00004A010000}"/>
    <cellStyle name="Comma 4" xfId="82" xr:uid="{00000000-0005-0000-0000-00004B010000}"/>
    <cellStyle name="Comma 5" xfId="83" xr:uid="{00000000-0005-0000-0000-00004C010000}"/>
    <cellStyle name="Comma 6" xfId="89" xr:uid="{00000000-0005-0000-0000-00004D010000}"/>
    <cellStyle name="Comma 6 2" xfId="134" xr:uid="{00000000-0005-0000-0000-00004E010000}"/>
    <cellStyle name="Comma 6 2 2" xfId="254" xr:uid="{00000000-0005-0000-0000-00004F010000}"/>
    <cellStyle name="Comma 6 2 2 2" xfId="529" xr:uid="{00000000-0005-0000-0000-000050010000}"/>
    <cellStyle name="Comma 6 2 2 3" xfId="801" xr:uid="{00000000-0005-0000-0000-000051010000}"/>
    <cellStyle name="Comma 6 2 3" xfId="453" xr:uid="{00000000-0005-0000-0000-000052010000}"/>
    <cellStyle name="Comma 6 2 3 2" xfId="725" xr:uid="{00000000-0005-0000-0000-000053010000}"/>
    <cellStyle name="Comma 6 2 4" xfId="376" xr:uid="{00000000-0005-0000-0000-000054010000}"/>
    <cellStyle name="Comma 6 2 5" xfId="648" xr:uid="{00000000-0005-0000-0000-000055010000}"/>
    <cellStyle name="Comma 6 3" xfId="216" xr:uid="{00000000-0005-0000-0000-000056010000}"/>
    <cellStyle name="Comma 6 3 2" xfId="491" xr:uid="{00000000-0005-0000-0000-000057010000}"/>
    <cellStyle name="Comma 6 3 3" xfId="763" xr:uid="{00000000-0005-0000-0000-000058010000}"/>
    <cellStyle name="Comma 6 4" xfId="295" xr:uid="{00000000-0005-0000-0000-000059010000}"/>
    <cellStyle name="Comma 6 4 2" xfId="569" xr:uid="{00000000-0005-0000-0000-00005A010000}"/>
    <cellStyle name="Comma 6 4 3" xfId="841" xr:uid="{00000000-0005-0000-0000-00005B010000}"/>
    <cellStyle name="Comma 6 5" xfId="414" xr:uid="{00000000-0005-0000-0000-00005C010000}"/>
    <cellStyle name="Comma 6 5 2" xfId="687" xr:uid="{00000000-0005-0000-0000-00005D010000}"/>
    <cellStyle name="Comma 6 6" xfId="337" xr:uid="{00000000-0005-0000-0000-00005E010000}"/>
    <cellStyle name="Comma 6 7" xfId="610" xr:uid="{00000000-0005-0000-0000-00005F010000}"/>
    <cellStyle name="Comma 6 8" xfId="885" xr:uid="{00000000-0005-0000-0000-000060010000}"/>
    <cellStyle name="Comma 7" xfId="112" xr:uid="{00000000-0005-0000-0000-000061010000}"/>
    <cellStyle name="Comma 8" xfId="906" xr:uid="{00000000-0005-0000-0000-000062010000}"/>
    <cellStyle name="Explanatory Text" xfId="41" builtinId="53" customBuiltin="1"/>
    <cellStyle name="Explanatory Text 2" xfId="171" xr:uid="{00000000-0005-0000-0000-000064010000}"/>
    <cellStyle name="Followed Hyperlink" xfId="925" builtinId="9" customBuiltin="1"/>
    <cellStyle name="Good" xfId="32" builtinId="26" customBuiltin="1"/>
    <cellStyle name="Good 2" xfId="172" xr:uid="{00000000-0005-0000-0000-000067010000}"/>
    <cellStyle name="Heading 1" xfId="28" builtinId="16" customBuiltin="1"/>
    <cellStyle name="Heading 1 2" xfId="173" xr:uid="{00000000-0005-0000-0000-000069010000}"/>
    <cellStyle name="Heading 2" xfId="29" builtinId="17" customBuiltin="1"/>
    <cellStyle name="Heading 2 2" xfId="174" xr:uid="{00000000-0005-0000-0000-00006B010000}"/>
    <cellStyle name="Heading 3" xfId="30" builtinId="18" customBuiltin="1"/>
    <cellStyle name="Heading 3 2" xfId="175" xr:uid="{00000000-0005-0000-0000-00006D010000}"/>
    <cellStyle name="Heading 4" xfId="31" builtinId="19" customBuiltin="1"/>
    <cellStyle name="Heading 4 2" xfId="176" xr:uid="{00000000-0005-0000-0000-00006F010000}"/>
    <cellStyle name="Hyperlink" xfId="2" builtinId="8" customBuiltin="1"/>
    <cellStyle name="Hyperlink 2" xfId="25" xr:uid="{00000000-0005-0000-0000-000071010000}"/>
    <cellStyle name="Hyperlink 2 2" xfId="5" xr:uid="{00000000-0005-0000-0000-000072010000}"/>
    <cellStyle name="Hyperlink 3" xfId="3" xr:uid="{00000000-0005-0000-0000-000073010000}"/>
    <cellStyle name="Hyperlink 4" xfId="79" xr:uid="{00000000-0005-0000-0000-000074010000}"/>
    <cellStyle name="Hyperlink 5" xfId="185" xr:uid="{00000000-0005-0000-0000-000075010000}"/>
    <cellStyle name="Hyperlink 6" xfId="908" xr:uid="{00000000-0005-0000-0000-000076010000}"/>
    <cellStyle name="Hyperlink 7" xfId="920" xr:uid="{00000000-0005-0000-0000-000077010000}"/>
    <cellStyle name="Input" xfId="35" builtinId="20" customBuiltin="1"/>
    <cellStyle name="Input 2" xfId="177" xr:uid="{00000000-0005-0000-0000-000079010000}"/>
    <cellStyle name="Linked Cell" xfId="38" builtinId="24" customBuiltin="1"/>
    <cellStyle name="Linked Cell 2" xfId="178" xr:uid="{00000000-0005-0000-0000-00007B010000}"/>
    <cellStyle name="Neutral" xfId="34" builtinId="28" customBuiltin="1"/>
    <cellStyle name="Neutral 2" xfId="179" xr:uid="{00000000-0005-0000-0000-00007D010000}"/>
    <cellStyle name="Normal" xfId="0" builtinId="0"/>
    <cellStyle name="Normal 10" xfId="67" xr:uid="{00000000-0005-0000-0000-00007F010000}"/>
    <cellStyle name="Normal 10 2" xfId="125" xr:uid="{00000000-0005-0000-0000-000080010000}"/>
    <cellStyle name="Normal 10 2 2" xfId="245" xr:uid="{00000000-0005-0000-0000-000081010000}"/>
    <cellStyle name="Normal 10 2 2 2" xfId="520" xr:uid="{00000000-0005-0000-0000-000082010000}"/>
    <cellStyle name="Normal 10 2 2 3" xfId="792" xr:uid="{00000000-0005-0000-0000-000083010000}"/>
    <cellStyle name="Normal 10 2 3" xfId="444" xr:uid="{00000000-0005-0000-0000-000084010000}"/>
    <cellStyle name="Normal 10 2 3 2" xfId="716" xr:uid="{00000000-0005-0000-0000-000085010000}"/>
    <cellStyle name="Normal 10 2 4" xfId="367" xr:uid="{00000000-0005-0000-0000-000086010000}"/>
    <cellStyle name="Normal 10 2 5" xfId="639" xr:uid="{00000000-0005-0000-0000-000087010000}"/>
    <cellStyle name="Normal 10 3" xfId="207" xr:uid="{00000000-0005-0000-0000-000088010000}"/>
    <cellStyle name="Normal 10 3 2" xfId="482" xr:uid="{00000000-0005-0000-0000-000089010000}"/>
    <cellStyle name="Normal 10 3 3" xfId="754" xr:uid="{00000000-0005-0000-0000-00008A010000}"/>
    <cellStyle name="Normal 10 4" xfId="286" xr:uid="{00000000-0005-0000-0000-00008B010000}"/>
    <cellStyle name="Normal 10 4 2" xfId="560" xr:uid="{00000000-0005-0000-0000-00008C010000}"/>
    <cellStyle name="Normal 10 4 3" xfId="832" xr:uid="{00000000-0005-0000-0000-00008D010000}"/>
    <cellStyle name="Normal 10 5" xfId="405" xr:uid="{00000000-0005-0000-0000-00008E010000}"/>
    <cellStyle name="Normal 10 5 2" xfId="678" xr:uid="{00000000-0005-0000-0000-00008F010000}"/>
    <cellStyle name="Normal 10 6" xfId="328" xr:uid="{00000000-0005-0000-0000-000090010000}"/>
    <cellStyle name="Normal 10 7" xfId="601" xr:uid="{00000000-0005-0000-0000-000091010000}"/>
    <cellStyle name="Normal 10 8" xfId="876" xr:uid="{00000000-0005-0000-0000-000092010000}"/>
    <cellStyle name="Normal 10 9" xfId="924" xr:uid="{00000000-0005-0000-0000-000093010000}"/>
    <cellStyle name="Normal 11" xfId="73" xr:uid="{00000000-0005-0000-0000-000094010000}"/>
    <cellStyle name="Normal 11 2" xfId="130" xr:uid="{00000000-0005-0000-0000-000095010000}"/>
    <cellStyle name="Normal 11 2 2" xfId="250" xr:uid="{00000000-0005-0000-0000-000096010000}"/>
    <cellStyle name="Normal 11 2 2 2" xfId="525" xr:uid="{00000000-0005-0000-0000-000097010000}"/>
    <cellStyle name="Normal 11 2 2 3" xfId="797" xr:uid="{00000000-0005-0000-0000-000098010000}"/>
    <cellStyle name="Normal 11 2 3" xfId="449" xr:uid="{00000000-0005-0000-0000-000099010000}"/>
    <cellStyle name="Normal 11 2 3 2" xfId="721" xr:uid="{00000000-0005-0000-0000-00009A010000}"/>
    <cellStyle name="Normal 11 2 4" xfId="372" xr:uid="{00000000-0005-0000-0000-00009B010000}"/>
    <cellStyle name="Normal 11 2 5" xfId="644" xr:uid="{00000000-0005-0000-0000-00009C010000}"/>
    <cellStyle name="Normal 11 3" xfId="212" xr:uid="{00000000-0005-0000-0000-00009D010000}"/>
    <cellStyle name="Normal 11 3 2" xfId="487" xr:uid="{00000000-0005-0000-0000-00009E010000}"/>
    <cellStyle name="Normal 11 3 3" xfId="759" xr:uid="{00000000-0005-0000-0000-00009F010000}"/>
    <cellStyle name="Normal 11 4" xfId="291" xr:uid="{00000000-0005-0000-0000-0000A0010000}"/>
    <cellStyle name="Normal 11 4 2" xfId="565" xr:uid="{00000000-0005-0000-0000-0000A1010000}"/>
    <cellStyle name="Normal 11 4 3" xfId="837" xr:uid="{00000000-0005-0000-0000-0000A2010000}"/>
    <cellStyle name="Normal 11 5" xfId="410" xr:uid="{00000000-0005-0000-0000-0000A3010000}"/>
    <cellStyle name="Normal 11 5 2" xfId="683" xr:uid="{00000000-0005-0000-0000-0000A4010000}"/>
    <cellStyle name="Normal 11 6" xfId="333" xr:uid="{00000000-0005-0000-0000-0000A5010000}"/>
    <cellStyle name="Normal 11 7" xfId="606" xr:uid="{00000000-0005-0000-0000-0000A6010000}"/>
    <cellStyle name="Normal 11 8" xfId="881" xr:uid="{00000000-0005-0000-0000-0000A7010000}"/>
    <cellStyle name="Normal 11 9" xfId="927" xr:uid="{5898E46B-0911-4EF4-9D87-7FF714B75EDE}"/>
    <cellStyle name="Normal 12" xfId="111" xr:uid="{00000000-0005-0000-0000-0000A8010000}"/>
    <cellStyle name="Normal 12 2" xfId="276" xr:uid="{00000000-0005-0000-0000-0000A9010000}"/>
    <cellStyle name="Normal 12 3" xfId="434" xr:uid="{00000000-0005-0000-0000-0000AA010000}"/>
    <cellStyle name="Normal 12 4" xfId="357" xr:uid="{00000000-0005-0000-0000-0000AB010000}"/>
    <cellStyle name="Normal 13" xfId="98" xr:uid="{00000000-0005-0000-0000-0000AC010000}"/>
    <cellStyle name="Normal 13 2" xfId="223" xr:uid="{00000000-0005-0000-0000-0000AD010000}"/>
    <cellStyle name="Normal 13 2 2" xfId="498" xr:uid="{00000000-0005-0000-0000-0000AE010000}"/>
    <cellStyle name="Normal 13 2 3" xfId="770" xr:uid="{00000000-0005-0000-0000-0000AF010000}"/>
    <cellStyle name="Normal 13 3" xfId="303" xr:uid="{00000000-0005-0000-0000-0000B0010000}"/>
    <cellStyle name="Normal 13 3 2" xfId="577" xr:uid="{00000000-0005-0000-0000-0000B1010000}"/>
    <cellStyle name="Normal 13 4" xfId="305" xr:uid="{00000000-0005-0000-0000-0000B2010000}"/>
    <cellStyle name="Normal 13 5" xfId="421" xr:uid="{00000000-0005-0000-0000-0000B3010000}"/>
    <cellStyle name="Normal 13 5 2" xfId="694" xr:uid="{00000000-0005-0000-0000-0000B4010000}"/>
    <cellStyle name="Normal 13 6" xfId="344" xr:uid="{00000000-0005-0000-0000-0000B5010000}"/>
    <cellStyle name="Normal 13 7" xfId="617" xr:uid="{00000000-0005-0000-0000-0000B6010000}"/>
    <cellStyle name="Normal 13 8" xfId="893" xr:uid="{00000000-0005-0000-0000-0000B7010000}"/>
    <cellStyle name="Normal 14" xfId="262" xr:uid="{00000000-0005-0000-0000-0000B8010000}"/>
    <cellStyle name="Normal 14 2" xfId="537" xr:uid="{00000000-0005-0000-0000-0000B9010000}"/>
    <cellStyle name="Normal 14 2 2" xfId="809" xr:uid="{00000000-0005-0000-0000-0000BA010000}"/>
    <cellStyle name="Normal 14 3" xfId="384" xr:uid="{00000000-0005-0000-0000-0000BB010000}"/>
    <cellStyle name="Normal 14 4" xfId="656" xr:uid="{00000000-0005-0000-0000-0000BC010000}"/>
    <cellStyle name="Normal 15" xfId="263" xr:uid="{00000000-0005-0000-0000-0000BD010000}"/>
    <cellStyle name="Normal 15 2" xfId="538" xr:uid="{00000000-0005-0000-0000-0000BE010000}"/>
    <cellStyle name="Normal 15 3" xfId="810" xr:uid="{00000000-0005-0000-0000-0000BF010000}"/>
    <cellStyle name="Normal 16" xfId="306" xr:uid="{00000000-0005-0000-0000-0000C0010000}"/>
    <cellStyle name="Normal 16 2" xfId="850" xr:uid="{00000000-0005-0000-0000-0000C1010000}"/>
    <cellStyle name="Normal 17" xfId="852" xr:uid="{00000000-0005-0000-0000-0000C2010000}"/>
    <cellStyle name="Normal 18" xfId="854" xr:uid="{00000000-0005-0000-0000-0000C3010000}"/>
    <cellStyle name="Normal 19" xfId="903" xr:uid="{00000000-0005-0000-0000-0000C4010000}"/>
    <cellStyle name="Normal 2" xfId="6" xr:uid="{00000000-0005-0000-0000-0000C5010000}"/>
    <cellStyle name="Normal 2 2" xfId="7" xr:uid="{00000000-0005-0000-0000-0000C6010000}"/>
    <cellStyle name="Normal 2 2 2" xfId="897" xr:uid="{00000000-0005-0000-0000-0000C7010000}"/>
    <cellStyle name="Normal 2 2 3" xfId="913" xr:uid="{00000000-0005-0000-0000-0000C8010000}"/>
    <cellStyle name="Normal 2 3" xfId="26" xr:uid="{00000000-0005-0000-0000-0000C9010000}"/>
    <cellStyle name="Normal 2 3 2" xfId="911" xr:uid="{00000000-0005-0000-0000-0000CA010000}"/>
    <cellStyle name="Normal 2 4" xfId="23" xr:uid="{00000000-0005-0000-0000-0000CB010000}"/>
    <cellStyle name="Normal 2 4 2" xfId="91" xr:uid="{00000000-0005-0000-0000-0000CC010000}"/>
    <cellStyle name="Normal 2 4 2 2" xfId="135" xr:uid="{00000000-0005-0000-0000-0000CD010000}"/>
    <cellStyle name="Normal 2 4 2 2 2" xfId="255" xr:uid="{00000000-0005-0000-0000-0000CE010000}"/>
    <cellStyle name="Normal 2 4 2 2 2 2" xfId="530" xr:uid="{00000000-0005-0000-0000-0000CF010000}"/>
    <cellStyle name="Normal 2 4 2 2 2 3" xfId="802" xr:uid="{00000000-0005-0000-0000-0000D0010000}"/>
    <cellStyle name="Normal 2 4 2 2 3" xfId="454" xr:uid="{00000000-0005-0000-0000-0000D1010000}"/>
    <cellStyle name="Normal 2 4 2 2 3 2" xfId="726" xr:uid="{00000000-0005-0000-0000-0000D2010000}"/>
    <cellStyle name="Normal 2 4 2 2 4" xfId="377" xr:uid="{00000000-0005-0000-0000-0000D3010000}"/>
    <cellStyle name="Normal 2 4 2 2 5" xfId="649" xr:uid="{00000000-0005-0000-0000-0000D4010000}"/>
    <cellStyle name="Normal 2 4 2 3" xfId="217" xr:uid="{00000000-0005-0000-0000-0000D5010000}"/>
    <cellStyle name="Normal 2 4 2 3 2" xfId="492" xr:uid="{00000000-0005-0000-0000-0000D6010000}"/>
    <cellStyle name="Normal 2 4 2 3 3" xfId="764" xr:uid="{00000000-0005-0000-0000-0000D7010000}"/>
    <cellStyle name="Normal 2 4 2 4" xfId="296" xr:uid="{00000000-0005-0000-0000-0000D8010000}"/>
    <cellStyle name="Normal 2 4 2 4 2" xfId="570" xr:uid="{00000000-0005-0000-0000-0000D9010000}"/>
    <cellStyle name="Normal 2 4 2 4 3" xfId="842" xr:uid="{00000000-0005-0000-0000-0000DA010000}"/>
    <cellStyle name="Normal 2 4 2 5" xfId="415" xr:uid="{00000000-0005-0000-0000-0000DB010000}"/>
    <cellStyle name="Normal 2 4 2 5 2" xfId="688" xr:uid="{00000000-0005-0000-0000-0000DC010000}"/>
    <cellStyle name="Normal 2 4 2 6" xfId="338" xr:uid="{00000000-0005-0000-0000-0000DD010000}"/>
    <cellStyle name="Normal 2 4 2 7" xfId="611" xr:uid="{00000000-0005-0000-0000-0000DE010000}"/>
    <cellStyle name="Normal 2 4 2 8" xfId="886" xr:uid="{00000000-0005-0000-0000-0000DF010000}"/>
    <cellStyle name="Normal 20" xfId="905" xr:uid="{00000000-0005-0000-0000-0000E0010000}"/>
    <cellStyle name="Normal 20 2" xfId="928" xr:uid="{4F3E52C2-C0D2-411D-A267-0443762BD014}"/>
    <cellStyle name="Normal 21" xfId="914" xr:uid="{00000000-0005-0000-0000-0000E1010000}"/>
    <cellStyle name="Normal 22" xfId="915" xr:uid="{00000000-0005-0000-0000-0000E2010000}"/>
    <cellStyle name="Normal 23" xfId="916" xr:uid="{00000000-0005-0000-0000-0000E3010000}"/>
    <cellStyle name="Normal 24" xfId="917" xr:uid="{00000000-0005-0000-0000-0000E4010000}"/>
    <cellStyle name="Normal 25" xfId="918" xr:uid="{00000000-0005-0000-0000-0000E5010000}"/>
    <cellStyle name="Normal 26" xfId="919" xr:uid="{00000000-0005-0000-0000-0000E6010000}"/>
    <cellStyle name="Normal 27" xfId="922" xr:uid="{00000000-0005-0000-0000-0000E7010000}"/>
    <cellStyle name="Normal 3" xfId="8" xr:uid="{00000000-0005-0000-0000-0000E8010000}"/>
    <cellStyle name="Normal 3 10" xfId="277" xr:uid="{00000000-0005-0000-0000-0000E9010000}"/>
    <cellStyle name="Normal 3 10 2" xfId="551" xr:uid="{00000000-0005-0000-0000-0000EA010000}"/>
    <cellStyle name="Normal 3 10 3" xfId="823" xr:uid="{00000000-0005-0000-0000-0000EB010000}"/>
    <cellStyle name="Normal 3 11" xfId="385" xr:uid="{00000000-0005-0000-0000-0000EC010000}"/>
    <cellStyle name="Normal 3 11 2" xfId="657" xr:uid="{00000000-0005-0000-0000-0000ED010000}"/>
    <cellStyle name="Normal 3 12" xfId="307" xr:uid="{00000000-0005-0000-0000-0000EE010000}"/>
    <cellStyle name="Normal 3 13" xfId="580" xr:uid="{00000000-0005-0000-0000-0000EF010000}"/>
    <cellStyle name="Normal 3 14" xfId="867" xr:uid="{00000000-0005-0000-0000-0000F0010000}"/>
    <cellStyle name="Normal 3 15" xfId="898" xr:uid="{00000000-0005-0000-0000-0000F1010000}"/>
    <cellStyle name="Normal 3 2" xfId="9" xr:uid="{00000000-0005-0000-0000-0000F2010000}"/>
    <cellStyle name="Normal 3 2 10" xfId="581" xr:uid="{00000000-0005-0000-0000-0000F3010000}"/>
    <cellStyle name="Normal 3 2 11" xfId="868" xr:uid="{00000000-0005-0000-0000-0000F4010000}"/>
    <cellStyle name="Normal 3 2 12" xfId="899" xr:uid="{00000000-0005-0000-0000-0000F5010000}"/>
    <cellStyle name="Normal 3 2 2" xfId="19" xr:uid="{00000000-0005-0000-0000-0000F6010000}"/>
    <cellStyle name="Normal 3 2 2 10" xfId="871" xr:uid="{00000000-0005-0000-0000-0000F7010000}"/>
    <cellStyle name="Normal 3 2 2 2" xfId="92" xr:uid="{00000000-0005-0000-0000-0000F8010000}"/>
    <cellStyle name="Normal 3 2 2 2 2" xfId="136" xr:uid="{00000000-0005-0000-0000-0000F9010000}"/>
    <cellStyle name="Normal 3 2 2 2 2 2" xfId="256" xr:uid="{00000000-0005-0000-0000-0000FA010000}"/>
    <cellStyle name="Normal 3 2 2 2 2 2 2" xfId="531" xr:uid="{00000000-0005-0000-0000-0000FB010000}"/>
    <cellStyle name="Normal 3 2 2 2 2 2 3" xfId="803" xr:uid="{00000000-0005-0000-0000-0000FC010000}"/>
    <cellStyle name="Normal 3 2 2 2 2 3" xfId="455" xr:uid="{00000000-0005-0000-0000-0000FD010000}"/>
    <cellStyle name="Normal 3 2 2 2 2 3 2" xfId="727" xr:uid="{00000000-0005-0000-0000-0000FE010000}"/>
    <cellStyle name="Normal 3 2 2 2 2 4" xfId="378" xr:uid="{00000000-0005-0000-0000-0000FF010000}"/>
    <cellStyle name="Normal 3 2 2 2 2 5" xfId="650" xr:uid="{00000000-0005-0000-0000-000000020000}"/>
    <cellStyle name="Normal 3 2 2 2 3" xfId="218" xr:uid="{00000000-0005-0000-0000-000001020000}"/>
    <cellStyle name="Normal 3 2 2 2 3 2" xfId="493" xr:uid="{00000000-0005-0000-0000-000002020000}"/>
    <cellStyle name="Normal 3 2 2 2 3 3" xfId="765" xr:uid="{00000000-0005-0000-0000-000003020000}"/>
    <cellStyle name="Normal 3 2 2 2 4" xfId="297" xr:uid="{00000000-0005-0000-0000-000004020000}"/>
    <cellStyle name="Normal 3 2 2 2 4 2" xfId="571" xr:uid="{00000000-0005-0000-0000-000005020000}"/>
    <cellStyle name="Normal 3 2 2 2 4 3" xfId="843" xr:uid="{00000000-0005-0000-0000-000006020000}"/>
    <cellStyle name="Normal 3 2 2 2 5" xfId="416" xr:uid="{00000000-0005-0000-0000-000007020000}"/>
    <cellStyle name="Normal 3 2 2 2 5 2" xfId="689" xr:uid="{00000000-0005-0000-0000-000008020000}"/>
    <cellStyle name="Normal 3 2 2 2 6" xfId="339" xr:uid="{00000000-0005-0000-0000-000009020000}"/>
    <cellStyle name="Normal 3 2 2 2 7" xfId="612" xr:uid="{00000000-0005-0000-0000-00000A020000}"/>
    <cellStyle name="Normal 3 2 2 2 8" xfId="887" xr:uid="{00000000-0005-0000-0000-00000B020000}"/>
    <cellStyle name="Normal 3 2 2 3" xfId="85" xr:uid="{00000000-0005-0000-0000-00000C020000}"/>
    <cellStyle name="Normal 3 2 2 3 2" xfId="131" xr:uid="{00000000-0005-0000-0000-00000D020000}"/>
    <cellStyle name="Normal 3 2 2 3 2 2" xfId="251" xr:uid="{00000000-0005-0000-0000-00000E020000}"/>
    <cellStyle name="Normal 3 2 2 3 2 2 2" xfId="526" xr:uid="{00000000-0005-0000-0000-00000F020000}"/>
    <cellStyle name="Normal 3 2 2 3 2 2 3" xfId="798" xr:uid="{00000000-0005-0000-0000-000010020000}"/>
    <cellStyle name="Normal 3 2 2 3 2 3" xfId="450" xr:uid="{00000000-0005-0000-0000-000011020000}"/>
    <cellStyle name="Normal 3 2 2 3 2 3 2" xfId="722" xr:uid="{00000000-0005-0000-0000-000012020000}"/>
    <cellStyle name="Normal 3 2 2 3 2 4" xfId="373" xr:uid="{00000000-0005-0000-0000-000013020000}"/>
    <cellStyle name="Normal 3 2 2 3 2 5" xfId="645" xr:uid="{00000000-0005-0000-0000-000014020000}"/>
    <cellStyle name="Normal 3 2 2 3 3" xfId="213" xr:uid="{00000000-0005-0000-0000-000015020000}"/>
    <cellStyle name="Normal 3 2 2 3 3 2" xfId="488" xr:uid="{00000000-0005-0000-0000-000016020000}"/>
    <cellStyle name="Normal 3 2 2 3 3 3" xfId="760" xr:uid="{00000000-0005-0000-0000-000017020000}"/>
    <cellStyle name="Normal 3 2 2 3 4" xfId="292" xr:uid="{00000000-0005-0000-0000-000018020000}"/>
    <cellStyle name="Normal 3 2 2 3 4 2" xfId="566" xr:uid="{00000000-0005-0000-0000-000019020000}"/>
    <cellStyle name="Normal 3 2 2 3 4 3" xfId="838" xr:uid="{00000000-0005-0000-0000-00001A020000}"/>
    <cellStyle name="Normal 3 2 2 3 5" xfId="411" xr:uid="{00000000-0005-0000-0000-00001B020000}"/>
    <cellStyle name="Normal 3 2 2 3 5 2" xfId="684" xr:uid="{00000000-0005-0000-0000-00001C020000}"/>
    <cellStyle name="Normal 3 2 2 3 6" xfId="334" xr:uid="{00000000-0005-0000-0000-00001D020000}"/>
    <cellStyle name="Normal 3 2 2 3 7" xfId="607" xr:uid="{00000000-0005-0000-0000-00001E020000}"/>
    <cellStyle name="Normal 3 2 2 3 8" xfId="882" xr:uid="{00000000-0005-0000-0000-00001F020000}"/>
    <cellStyle name="Normal 3 2 2 4" xfId="119" xr:uid="{00000000-0005-0000-0000-000020020000}"/>
    <cellStyle name="Normal 3 2 2 4 2" xfId="240" xr:uid="{00000000-0005-0000-0000-000021020000}"/>
    <cellStyle name="Normal 3 2 2 4 2 2" xfId="515" xr:uid="{00000000-0005-0000-0000-000022020000}"/>
    <cellStyle name="Normal 3 2 2 4 2 3" xfId="787" xr:uid="{00000000-0005-0000-0000-000023020000}"/>
    <cellStyle name="Normal 3 2 2 4 3" xfId="439" xr:uid="{00000000-0005-0000-0000-000024020000}"/>
    <cellStyle name="Normal 3 2 2 4 3 2" xfId="711" xr:uid="{00000000-0005-0000-0000-000025020000}"/>
    <cellStyle name="Normal 3 2 2 4 4" xfId="362" xr:uid="{00000000-0005-0000-0000-000026020000}"/>
    <cellStyle name="Normal 3 2 2 4 5" xfId="634" xr:uid="{00000000-0005-0000-0000-000027020000}"/>
    <cellStyle name="Normal 3 2 2 5" xfId="190" xr:uid="{00000000-0005-0000-0000-000028020000}"/>
    <cellStyle name="Normal 3 2 2 5 2" xfId="465" xr:uid="{00000000-0005-0000-0000-000029020000}"/>
    <cellStyle name="Normal 3 2 2 5 3" xfId="737" xr:uid="{00000000-0005-0000-0000-00002A020000}"/>
    <cellStyle name="Normal 3 2 2 6" xfId="281" xr:uid="{00000000-0005-0000-0000-00002B020000}"/>
    <cellStyle name="Normal 3 2 2 6 2" xfId="555" xr:uid="{00000000-0005-0000-0000-00002C020000}"/>
    <cellStyle name="Normal 3 2 2 6 3" xfId="827" xr:uid="{00000000-0005-0000-0000-00002D020000}"/>
    <cellStyle name="Normal 3 2 2 7" xfId="388" xr:uid="{00000000-0005-0000-0000-00002E020000}"/>
    <cellStyle name="Normal 3 2 2 7 2" xfId="661" xr:uid="{00000000-0005-0000-0000-00002F020000}"/>
    <cellStyle name="Normal 3 2 2 8" xfId="311" xr:uid="{00000000-0005-0000-0000-000030020000}"/>
    <cellStyle name="Normal 3 2 2 9" xfId="584" xr:uid="{00000000-0005-0000-0000-000031020000}"/>
    <cellStyle name="Normal 3 2 3" xfId="93" xr:uid="{00000000-0005-0000-0000-000032020000}"/>
    <cellStyle name="Normal 3 2 3 2" xfId="137" xr:uid="{00000000-0005-0000-0000-000033020000}"/>
    <cellStyle name="Normal 3 2 3 2 2" xfId="257" xr:uid="{00000000-0005-0000-0000-000034020000}"/>
    <cellStyle name="Normal 3 2 3 2 2 2" xfId="532" xr:uid="{00000000-0005-0000-0000-000035020000}"/>
    <cellStyle name="Normal 3 2 3 2 2 3" xfId="804" xr:uid="{00000000-0005-0000-0000-000036020000}"/>
    <cellStyle name="Normal 3 2 3 2 3" xfId="456" xr:uid="{00000000-0005-0000-0000-000037020000}"/>
    <cellStyle name="Normal 3 2 3 2 3 2" xfId="728" xr:uid="{00000000-0005-0000-0000-000038020000}"/>
    <cellStyle name="Normal 3 2 3 2 4" xfId="379" xr:uid="{00000000-0005-0000-0000-000039020000}"/>
    <cellStyle name="Normal 3 2 3 2 5" xfId="651" xr:uid="{00000000-0005-0000-0000-00003A020000}"/>
    <cellStyle name="Normal 3 2 3 3" xfId="219" xr:uid="{00000000-0005-0000-0000-00003B020000}"/>
    <cellStyle name="Normal 3 2 3 3 2" xfId="494" xr:uid="{00000000-0005-0000-0000-00003C020000}"/>
    <cellStyle name="Normal 3 2 3 3 3" xfId="766" xr:uid="{00000000-0005-0000-0000-00003D020000}"/>
    <cellStyle name="Normal 3 2 3 4" xfId="298" xr:uid="{00000000-0005-0000-0000-00003E020000}"/>
    <cellStyle name="Normal 3 2 3 4 2" xfId="572" xr:uid="{00000000-0005-0000-0000-00003F020000}"/>
    <cellStyle name="Normal 3 2 3 4 3" xfId="844" xr:uid="{00000000-0005-0000-0000-000040020000}"/>
    <cellStyle name="Normal 3 2 3 5" xfId="417" xr:uid="{00000000-0005-0000-0000-000041020000}"/>
    <cellStyle name="Normal 3 2 3 5 2" xfId="690" xr:uid="{00000000-0005-0000-0000-000042020000}"/>
    <cellStyle name="Normal 3 2 3 6" xfId="340" xr:uid="{00000000-0005-0000-0000-000043020000}"/>
    <cellStyle name="Normal 3 2 3 7" xfId="613" xr:uid="{00000000-0005-0000-0000-000044020000}"/>
    <cellStyle name="Normal 3 2 3 8" xfId="888" xr:uid="{00000000-0005-0000-0000-000045020000}"/>
    <cellStyle name="Normal 3 2 4" xfId="77" xr:uid="{00000000-0005-0000-0000-000046020000}"/>
    <cellStyle name="Normal 3 2 5" xfId="114" xr:uid="{00000000-0005-0000-0000-000047020000}"/>
    <cellStyle name="Normal 3 2 5 2" xfId="237" xr:uid="{00000000-0005-0000-0000-000048020000}"/>
    <cellStyle name="Normal 3 2 5 2 2" xfId="512" xr:uid="{00000000-0005-0000-0000-000049020000}"/>
    <cellStyle name="Normal 3 2 5 2 3" xfId="784" xr:uid="{00000000-0005-0000-0000-00004A020000}"/>
    <cellStyle name="Normal 3 2 5 3" xfId="436" xr:uid="{00000000-0005-0000-0000-00004B020000}"/>
    <cellStyle name="Normal 3 2 5 3 2" xfId="708" xr:uid="{00000000-0005-0000-0000-00004C020000}"/>
    <cellStyle name="Normal 3 2 5 4" xfId="359" xr:uid="{00000000-0005-0000-0000-00004D020000}"/>
    <cellStyle name="Normal 3 2 5 5" xfId="631" xr:uid="{00000000-0005-0000-0000-00004E020000}"/>
    <cellStyle name="Normal 3 2 6" xfId="187" xr:uid="{00000000-0005-0000-0000-00004F020000}"/>
    <cellStyle name="Normal 3 2 6 2" xfId="462" xr:uid="{00000000-0005-0000-0000-000050020000}"/>
    <cellStyle name="Normal 3 2 6 3" xfId="734" xr:uid="{00000000-0005-0000-0000-000051020000}"/>
    <cellStyle name="Normal 3 2 7" xfId="278" xr:uid="{00000000-0005-0000-0000-000052020000}"/>
    <cellStyle name="Normal 3 2 7 2" xfId="552" xr:uid="{00000000-0005-0000-0000-000053020000}"/>
    <cellStyle name="Normal 3 2 7 3" xfId="824" xr:uid="{00000000-0005-0000-0000-000054020000}"/>
    <cellStyle name="Normal 3 2 8" xfId="386" xr:uid="{00000000-0005-0000-0000-000055020000}"/>
    <cellStyle name="Normal 3 2 8 2" xfId="658" xr:uid="{00000000-0005-0000-0000-000056020000}"/>
    <cellStyle name="Normal 3 2 9" xfId="309" xr:uid="{00000000-0005-0000-0000-000057020000}"/>
    <cellStyle name="Normal 3 3" xfId="14" xr:uid="{00000000-0005-0000-0000-000058020000}"/>
    <cellStyle name="Normal 3 3 2" xfId="86" xr:uid="{00000000-0005-0000-0000-000059020000}"/>
    <cellStyle name="Normal 3 3 3" xfId="145" xr:uid="{00000000-0005-0000-0000-00005A020000}"/>
    <cellStyle name="Normal 3 4" xfId="18" xr:uid="{00000000-0005-0000-0000-00005B020000}"/>
    <cellStyle name="Normal 3 4 10" xfId="870" xr:uid="{00000000-0005-0000-0000-00005C020000}"/>
    <cellStyle name="Normal 3 4 2" xfId="94" xr:uid="{00000000-0005-0000-0000-00005D020000}"/>
    <cellStyle name="Normal 3 4 2 2" xfId="138" xr:uid="{00000000-0005-0000-0000-00005E020000}"/>
    <cellStyle name="Normal 3 4 2 2 2" xfId="258" xr:uid="{00000000-0005-0000-0000-00005F020000}"/>
    <cellStyle name="Normal 3 4 2 2 2 2" xfId="533" xr:uid="{00000000-0005-0000-0000-000060020000}"/>
    <cellStyle name="Normal 3 4 2 2 2 3" xfId="805" xr:uid="{00000000-0005-0000-0000-000061020000}"/>
    <cellStyle name="Normal 3 4 2 2 3" xfId="457" xr:uid="{00000000-0005-0000-0000-000062020000}"/>
    <cellStyle name="Normal 3 4 2 2 3 2" xfId="729" xr:uid="{00000000-0005-0000-0000-000063020000}"/>
    <cellStyle name="Normal 3 4 2 2 4" xfId="380" xr:uid="{00000000-0005-0000-0000-000064020000}"/>
    <cellStyle name="Normal 3 4 2 2 5" xfId="652" xr:uid="{00000000-0005-0000-0000-000065020000}"/>
    <cellStyle name="Normal 3 4 2 3" xfId="220" xr:uid="{00000000-0005-0000-0000-000066020000}"/>
    <cellStyle name="Normal 3 4 2 3 2" xfId="495" xr:uid="{00000000-0005-0000-0000-000067020000}"/>
    <cellStyle name="Normal 3 4 2 3 3" xfId="767" xr:uid="{00000000-0005-0000-0000-000068020000}"/>
    <cellStyle name="Normal 3 4 2 4" xfId="299" xr:uid="{00000000-0005-0000-0000-000069020000}"/>
    <cellStyle name="Normal 3 4 2 4 2" xfId="573" xr:uid="{00000000-0005-0000-0000-00006A020000}"/>
    <cellStyle name="Normal 3 4 2 4 3" xfId="845" xr:uid="{00000000-0005-0000-0000-00006B020000}"/>
    <cellStyle name="Normal 3 4 2 5" xfId="418" xr:uid="{00000000-0005-0000-0000-00006C020000}"/>
    <cellStyle name="Normal 3 4 2 5 2" xfId="691" xr:uid="{00000000-0005-0000-0000-00006D020000}"/>
    <cellStyle name="Normal 3 4 2 6" xfId="341" xr:uid="{00000000-0005-0000-0000-00006E020000}"/>
    <cellStyle name="Normal 3 4 2 7" xfId="614" xr:uid="{00000000-0005-0000-0000-00006F020000}"/>
    <cellStyle name="Normal 3 4 2 8" xfId="889" xr:uid="{00000000-0005-0000-0000-000070020000}"/>
    <cellStyle name="Normal 3 4 3" xfId="87" xr:uid="{00000000-0005-0000-0000-000071020000}"/>
    <cellStyle name="Normal 3 4 3 2" xfId="132" xr:uid="{00000000-0005-0000-0000-000072020000}"/>
    <cellStyle name="Normal 3 4 3 2 2" xfId="252" xr:uid="{00000000-0005-0000-0000-000073020000}"/>
    <cellStyle name="Normal 3 4 3 2 2 2" xfId="527" xr:uid="{00000000-0005-0000-0000-000074020000}"/>
    <cellStyle name="Normal 3 4 3 2 2 3" xfId="799" xr:uid="{00000000-0005-0000-0000-000075020000}"/>
    <cellStyle name="Normal 3 4 3 2 3" xfId="451" xr:uid="{00000000-0005-0000-0000-000076020000}"/>
    <cellStyle name="Normal 3 4 3 2 3 2" xfId="723" xr:uid="{00000000-0005-0000-0000-000077020000}"/>
    <cellStyle name="Normal 3 4 3 2 4" xfId="374" xr:uid="{00000000-0005-0000-0000-000078020000}"/>
    <cellStyle name="Normal 3 4 3 2 5" xfId="646" xr:uid="{00000000-0005-0000-0000-000079020000}"/>
    <cellStyle name="Normal 3 4 3 3" xfId="214" xr:uid="{00000000-0005-0000-0000-00007A020000}"/>
    <cellStyle name="Normal 3 4 3 3 2" xfId="489" xr:uid="{00000000-0005-0000-0000-00007B020000}"/>
    <cellStyle name="Normal 3 4 3 3 3" xfId="761" xr:uid="{00000000-0005-0000-0000-00007C020000}"/>
    <cellStyle name="Normal 3 4 3 4" xfId="293" xr:uid="{00000000-0005-0000-0000-00007D020000}"/>
    <cellStyle name="Normal 3 4 3 4 2" xfId="567" xr:uid="{00000000-0005-0000-0000-00007E020000}"/>
    <cellStyle name="Normal 3 4 3 4 3" xfId="839" xr:uid="{00000000-0005-0000-0000-00007F020000}"/>
    <cellStyle name="Normal 3 4 3 5" xfId="412" xr:uid="{00000000-0005-0000-0000-000080020000}"/>
    <cellStyle name="Normal 3 4 3 5 2" xfId="685" xr:uid="{00000000-0005-0000-0000-000081020000}"/>
    <cellStyle name="Normal 3 4 3 6" xfId="335" xr:uid="{00000000-0005-0000-0000-000082020000}"/>
    <cellStyle name="Normal 3 4 3 7" xfId="608" xr:uid="{00000000-0005-0000-0000-000083020000}"/>
    <cellStyle name="Normal 3 4 3 8" xfId="883" xr:uid="{00000000-0005-0000-0000-000084020000}"/>
    <cellStyle name="Normal 3 4 4" xfId="118" xr:uid="{00000000-0005-0000-0000-000085020000}"/>
    <cellStyle name="Normal 3 4 4 2" xfId="239" xr:uid="{00000000-0005-0000-0000-000086020000}"/>
    <cellStyle name="Normal 3 4 4 2 2" xfId="514" xr:uid="{00000000-0005-0000-0000-000087020000}"/>
    <cellStyle name="Normal 3 4 4 2 3" xfId="786" xr:uid="{00000000-0005-0000-0000-000088020000}"/>
    <cellStyle name="Normal 3 4 4 3" xfId="438" xr:uid="{00000000-0005-0000-0000-000089020000}"/>
    <cellStyle name="Normal 3 4 4 3 2" xfId="710" xr:uid="{00000000-0005-0000-0000-00008A020000}"/>
    <cellStyle name="Normal 3 4 4 4" xfId="361" xr:uid="{00000000-0005-0000-0000-00008B020000}"/>
    <cellStyle name="Normal 3 4 4 5" xfId="633" xr:uid="{00000000-0005-0000-0000-00008C020000}"/>
    <cellStyle name="Normal 3 4 5" xfId="189" xr:uid="{00000000-0005-0000-0000-00008D020000}"/>
    <cellStyle name="Normal 3 4 5 2" xfId="464" xr:uid="{00000000-0005-0000-0000-00008E020000}"/>
    <cellStyle name="Normal 3 4 5 3" xfId="736" xr:uid="{00000000-0005-0000-0000-00008F020000}"/>
    <cellStyle name="Normal 3 4 6" xfId="280" xr:uid="{00000000-0005-0000-0000-000090020000}"/>
    <cellStyle name="Normal 3 4 6 2" xfId="554" xr:uid="{00000000-0005-0000-0000-000091020000}"/>
    <cellStyle name="Normal 3 4 6 3" xfId="826" xr:uid="{00000000-0005-0000-0000-000092020000}"/>
    <cellStyle name="Normal 3 4 7" xfId="387" xr:uid="{00000000-0005-0000-0000-000093020000}"/>
    <cellStyle name="Normal 3 4 7 2" xfId="660" xr:uid="{00000000-0005-0000-0000-000094020000}"/>
    <cellStyle name="Normal 3 4 8" xfId="310" xr:uid="{00000000-0005-0000-0000-000095020000}"/>
    <cellStyle name="Normal 3 4 9" xfId="583" xr:uid="{00000000-0005-0000-0000-000096020000}"/>
    <cellStyle name="Normal 3 5" xfId="20" xr:uid="{00000000-0005-0000-0000-000097020000}"/>
    <cellStyle name="Normal 3 5 2" xfId="88" xr:uid="{00000000-0005-0000-0000-000098020000}"/>
    <cellStyle name="Normal 3 5 2 2" xfId="133" xr:uid="{00000000-0005-0000-0000-000099020000}"/>
    <cellStyle name="Normal 3 5 2 2 2" xfId="253" xr:uid="{00000000-0005-0000-0000-00009A020000}"/>
    <cellStyle name="Normal 3 5 2 2 2 2" xfId="528" xr:uid="{00000000-0005-0000-0000-00009B020000}"/>
    <cellStyle name="Normal 3 5 2 2 2 3" xfId="800" xr:uid="{00000000-0005-0000-0000-00009C020000}"/>
    <cellStyle name="Normal 3 5 2 2 3" xfId="452" xr:uid="{00000000-0005-0000-0000-00009D020000}"/>
    <cellStyle name="Normal 3 5 2 2 3 2" xfId="724" xr:uid="{00000000-0005-0000-0000-00009E020000}"/>
    <cellStyle name="Normal 3 5 2 2 4" xfId="375" xr:uid="{00000000-0005-0000-0000-00009F020000}"/>
    <cellStyle name="Normal 3 5 2 2 5" xfId="647" xr:uid="{00000000-0005-0000-0000-0000A0020000}"/>
    <cellStyle name="Normal 3 5 2 3" xfId="215" xr:uid="{00000000-0005-0000-0000-0000A1020000}"/>
    <cellStyle name="Normal 3 5 2 3 2" xfId="490" xr:uid="{00000000-0005-0000-0000-0000A2020000}"/>
    <cellStyle name="Normal 3 5 2 3 3" xfId="762" xr:uid="{00000000-0005-0000-0000-0000A3020000}"/>
    <cellStyle name="Normal 3 5 2 4" xfId="294" xr:uid="{00000000-0005-0000-0000-0000A4020000}"/>
    <cellStyle name="Normal 3 5 2 4 2" xfId="568" xr:uid="{00000000-0005-0000-0000-0000A5020000}"/>
    <cellStyle name="Normal 3 5 2 4 3" xfId="840" xr:uid="{00000000-0005-0000-0000-0000A6020000}"/>
    <cellStyle name="Normal 3 5 2 5" xfId="413" xr:uid="{00000000-0005-0000-0000-0000A7020000}"/>
    <cellStyle name="Normal 3 5 2 5 2" xfId="686" xr:uid="{00000000-0005-0000-0000-0000A8020000}"/>
    <cellStyle name="Normal 3 5 2 6" xfId="336" xr:uid="{00000000-0005-0000-0000-0000A9020000}"/>
    <cellStyle name="Normal 3 5 2 7" xfId="609" xr:uid="{00000000-0005-0000-0000-0000AA020000}"/>
    <cellStyle name="Normal 3 5 2 8" xfId="884" xr:uid="{00000000-0005-0000-0000-0000AB020000}"/>
    <cellStyle name="Normal 3 5 3" xfId="120" xr:uid="{00000000-0005-0000-0000-0000AC020000}"/>
    <cellStyle name="Normal 3 5 3 2" xfId="241" xr:uid="{00000000-0005-0000-0000-0000AD020000}"/>
    <cellStyle name="Normal 3 5 3 2 2" xfId="516" xr:uid="{00000000-0005-0000-0000-0000AE020000}"/>
    <cellStyle name="Normal 3 5 3 2 3" xfId="788" xr:uid="{00000000-0005-0000-0000-0000AF020000}"/>
    <cellStyle name="Normal 3 5 3 3" xfId="440" xr:uid="{00000000-0005-0000-0000-0000B0020000}"/>
    <cellStyle name="Normal 3 5 3 3 2" xfId="712" xr:uid="{00000000-0005-0000-0000-0000B1020000}"/>
    <cellStyle name="Normal 3 5 3 4" xfId="363" xr:uid="{00000000-0005-0000-0000-0000B2020000}"/>
    <cellStyle name="Normal 3 5 3 5" xfId="635" xr:uid="{00000000-0005-0000-0000-0000B3020000}"/>
    <cellStyle name="Normal 3 5 4" xfId="191" xr:uid="{00000000-0005-0000-0000-0000B4020000}"/>
    <cellStyle name="Normal 3 5 4 2" xfId="466" xr:uid="{00000000-0005-0000-0000-0000B5020000}"/>
    <cellStyle name="Normal 3 5 4 3" xfId="738" xr:uid="{00000000-0005-0000-0000-0000B6020000}"/>
    <cellStyle name="Normal 3 5 5" xfId="282" xr:uid="{00000000-0005-0000-0000-0000B7020000}"/>
    <cellStyle name="Normal 3 5 5 2" xfId="556" xr:uid="{00000000-0005-0000-0000-0000B8020000}"/>
    <cellStyle name="Normal 3 5 5 3" xfId="828" xr:uid="{00000000-0005-0000-0000-0000B9020000}"/>
    <cellStyle name="Normal 3 5 6" xfId="389" xr:uid="{00000000-0005-0000-0000-0000BA020000}"/>
    <cellStyle name="Normal 3 5 6 2" xfId="662" xr:uid="{00000000-0005-0000-0000-0000BB020000}"/>
    <cellStyle name="Normal 3 5 7" xfId="312" xr:uid="{00000000-0005-0000-0000-0000BC020000}"/>
    <cellStyle name="Normal 3 5 8" xfId="585" xr:uid="{00000000-0005-0000-0000-0000BD020000}"/>
    <cellStyle name="Normal 3 5 9" xfId="872" xr:uid="{00000000-0005-0000-0000-0000BE020000}"/>
    <cellStyle name="Normal 3 6" xfId="69" xr:uid="{00000000-0005-0000-0000-0000BF020000}"/>
    <cellStyle name="Normal 3 6 2" xfId="95" xr:uid="{00000000-0005-0000-0000-0000C0020000}"/>
    <cellStyle name="Normal 3 6 2 2" xfId="139" xr:uid="{00000000-0005-0000-0000-0000C1020000}"/>
    <cellStyle name="Normal 3 6 2 2 2" xfId="259" xr:uid="{00000000-0005-0000-0000-0000C2020000}"/>
    <cellStyle name="Normal 3 6 2 2 2 2" xfId="534" xr:uid="{00000000-0005-0000-0000-0000C3020000}"/>
    <cellStyle name="Normal 3 6 2 2 2 3" xfId="806" xr:uid="{00000000-0005-0000-0000-0000C4020000}"/>
    <cellStyle name="Normal 3 6 2 2 3" xfId="458" xr:uid="{00000000-0005-0000-0000-0000C5020000}"/>
    <cellStyle name="Normal 3 6 2 2 3 2" xfId="730" xr:uid="{00000000-0005-0000-0000-0000C6020000}"/>
    <cellStyle name="Normal 3 6 2 2 4" xfId="381" xr:uid="{00000000-0005-0000-0000-0000C7020000}"/>
    <cellStyle name="Normal 3 6 2 2 5" xfId="653" xr:uid="{00000000-0005-0000-0000-0000C8020000}"/>
    <cellStyle name="Normal 3 6 2 3" xfId="221" xr:uid="{00000000-0005-0000-0000-0000C9020000}"/>
    <cellStyle name="Normal 3 6 2 3 2" xfId="496" xr:uid="{00000000-0005-0000-0000-0000CA020000}"/>
    <cellStyle name="Normal 3 6 2 3 3" xfId="768" xr:uid="{00000000-0005-0000-0000-0000CB020000}"/>
    <cellStyle name="Normal 3 6 2 4" xfId="300" xr:uid="{00000000-0005-0000-0000-0000CC020000}"/>
    <cellStyle name="Normal 3 6 2 4 2" xfId="574" xr:uid="{00000000-0005-0000-0000-0000CD020000}"/>
    <cellStyle name="Normal 3 6 2 4 3" xfId="846" xr:uid="{00000000-0005-0000-0000-0000CE020000}"/>
    <cellStyle name="Normal 3 6 2 5" xfId="419" xr:uid="{00000000-0005-0000-0000-0000CF020000}"/>
    <cellStyle name="Normal 3 6 2 5 2" xfId="692" xr:uid="{00000000-0005-0000-0000-0000D0020000}"/>
    <cellStyle name="Normal 3 6 2 6" xfId="342" xr:uid="{00000000-0005-0000-0000-0000D1020000}"/>
    <cellStyle name="Normal 3 6 2 7" xfId="615" xr:uid="{00000000-0005-0000-0000-0000D2020000}"/>
    <cellStyle name="Normal 3 6 2 8" xfId="890" xr:uid="{00000000-0005-0000-0000-0000D3020000}"/>
    <cellStyle name="Normal 3 6 3" xfId="127" xr:uid="{00000000-0005-0000-0000-0000D4020000}"/>
    <cellStyle name="Normal 3 6 3 2" xfId="247" xr:uid="{00000000-0005-0000-0000-0000D5020000}"/>
    <cellStyle name="Normal 3 6 3 2 2" xfId="522" xr:uid="{00000000-0005-0000-0000-0000D6020000}"/>
    <cellStyle name="Normal 3 6 3 2 3" xfId="794" xr:uid="{00000000-0005-0000-0000-0000D7020000}"/>
    <cellStyle name="Normal 3 6 3 3" xfId="446" xr:uid="{00000000-0005-0000-0000-0000D8020000}"/>
    <cellStyle name="Normal 3 6 3 3 2" xfId="718" xr:uid="{00000000-0005-0000-0000-0000D9020000}"/>
    <cellStyle name="Normal 3 6 3 4" xfId="369" xr:uid="{00000000-0005-0000-0000-0000DA020000}"/>
    <cellStyle name="Normal 3 6 3 5" xfId="641" xr:uid="{00000000-0005-0000-0000-0000DB020000}"/>
    <cellStyle name="Normal 3 6 4" xfId="209" xr:uid="{00000000-0005-0000-0000-0000DC020000}"/>
    <cellStyle name="Normal 3 6 4 2" xfId="484" xr:uid="{00000000-0005-0000-0000-0000DD020000}"/>
    <cellStyle name="Normal 3 6 4 3" xfId="756" xr:uid="{00000000-0005-0000-0000-0000DE020000}"/>
    <cellStyle name="Normal 3 6 5" xfId="288" xr:uid="{00000000-0005-0000-0000-0000DF020000}"/>
    <cellStyle name="Normal 3 6 5 2" xfId="562" xr:uid="{00000000-0005-0000-0000-0000E0020000}"/>
    <cellStyle name="Normal 3 6 5 3" xfId="834" xr:uid="{00000000-0005-0000-0000-0000E1020000}"/>
    <cellStyle name="Normal 3 6 6" xfId="407" xr:uid="{00000000-0005-0000-0000-0000E2020000}"/>
    <cellStyle name="Normal 3 6 6 2" xfId="680" xr:uid="{00000000-0005-0000-0000-0000E3020000}"/>
    <cellStyle name="Normal 3 6 7" xfId="330" xr:uid="{00000000-0005-0000-0000-0000E4020000}"/>
    <cellStyle name="Normal 3 6 8" xfId="603" xr:uid="{00000000-0005-0000-0000-0000E5020000}"/>
    <cellStyle name="Normal 3 6 9" xfId="878" xr:uid="{00000000-0005-0000-0000-0000E6020000}"/>
    <cellStyle name="Normal 3 7" xfId="75" xr:uid="{00000000-0005-0000-0000-0000E7020000}"/>
    <cellStyle name="Normal 3 8" xfId="113" xr:uid="{00000000-0005-0000-0000-0000E8020000}"/>
    <cellStyle name="Normal 3 8 2" xfId="236" xr:uid="{00000000-0005-0000-0000-0000E9020000}"/>
    <cellStyle name="Normal 3 8 2 2" xfId="511" xr:uid="{00000000-0005-0000-0000-0000EA020000}"/>
    <cellStyle name="Normal 3 8 2 3" xfId="783" xr:uid="{00000000-0005-0000-0000-0000EB020000}"/>
    <cellStyle name="Normal 3 8 3" xfId="435" xr:uid="{00000000-0005-0000-0000-0000EC020000}"/>
    <cellStyle name="Normal 3 8 3 2" xfId="707" xr:uid="{00000000-0005-0000-0000-0000ED020000}"/>
    <cellStyle name="Normal 3 8 4" xfId="358" xr:uid="{00000000-0005-0000-0000-0000EE020000}"/>
    <cellStyle name="Normal 3 8 5" xfId="630" xr:uid="{00000000-0005-0000-0000-0000EF020000}"/>
    <cellStyle name="Normal 3 9" xfId="186" xr:uid="{00000000-0005-0000-0000-0000F0020000}"/>
    <cellStyle name="Normal 3 9 2" xfId="461" xr:uid="{00000000-0005-0000-0000-0000F1020000}"/>
    <cellStyle name="Normal 3 9 3" xfId="733" xr:uid="{00000000-0005-0000-0000-0000F2020000}"/>
    <cellStyle name="Normal 4" xfId="10" xr:uid="{00000000-0005-0000-0000-0000F3020000}"/>
    <cellStyle name="Normal 4 2" xfId="16" xr:uid="{00000000-0005-0000-0000-0000F4020000}"/>
    <cellStyle name="Normal 4 2 2" xfId="96" xr:uid="{00000000-0005-0000-0000-0000F5020000}"/>
    <cellStyle name="Normal 4 2 3" xfId="117" xr:uid="{00000000-0005-0000-0000-0000F6020000}"/>
    <cellStyle name="Normal 4 3" xfId="76" xr:uid="{00000000-0005-0000-0000-0000F7020000}"/>
    <cellStyle name="Normal 4 4" xfId="895" xr:uid="{00000000-0005-0000-0000-0000F8020000}"/>
    <cellStyle name="Normal 5" xfId="11" xr:uid="{00000000-0005-0000-0000-0000F9020000}"/>
    <cellStyle name="Normal 5 2" xfId="81" xr:uid="{00000000-0005-0000-0000-0000FA020000}"/>
    <cellStyle name="Normal 5 3" xfId="912" xr:uid="{00000000-0005-0000-0000-0000FB020000}"/>
    <cellStyle name="Normal 6" xfId="12" xr:uid="{00000000-0005-0000-0000-0000FC020000}"/>
    <cellStyle name="Normal 6 10" xfId="900" xr:uid="{00000000-0005-0000-0000-0000FD020000}"/>
    <cellStyle name="Normal 6 11" xfId="910" xr:uid="{00000000-0005-0000-0000-0000FE020000}"/>
    <cellStyle name="Normal 6 12" xfId="921" xr:uid="{00000000-0005-0000-0000-0000FF020000}"/>
    <cellStyle name="Normal 6 2" xfId="115" xr:uid="{00000000-0005-0000-0000-000000030000}"/>
    <cellStyle name="Normal 6 2 2" xfId="238" xr:uid="{00000000-0005-0000-0000-000001030000}"/>
    <cellStyle name="Normal 6 2 2 2" xfId="513" xr:uid="{00000000-0005-0000-0000-000002030000}"/>
    <cellStyle name="Normal 6 2 2 3" xfId="785" xr:uid="{00000000-0005-0000-0000-000003030000}"/>
    <cellStyle name="Normal 6 2 3" xfId="437" xr:uid="{00000000-0005-0000-0000-000004030000}"/>
    <cellStyle name="Normal 6 2 3 2" xfId="709" xr:uid="{00000000-0005-0000-0000-000005030000}"/>
    <cellStyle name="Normal 6 2 4" xfId="360" xr:uid="{00000000-0005-0000-0000-000006030000}"/>
    <cellStyle name="Normal 6 2 5" xfId="632" xr:uid="{00000000-0005-0000-0000-000007030000}"/>
    <cellStyle name="Normal 6 3" xfId="188" xr:uid="{00000000-0005-0000-0000-000008030000}"/>
    <cellStyle name="Normal 6 3 2" xfId="463" xr:uid="{00000000-0005-0000-0000-000009030000}"/>
    <cellStyle name="Normal 6 3 3" xfId="735" xr:uid="{00000000-0005-0000-0000-00000A030000}"/>
    <cellStyle name="Normal 6 4" xfId="279" xr:uid="{00000000-0005-0000-0000-00000B030000}"/>
    <cellStyle name="Normal 6 4 2" xfId="553" xr:uid="{00000000-0005-0000-0000-00000C030000}"/>
    <cellStyle name="Normal 6 4 3" xfId="825" xr:uid="{00000000-0005-0000-0000-00000D030000}"/>
    <cellStyle name="Normal 6 5" xfId="308" xr:uid="{00000000-0005-0000-0000-00000E030000}"/>
    <cellStyle name="Normal 6 5 2" xfId="659" xr:uid="{00000000-0005-0000-0000-00000F030000}"/>
    <cellStyle name="Normal 6 6" xfId="579" xr:uid="{00000000-0005-0000-0000-000010030000}"/>
    <cellStyle name="Normal 6 6 2" xfId="851" xr:uid="{00000000-0005-0000-0000-000011030000}"/>
    <cellStyle name="Normal 6 7" xfId="853" xr:uid="{00000000-0005-0000-0000-000012030000}"/>
    <cellStyle name="Normal 6 8" xfId="582" xr:uid="{00000000-0005-0000-0000-000013030000}"/>
    <cellStyle name="Normal 6 9" xfId="869" xr:uid="{00000000-0005-0000-0000-000014030000}"/>
    <cellStyle name="Normal 7" xfId="13" xr:uid="{00000000-0005-0000-0000-000015030000}"/>
    <cellStyle name="Normal 7 2" xfId="146" xr:uid="{00000000-0005-0000-0000-000016030000}"/>
    <cellStyle name="Normal 7 2 2" xfId="261" xr:uid="{00000000-0005-0000-0000-000017030000}"/>
    <cellStyle name="Normal 7 2 2 2" xfId="536" xr:uid="{00000000-0005-0000-0000-000018030000}"/>
    <cellStyle name="Normal 7 2 2 3" xfId="808" xr:uid="{00000000-0005-0000-0000-000019030000}"/>
    <cellStyle name="Normal 7 2 3" xfId="302" xr:uid="{00000000-0005-0000-0000-00001A030000}"/>
    <cellStyle name="Normal 7 2 3 2" xfId="576" xr:uid="{00000000-0005-0000-0000-00001B030000}"/>
    <cellStyle name="Normal 7 2 3 3" xfId="848" xr:uid="{00000000-0005-0000-0000-00001C030000}"/>
    <cellStyle name="Normal 7 2 4" xfId="460" xr:uid="{00000000-0005-0000-0000-00001D030000}"/>
    <cellStyle name="Normal 7 2 4 2" xfId="732" xr:uid="{00000000-0005-0000-0000-00001E030000}"/>
    <cellStyle name="Normal 7 2 5" xfId="383" xr:uid="{00000000-0005-0000-0000-00001F030000}"/>
    <cellStyle name="Normal 7 2 6" xfId="655" xr:uid="{00000000-0005-0000-0000-000020030000}"/>
    <cellStyle name="Normal 7 2 7" xfId="892" xr:uid="{00000000-0005-0000-0000-000021030000}"/>
    <cellStyle name="Normal 7 3" xfId="901" xr:uid="{00000000-0005-0000-0000-000022030000}"/>
    <cellStyle name="Normal 8" xfId="21" xr:uid="{00000000-0005-0000-0000-000023030000}"/>
    <cellStyle name="Normal 8 2" xfId="122" xr:uid="{00000000-0005-0000-0000-000024030000}"/>
    <cellStyle name="Normal 8 2 2" xfId="242" xr:uid="{00000000-0005-0000-0000-000025030000}"/>
    <cellStyle name="Normal 8 2 2 2" xfId="517" xr:uid="{00000000-0005-0000-0000-000026030000}"/>
    <cellStyle name="Normal 8 2 2 3" xfId="789" xr:uid="{00000000-0005-0000-0000-000027030000}"/>
    <cellStyle name="Normal 8 2 3" xfId="441" xr:uid="{00000000-0005-0000-0000-000028030000}"/>
    <cellStyle name="Normal 8 2 3 2" xfId="713" xr:uid="{00000000-0005-0000-0000-000029030000}"/>
    <cellStyle name="Normal 8 2 4" xfId="364" xr:uid="{00000000-0005-0000-0000-00002A030000}"/>
    <cellStyle name="Normal 8 2 5" xfId="636" xr:uid="{00000000-0005-0000-0000-00002B030000}"/>
    <cellStyle name="Normal 8 3" xfId="192" xr:uid="{00000000-0005-0000-0000-00002C030000}"/>
    <cellStyle name="Normal 8 3 2" xfId="467" xr:uid="{00000000-0005-0000-0000-00002D030000}"/>
    <cellStyle name="Normal 8 3 3" xfId="739" xr:uid="{00000000-0005-0000-0000-00002E030000}"/>
    <cellStyle name="Normal 8 4" xfId="283" xr:uid="{00000000-0005-0000-0000-00002F030000}"/>
    <cellStyle name="Normal 8 4 2" xfId="557" xr:uid="{00000000-0005-0000-0000-000030030000}"/>
    <cellStyle name="Normal 8 4 3" xfId="829" xr:uid="{00000000-0005-0000-0000-000031030000}"/>
    <cellStyle name="Normal 8 5" xfId="390" xr:uid="{00000000-0005-0000-0000-000032030000}"/>
    <cellStyle name="Normal 8 5 2" xfId="663" xr:uid="{00000000-0005-0000-0000-000033030000}"/>
    <cellStyle name="Normal 8 6" xfId="313" xr:uid="{00000000-0005-0000-0000-000034030000}"/>
    <cellStyle name="Normal 8 7" xfId="586" xr:uid="{00000000-0005-0000-0000-000035030000}"/>
    <cellStyle name="Normal 8 8" xfId="873" xr:uid="{00000000-0005-0000-0000-000036030000}"/>
    <cellStyle name="Normal 8 9" xfId="926" xr:uid="{EE7307AF-C006-4283-B801-1791436B7089}"/>
    <cellStyle name="Normal 9" xfId="24" xr:uid="{00000000-0005-0000-0000-000037030000}"/>
    <cellStyle name="Normal 9 2" xfId="124" xr:uid="{00000000-0005-0000-0000-000038030000}"/>
    <cellStyle name="Normal 9 2 2" xfId="244" xr:uid="{00000000-0005-0000-0000-000039030000}"/>
    <cellStyle name="Normal 9 2 2 2" xfId="519" xr:uid="{00000000-0005-0000-0000-00003A030000}"/>
    <cellStyle name="Normal 9 2 2 3" xfId="791" xr:uid="{00000000-0005-0000-0000-00003B030000}"/>
    <cellStyle name="Normal 9 2 3" xfId="443" xr:uid="{00000000-0005-0000-0000-00003C030000}"/>
    <cellStyle name="Normal 9 2 3 2" xfId="715" xr:uid="{00000000-0005-0000-0000-00003D030000}"/>
    <cellStyle name="Normal 9 2 4" xfId="366" xr:uid="{00000000-0005-0000-0000-00003E030000}"/>
    <cellStyle name="Normal 9 2 5" xfId="638" xr:uid="{00000000-0005-0000-0000-00003F030000}"/>
    <cellStyle name="Normal 9 3" xfId="194" xr:uid="{00000000-0005-0000-0000-000040030000}"/>
    <cellStyle name="Normal 9 3 2" xfId="469" xr:uid="{00000000-0005-0000-0000-000041030000}"/>
    <cellStyle name="Normal 9 3 3" xfId="741" xr:uid="{00000000-0005-0000-0000-000042030000}"/>
    <cellStyle name="Normal 9 4" xfId="285" xr:uid="{00000000-0005-0000-0000-000043030000}"/>
    <cellStyle name="Normal 9 4 2" xfId="559" xr:uid="{00000000-0005-0000-0000-000044030000}"/>
    <cellStyle name="Normal 9 4 3" xfId="831" xr:uid="{00000000-0005-0000-0000-000045030000}"/>
    <cellStyle name="Normal 9 5" xfId="392" xr:uid="{00000000-0005-0000-0000-000046030000}"/>
    <cellStyle name="Normal 9 5 2" xfId="665" xr:uid="{00000000-0005-0000-0000-000047030000}"/>
    <cellStyle name="Normal 9 6" xfId="315" xr:uid="{00000000-0005-0000-0000-000048030000}"/>
    <cellStyle name="Normal 9 7" xfId="588" xr:uid="{00000000-0005-0000-0000-000049030000}"/>
    <cellStyle name="Normal 9 8" xfId="875" xr:uid="{00000000-0005-0000-0000-00004A030000}"/>
    <cellStyle name="Note 2" xfId="71" xr:uid="{00000000-0005-0000-0000-00004B030000}"/>
    <cellStyle name="Note 2 10" xfId="880" xr:uid="{00000000-0005-0000-0000-00004C030000}"/>
    <cellStyle name="Note 2 11" xfId="902" xr:uid="{00000000-0005-0000-0000-00004D030000}"/>
    <cellStyle name="Note 2 2" xfId="97" xr:uid="{00000000-0005-0000-0000-00004E030000}"/>
    <cellStyle name="Note 2 2 2" xfId="140" xr:uid="{00000000-0005-0000-0000-00004F030000}"/>
    <cellStyle name="Note 2 2 2 2" xfId="260" xr:uid="{00000000-0005-0000-0000-000050030000}"/>
    <cellStyle name="Note 2 2 2 2 2" xfId="535" xr:uid="{00000000-0005-0000-0000-000051030000}"/>
    <cellStyle name="Note 2 2 2 2 3" xfId="807" xr:uid="{00000000-0005-0000-0000-000052030000}"/>
    <cellStyle name="Note 2 2 2 3" xfId="459" xr:uid="{00000000-0005-0000-0000-000053030000}"/>
    <cellStyle name="Note 2 2 2 3 2" xfId="731" xr:uid="{00000000-0005-0000-0000-000054030000}"/>
    <cellStyle name="Note 2 2 2 4" xfId="382" xr:uid="{00000000-0005-0000-0000-000055030000}"/>
    <cellStyle name="Note 2 2 2 5" xfId="654" xr:uid="{00000000-0005-0000-0000-000056030000}"/>
    <cellStyle name="Note 2 2 3" xfId="222" xr:uid="{00000000-0005-0000-0000-000057030000}"/>
    <cellStyle name="Note 2 2 3 2" xfId="497" xr:uid="{00000000-0005-0000-0000-000058030000}"/>
    <cellStyle name="Note 2 2 3 3" xfId="769" xr:uid="{00000000-0005-0000-0000-000059030000}"/>
    <cellStyle name="Note 2 2 4" xfId="301" xr:uid="{00000000-0005-0000-0000-00005A030000}"/>
    <cellStyle name="Note 2 2 4 2" xfId="575" xr:uid="{00000000-0005-0000-0000-00005B030000}"/>
    <cellStyle name="Note 2 2 4 3" xfId="847" xr:uid="{00000000-0005-0000-0000-00005C030000}"/>
    <cellStyle name="Note 2 2 5" xfId="420" xr:uid="{00000000-0005-0000-0000-00005D030000}"/>
    <cellStyle name="Note 2 2 5 2" xfId="693" xr:uid="{00000000-0005-0000-0000-00005E030000}"/>
    <cellStyle name="Note 2 2 6" xfId="343" xr:uid="{00000000-0005-0000-0000-00005F030000}"/>
    <cellStyle name="Note 2 2 7" xfId="616" xr:uid="{00000000-0005-0000-0000-000060030000}"/>
    <cellStyle name="Note 2 2 8" xfId="891" xr:uid="{00000000-0005-0000-0000-000061030000}"/>
    <cellStyle name="Note 2 3" xfId="180" xr:uid="{00000000-0005-0000-0000-000062030000}"/>
    <cellStyle name="Note 2 4" xfId="129" xr:uid="{00000000-0005-0000-0000-000063030000}"/>
    <cellStyle name="Note 2 4 2" xfId="249" xr:uid="{00000000-0005-0000-0000-000064030000}"/>
    <cellStyle name="Note 2 4 2 2" xfId="524" xr:uid="{00000000-0005-0000-0000-000065030000}"/>
    <cellStyle name="Note 2 4 2 3" xfId="796" xr:uid="{00000000-0005-0000-0000-000066030000}"/>
    <cellStyle name="Note 2 4 3" xfId="448" xr:uid="{00000000-0005-0000-0000-000067030000}"/>
    <cellStyle name="Note 2 4 3 2" xfId="720" xr:uid="{00000000-0005-0000-0000-000068030000}"/>
    <cellStyle name="Note 2 4 4" xfId="371" xr:uid="{00000000-0005-0000-0000-000069030000}"/>
    <cellStyle name="Note 2 4 5" xfId="643" xr:uid="{00000000-0005-0000-0000-00006A030000}"/>
    <cellStyle name="Note 2 5" xfId="211" xr:uid="{00000000-0005-0000-0000-00006B030000}"/>
    <cellStyle name="Note 2 5 2" xfId="486" xr:uid="{00000000-0005-0000-0000-00006C030000}"/>
    <cellStyle name="Note 2 5 3" xfId="758" xr:uid="{00000000-0005-0000-0000-00006D030000}"/>
    <cellStyle name="Note 2 6" xfId="290" xr:uid="{00000000-0005-0000-0000-00006E030000}"/>
    <cellStyle name="Note 2 6 2" xfId="564" xr:uid="{00000000-0005-0000-0000-00006F030000}"/>
    <cellStyle name="Note 2 6 3" xfId="836" xr:uid="{00000000-0005-0000-0000-000070030000}"/>
    <cellStyle name="Note 2 7" xfId="409" xr:uid="{00000000-0005-0000-0000-000071030000}"/>
    <cellStyle name="Note 2 7 2" xfId="682" xr:uid="{00000000-0005-0000-0000-000072030000}"/>
    <cellStyle name="Note 2 8" xfId="332" xr:uid="{00000000-0005-0000-0000-000073030000}"/>
    <cellStyle name="Note 2 9" xfId="605" xr:uid="{00000000-0005-0000-0000-000074030000}"/>
    <cellStyle name="Note 3" xfId="68" xr:uid="{00000000-0005-0000-0000-000075030000}"/>
    <cellStyle name="Note 3 2" xfId="126" xr:uid="{00000000-0005-0000-0000-000076030000}"/>
    <cellStyle name="Note 3 2 2" xfId="246" xr:uid="{00000000-0005-0000-0000-000077030000}"/>
    <cellStyle name="Note 3 2 2 2" xfId="521" xr:uid="{00000000-0005-0000-0000-000078030000}"/>
    <cellStyle name="Note 3 2 2 3" xfId="793" xr:uid="{00000000-0005-0000-0000-000079030000}"/>
    <cellStyle name="Note 3 2 3" xfId="445" xr:uid="{00000000-0005-0000-0000-00007A030000}"/>
    <cellStyle name="Note 3 2 3 2" xfId="717" xr:uid="{00000000-0005-0000-0000-00007B030000}"/>
    <cellStyle name="Note 3 2 4" xfId="368" xr:uid="{00000000-0005-0000-0000-00007C030000}"/>
    <cellStyle name="Note 3 2 5" xfId="640" xr:uid="{00000000-0005-0000-0000-00007D030000}"/>
    <cellStyle name="Note 3 3" xfId="208" xr:uid="{00000000-0005-0000-0000-00007E030000}"/>
    <cellStyle name="Note 3 3 2" xfId="483" xr:uid="{00000000-0005-0000-0000-00007F030000}"/>
    <cellStyle name="Note 3 3 3" xfId="755" xr:uid="{00000000-0005-0000-0000-000080030000}"/>
    <cellStyle name="Note 3 4" xfId="287" xr:uid="{00000000-0005-0000-0000-000081030000}"/>
    <cellStyle name="Note 3 4 2" xfId="561" xr:uid="{00000000-0005-0000-0000-000082030000}"/>
    <cellStyle name="Note 3 4 3" xfId="833" xr:uid="{00000000-0005-0000-0000-000083030000}"/>
    <cellStyle name="Note 3 5" xfId="406" xr:uid="{00000000-0005-0000-0000-000084030000}"/>
    <cellStyle name="Note 3 5 2" xfId="679" xr:uid="{00000000-0005-0000-0000-000085030000}"/>
    <cellStyle name="Note 3 6" xfId="329" xr:uid="{00000000-0005-0000-0000-000086030000}"/>
    <cellStyle name="Note 3 7" xfId="602" xr:uid="{00000000-0005-0000-0000-000087030000}"/>
    <cellStyle name="Note 3 8" xfId="877" xr:uid="{00000000-0005-0000-0000-000088030000}"/>
    <cellStyle name="Output" xfId="36" builtinId="21" customBuiltin="1"/>
    <cellStyle name="Output 2" xfId="181" xr:uid="{00000000-0005-0000-0000-00008A030000}"/>
    <cellStyle name="Percent" xfId="909" builtinId="5"/>
    <cellStyle name="Percent 2" xfId="15" xr:uid="{00000000-0005-0000-0000-00008C030000}"/>
    <cellStyle name="Percent 2 2" xfId="80" xr:uid="{00000000-0005-0000-0000-00008D030000}"/>
    <cellStyle name="Percent 2 3" xfId="147" xr:uid="{00000000-0005-0000-0000-00008E030000}"/>
    <cellStyle name="Percent 2 4" xfId="116" xr:uid="{00000000-0005-0000-0000-00008F030000}"/>
    <cellStyle name="Percent 3" xfId="17" xr:uid="{00000000-0005-0000-0000-000090030000}"/>
    <cellStyle name="Percent 4" xfId="84" xr:uid="{00000000-0005-0000-0000-000091030000}"/>
    <cellStyle name="Percent 5" xfId="121" xr:uid="{00000000-0005-0000-0000-000092030000}"/>
    <cellStyle name="Percent 6" xfId="304" xr:uid="{00000000-0005-0000-0000-000093030000}"/>
    <cellStyle name="Percent 6 2" xfId="578" xr:uid="{00000000-0005-0000-0000-000094030000}"/>
    <cellStyle name="Percent 6 3" xfId="849" xr:uid="{00000000-0005-0000-0000-000095030000}"/>
    <cellStyle name="Percent 7" xfId="894" xr:uid="{00000000-0005-0000-0000-000096030000}"/>
    <cellStyle name="Percent 8" xfId="923" xr:uid="{00000000-0005-0000-0000-000097030000}"/>
    <cellStyle name="Title" xfId="27" builtinId="15" customBuiltin="1"/>
    <cellStyle name="Title 2" xfId="182" xr:uid="{00000000-0005-0000-0000-000099030000}"/>
    <cellStyle name="Total" xfId="42" builtinId="25" customBuiltin="1"/>
    <cellStyle name="Total 2" xfId="183" xr:uid="{00000000-0005-0000-0000-00009B030000}"/>
    <cellStyle name="Warning Text" xfId="40" builtinId="11" customBuiltin="1"/>
    <cellStyle name="Warning Text 2" xfId="184" xr:uid="{00000000-0005-0000-0000-00009D030000}"/>
  </cellStyles>
  <dxfs count="0"/>
  <tableStyles count="0" defaultTableStyle="TableStyleMedium2" defaultPivotStyle="PivotStyleLight16"/>
  <colors>
    <mruColors>
      <color rgb="FFFFFFCC"/>
      <color rgb="FFFFCCCC"/>
      <color rgb="FFFF9999"/>
      <color rgb="FF7F7F7F"/>
      <color rgb="FFFF7C8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1.1b Deaths by cause in men, United Kingdom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635984300714513"/>
          <c:y val="0.18216195106393768"/>
          <c:w val="0.52728018007389521"/>
          <c:h val="0.76200478623904022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C-A35F-4B04-B509-D635B07A6898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1-A35F-4B04-B509-D635B07A6898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3-A35F-4B04-B509-D635B07A6898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5-A35F-4B04-B509-D635B07A6898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7-A35F-4B04-B509-D635B07A6898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9-A35F-4B04-B509-D635B07A6898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B-A35F-4B04-B509-D635B07A6898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D-A35F-4B04-B509-D635B07A6898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0E-A35F-4B04-B509-D635B07A6898}"/>
              </c:ext>
            </c:extLst>
          </c:dPt>
          <c:dLbls>
            <c:dLbl>
              <c:idx val="0"/>
              <c:layout>
                <c:manualLayout>
                  <c:x val="-0.20415635918900521"/>
                  <c:y val="4.1362003884412808E-2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Chronic rheumatic heart diseases 
0.1%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35F-4B04-B509-D635B07A689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35F-4B04-B509-D635B07A6898}"/>
                </c:ext>
              </c:extLst>
            </c:dLbl>
            <c:dLbl>
              <c:idx val="3"/>
              <c:layout>
                <c:manualLayout>
                  <c:x val="-5.3464841653247447E-3"/>
                  <c:y val="1.6253571428571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5F-4B04-B509-D635B07A6898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A35F-4B04-B509-D635B07A689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arteries,arterioles and capillaries 
2%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A35F-4B04-B509-D635B07A6898}"/>
                </c:ext>
              </c:extLst>
            </c:dLbl>
            <c:dLbl>
              <c:idx val="6"/>
              <c:layout>
                <c:manualLayout>
                  <c:x val="3.219055287171229E-2"/>
                  <c:y val="-1.9066865079365079E-2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veins, lymphatic vessels
0.5%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A35F-4B04-B509-D635B07A6898}"/>
                </c:ext>
              </c:extLst>
            </c:dLbl>
            <c:dLbl>
              <c:idx val="7"/>
              <c:layout>
                <c:manualLayout>
                  <c:x val="2.8877348362855486E-2"/>
                  <c:y val="4.53075396825395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5F-4B04-B509-D635B07A689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5F-4B04-B509-D635B07A6898}"/>
                </c:ext>
              </c:extLst>
            </c:dLbl>
            <c:dLbl>
              <c:idx val="9"/>
              <c:layout>
                <c:manualLayout>
                  <c:x val="-8.0878958668813811E-2"/>
                  <c:y val="-0.180930357142857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5F-4B04-B509-D635B07A6898}"/>
                </c:ext>
              </c:extLst>
            </c:dLbl>
            <c:dLbl>
              <c:idx val="10"/>
              <c:layout>
                <c:manualLayout>
                  <c:x val="0.15910440150295219"/>
                  <c:y val="-0.1258374999999999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5F-4B04-B509-D635B07A6898}"/>
                </c:ext>
              </c:extLst>
            </c:dLbl>
            <c:dLbl>
              <c:idx val="11"/>
              <c:layout>
                <c:manualLayout>
                  <c:x val="-3.3058239398819106E-2"/>
                  <c:y val="1.41484126984126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B-4B8A-AB6F-AD759F4C4A5E}"/>
                </c:ext>
              </c:extLst>
            </c:dLbl>
            <c:dLbl>
              <c:idx val="12"/>
              <c:layout>
                <c:manualLayout>
                  <c:x val="5.1399624261943104E-3"/>
                  <c:y val="7.020833333333332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04-4399-B3BD-A863EDFAA927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'1.1ChartData'!$C$8:$C$21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'1.1ChartData'!$E$8:$E$21</c:f>
              <c:numCache>
                <c:formatCode>#,##0</c:formatCode>
                <c:ptCount val="14"/>
                <c:pt idx="0">
                  <c:v>323</c:v>
                </c:pt>
                <c:pt idx="1">
                  <c:v>3445</c:v>
                </c:pt>
                <c:pt idx="2">
                  <c:v>40395</c:v>
                </c:pt>
                <c:pt idx="3">
                  <c:v>13394</c:v>
                </c:pt>
                <c:pt idx="4">
                  <c:v>15478</c:v>
                </c:pt>
                <c:pt idx="5">
                  <c:v>4855</c:v>
                </c:pt>
                <c:pt idx="6">
                  <c:v>1375</c:v>
                </c:pt>
                <c:pt idx="7">
                  <c:v>6321</c:v>
                </c:pt>
                <c:pt idx="8">
                  <c:v>301</c:v>
                </c:pt>
                <c:pt idx="9">
                  <c:v>91210</c:v>
                </c:pt>
                <c:pt idx="10">
                  <c:v>41742</c:v>
                </c:pt>
                <c:pt idx="11">
                  <c:v>3960</c:v>
                </c:pt>
                <c:pt idx="12">
                  <c:v>20268</c:v>
                </c:pt>
                <c:pt idx="13">
                  <c:v>61304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35F-4B04-B509-D635B07A689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>
                <a:latin typeface="Trebuchet MS" panose="020B0603020202020204" pitchFamily="34" charset="0"/>
              </a:defRPr>
            </a:pPr>
            <a:r>
              <a:rPr lang="en-AU" sz="1400">
                <a:latin typeface="Trebuchet MS" panose="020B0603020202020204" pitchFamily="34" charset="0"/>
                <a:cs typeface="Arial" panose="020B0604020202020204" pitchFamily="34" charset="0"/>
              </a:rPr>
              <a:t>Fig 1.2f Deaths by cause in women, Wales 2018</a:t>
            </a:r>
          </a:p>
        </c:rich>
      </c:tx>
      <c:layout>
        <c:manualLayout>
          <c:xMode val="edge"/>
          <c:yMode val="edge"/>
          <c:x val="0.20757859078590785"/>
          <c:y val="1.531103000811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1489888422230849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6-369D-4BA9-8795-14D876F2B138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0-369D-4BA9-8795-14D876F2B138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1-369D-4BA9-8795-14D876F2B138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0-0A1B-462E-BA02-168738CD6699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3-369D-4BA9-8795-14D876F2B138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1-0A1B-462E-BA02-168738CD6699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5-369D-4BA9-8795-14D876F2B138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7-369D-4BA9-8795-14D876F2B138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08-C3BE-465B-AD6C-F0F4C29E78F7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D-4BA9-8795-14D876F2B138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9D-4BA9-8795-14D876F2B138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69D-4BA9-8795-14D876F2B138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69D-4BA9-8795-14D876F2B138}"/>
                </c:ext>
              </c:extLst>
            </c:dLbl>
            <c:dLbl>
              <c:idx val="5"/>
              <c:layout>
                <c:manualLayout>
                  <c:x val="4.2983536585365856E-2"/>
                  <c:y val="-1.70626520681265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B-462E-BA02-168738CD6699}"/>
                </c:ext>
              </c:extLst>
            </c:dLbl>
            <c:dLbl>
              <c:idx val="6"/>
              <c:layout>
                <c:manualLayout>
                  <c:x val="0.10262710027100271"/>
                  <c:y val="9.74365369018652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D-4BA9-8795-14D876F2B138}"/>
                </c:ext>
              </c:extLst>
            </c:dLbl>
            <c:dLbl>
              <c:idx val="7"/>
              <c:layout>
                <c:manualLayout>
                  <c:x val="7.6233468834688345E-2"/>
                  <c:y val="0.16013240064882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D-4BA9-8795-14D876F2B13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BE-465B-AD6C-F0F4C29E78F7}"/>
                </c:ext>
              </c:extLst>
            </c:dLbl>
            <c:dLbl>
              <c:idx val="9"/>
              <c:layout>
                <c:manualLayout>
                  <c:x val="-7.6311924119241259E-2"/>
                  <c:y val="-0.141509935117599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E-465B-AD6C-F0F4C29E78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Trebuchet MS" panose="020B0603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$9,'1.2ChartData'!$C$13,'1.2ChartData'!$C$17,'1.2ChartData'!$C$21,'1.2ChartData'!$C$25,'1.2ChartData'!$C$29,'1.2ChartData'!$C$33,'1.2ChartData'!$C$37,'1.2ChartData'!$C$41,'1.2ChartData'!$C$45,'1.2ChartData'!$C$49,'1.2ChartData'!$C$53,'1.2ChartData'!$C$57,'1.2ChartData'!$C$61)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F$9,'1.2ChartData'!$F$13,'1.2ChartData'!$F$17,'1.2ChartData'!$F$21,'1.2ChartData'!$F$25,'1.2ChartData'!$F$29,'1.2ChartData'!$F$33,'1.2ChartData'!$F$37,'1.2ChartData'!$F$41,'1.2ChartData'!$F$45,'1.2ChartData'!$F$49,'1.2ChartData'!$F$53,'1.2ChartData'!$F$57,'1.2ChartData'!$F$61)</c:f>
              <c:numCache>
                <c:formatCode>#,##0</c:formatCode>
                <c:ptCount val="14"/>
                <c:pt idx="0">
                  <c:v>36</c:v>
                </c:pt>
                <c:pt idx="1">
                  <c:v>192</c:v>
                </c:pt>
                <c:pt idx="2">
                  <c:v>1351</c:v>
                </c:pt>
                <c:pt idx="3">
                  <c:v>887</c:v>
                </c:pt>
                <c:pt idx="4">
                  <c:v>1169</c:v>
                </c:pt>
                <c:pt idx="5">
                  <c:v>230</c:v>
                </c:pt>
                <c:pt idx="6">
                  <c:v>106</c:v>
                </c:pt>
                <c:pt idx="7">
                  <c:v>486</c:v>
                </c:pt>
                <c:pt idx="8">
                  <c:v>11</c:v>
                </c:pt>
                <c:pt idx="9">
                  <c:v>4326</c:v>
                </c:pt>
                <c:pt idx="10">
                  <c:v>2836</c:v>
                </c:pt>
                <c:pt idx="11">
                  <c:v>201</c:v>
                </c:pt>
                <c:pt idx="12">
                  <c:v>2153</c:v>
                </c:pt>
                <c:pt idx="13">
                  <c:v>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9D-4BA9-8795-14D876F2B13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1.29 Age Standardised CHD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2016-18 by Rank of Average IMD Rank in Northern Ireland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1.26_1.31'!$P$4:$R$4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7.5645350241545908E-2"/>
                  <c:y val="0.1436337037037037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005240740740741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8CE4-4D24-A8A3-8FBECCDC3441}"/>
                </c:ext>
              </c:extLst>
            </c:dLbl>
            <c:dLbl>
              <c:idx val="6"/>
              <c:layout>
                <c:manualLayout>
                  <c:x val="-3.5390519323671613E-2"/>
                  <c:y val="-0.11104944444444449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err="1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>
                        <a:effectLst/>
                      </a:rPr>
                      <a:t> &amp; Castlereagh,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37113526570046"/>
                      <c:h val="0.10987851851851851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8CE4-4D24-A8A3-8FBECCDC3441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1, ASDR for under-75s </a:t>
                    </a:r>
                    <a:r>
                      <a:rPr lang="en-GB" sz="1100" dirty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8CE4-4D24-A8A3-8FBECCDC3441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22, ASDR for under-75s = </a:t>
                    </a:r>
                    <a:r>
                      <a:rPr lang="en-US" sz="1100" dirty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CE4-4D24-A8A3-8FBECCDC34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1.26_1.31'!$Y$323:$Y$333</c:f>
              <c:numCache>
                <c:formatCode>General</c:formatCode>
                <c:ptCount val="11"/>
                <c:pt idx="0">
                  <c:v>10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6</c:v>
                </c:pt>
                <c:pt idx="9">
                  <c:v>3</c:v>
                </c:pt>
                <c:pt idx="10">
                  <c:v>9</c:v>
                </c:pt>
              </c:numCache>
            </c:numRef>
          </c:xVal>
          <c:yVal>
            <c:numRef>
              <c:f>'Data for figs 1.26_1.31'!$R$323:$R$333</c:f>
              <c:numCache>
                <c:formatCode>0.0</c:formatCode>
                <c:ptCount val="11"/>
                <c:pt idx="0">
                  <c:v>29.087723298285223</c:v>
                </c:pt>
                <c:pt idx="1">
                  <c:v>41.966762010409617</c:v>
                </c:pt>
                <c:pt idx="2">
                  <c:v>47.670875476005648</c:v>
                </c:pt>
                <c:pt idx="3">
                  <c:v>36.676649510733178</c:v>
                </c:pt>
                <c:pt idx="4">
                  <c:v>42.017158750536545</c:v>
                </c:pt>
                <c:pt idx="5">
                  <c:v>34.845977348938433</c:v>
                </c:pt>
                <c:pt idx="6">
                  <c:v>33.730100646528079</c:v>
                </c:pt>
                <c:pt idx="7">
                  <c:v>36.538257085675639</c:v>
                </c:pt>
                <c:pt idx="8">
                  <c:v>35.820186218919112</c:v>
                </c:pt>
                <c:pt idx="9">
                  <c:v>39.058021021421986</c:v>
                </c:pt>
                <c:pt idx="10">
                  <c:v>31.688124794906567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CE4-4D24-A8A3-8FBECCDC3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00736"/>
        <c:axId val="130902656"/>
      </c:scatterChart>
      <c:valAx>
        <c:axId val="13090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902656"/>
        <c:crosses val="autoZero"/>
        <c:crossBetween val="midCat"/>
      </c:valAx>
      <c:valAx>
        <c:axId val="13090265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9007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1.29 Age Standardised CHD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2016-18 by Rank of Average IMD Rank in Scotland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1.26_1.31'!$P$4:$R$4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3.0685809178744073E-2"/>
                  <c:y val="0.13328227922944577"/>
                </c:manualLayout>
              </c:layout>
              <c:tx>
                <c:rich>
                  <a:bodyPr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Trebuchet MS" panose="020B0603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sz="1100" b="0" i="0" u="none" strike="noStrike" baseline="0" dirty="0">
                        <a:effectLst/>
                      </a:rPr>
                      <a:t>East Renfrewshire, least deprived</a:t>
                    </a:r>
                    <a:r>
                      <a:rPr lang="en-US" sz="1000" b="0" i="0" u="none" strike="noStrike" kern="1200" baseline="0" dirty="0">
                        <a:solidFill>
                          <a:sysClr val="windowText" lastClr="000000"/>
                        </a:solidFill>
                        <a:effectLst/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 </a:t>
                    </a:r>
                    <a:r>
                      <a:rPr lang="en-US" sz="1100" b="0" i="0" u="none" strike="noStrike" kern="1200" baseline="0" dirty="0">
                        <a:solidFill>
                          <a:sysClr val="windowText" lastClr="000000"/>
                        </a:solidFill>
                        <a:effectLst/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&amp; lowest rate</a:t>
                    </a:r>
                    <a:endParaRPr lang="en-US" sz="1100" b="0" i="0" u="none" strike="noStrike" kern="1200" baseline="0" dirty="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Trebuchet MS" panose="020B0603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endParaRPr lang="en-US" dirty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0.1089504843848176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B403-463B-8133-6FB4A06923E8}"/>
                </c:ext>
              </c:extLst>
            </c:dLbl>
            <c:dLbl>
              <c:idx val="25"/>
              <c:layout>
                <c:manualLayout>
                  <c:x val="-3.4717512077294684E-2"/>
                  <c:y val="0.1794724074074074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B403-463B-8133-6FB4A06923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1.26_1.31'!$Y$334:$Y$365</c:f>
              <c:numCache>
                <c:formatCode>General</c:formatCode>
                <c:ptCount val="32"/>
                <c:pt idx="0">
                  <c:v>8</c:v>
                </c:pt>
                <c:pt idx="1">
                  <c:v>10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9</c:v>
                </c:pt>
                <c:pt idx="6">
                  <c:v>16</c:v>
                </c:pt>
                <c:pt idx="7">
                  <c:v>14</c:v>
                </c:pt>
                <c:pt idx="8">
                  <c:v>19</c:v>
                </c:pt>
                <c:pt idx="9">
                  <c:v>3</c:v>
                </c:pt>
                <c:pt idx="10">
                  <c:v>18</c:v>
                </c:pt>
                <c:pt idx="11">
                  <c:v>23</c:v>
                </c:pt>
                <c:pt idx="12">
                  <c:v>2</c:v>
                </c:pt>
                <c:pt idx="13">
                  <c:v>25</c:v>
                </c:pt>
                <c:pt idx="14">
                  <c:v>27</c:v>
                </c:pt>
                <c:pt idx="15">
                  <c:v>21</c:v>
                </c:pt>
                <c:pt idx="16">
                  <c:v>24</c:v>
                </c:pt>
                <c:pt idx="17">
                  <c:v>13</c:v>
                </c:pt>
                <c:pt idx="18">
                  <c:v>11</c:v>
                </c:pt>
                <c:pt idx="19">
                  <c:v>28</c:v>
                </c:pt>
                <c:pt idx="20">
                  <c:v>26</c:v>
                </c:pt>
                <c:pt idx="21">
                  <c:v>29</c:v>
                </c:pt>
                <c:pt idx="22">
                  <c:v>15</c:v>
                </c:pt>
                <c:pt idx="23">
                  <c:v>30</c:v>
                </c:pt>
                <c:pt idx="24">
                  <c:v>12</c:v>
                </c:pt>
                <c:pt idx="25">
                  <c:v>1</c:v>
                </c:pt>
                <c:pt idx="26">
                  <c:v>17</c:v>
                </c:pt>
                <c:pt idx="27">
                  <c:v>20</c:v>
                </c:pt>
                <c:pt idx="28">
                  <c:v>7</c:v>
                </c:pt>
                <c:pt idx="29">
                  <c:v>5</c:v>
                </c:pt>
                <c:pt idx="30">
                  <c:v>31</c:v>
                </c:pt>
                <c:pt idx="31">
                  <c:v>4</c:v>
                </c:pt>
              </c:numCache>
            </c:numRef>
          </c:xVal>
          <c:yVal>
            <c:numRef>
              <c:f>'Data for figs 1.26_1.31'!$R$334:$R$365</c:f>
              <c:numCache>
                <c:formatCode>0.0</c:formatCode>
                <c:ptCount val="32"/>
                <c:pt idx="0">
                  <c:v>48.805782551047322</c:v>
                </c:pt>
                <c:pt idx="1">
                  <c:v>49.691559563111547</c:v>
                </c:pt>
                <c:pt idx="2">
                  <c:v>65.457440988269923</c:v>
                </c:pt>
                <c:pt idx="3">
                  <c:v>39.525500613525551</c:v>
                </c:pt>
                <c:pt idx="4">
                  <c:v>31.846910249790646</c:v>
                </c:pt>
                <c:pt idx="5">
                  <c:v>49.963731241900987</c:v>
                </c:pt>
                <c:pt idx="6">
                  <c:v>58.234242359658111</c:v>
                </c:pt>
                <c:pt idx="7">
                  <c:v>50.240437716402397</c:v>
                </c:pt>
                <c:pt idx="8">
                  <c:v>44.217603866511155</c:v>
                </c:pt>
                <c:pt idx="9">
                  <c:v>58.686330275576459</c:v>
                </c:pt>
                <c:pt idx="10">
                  <c:v>48.654827362398954</c:v>
                </c:pt>
                <c:pt idx="11">
                  <c:v>40.070198199007152</c:v>
                </c:pt>
                <c:pt idx="12">
                  <c:v>60.210424502689435</c:v>
                </c:pt>
                <c:pt idx="13">
                  <c:v>45.33770597179435</c:v>
                </c:pt>
                <c:pt idx="14">
                  <c:v>40.900865732945448</c:v>
                </c:pt>
                <c:pt idx="15">
                  <c:v>33.65048860540837</c:v>
                </c:pt>
                <c:pt idx="16">
                  <c:v>51.369148615070038</c:v>
                </c:pt>
                <c:pt idx="17">
                  <c:v>52.833845019406887</c:v>
                </c:pt>
                <c:pt idx="18">
                  <c:v>51.207693579376652</c:v>
                </c:pt>
                <c:pt idx="19">
                  <c:v>40.448441839988845</c:v>
                </c:pt>
                <c:pt idx="20">
                  <c:v>52.20948092547679</c:v>
                </c:pt>
                <c:pt idx="21">
                  <c:v>39.061868717784705</c:v>
                </c:pt>
                <c:pt idx="22">
                  <c:v>49.974733763110137</c:v>
                </c:pt>
                <c:pt idx="23">
                  <c:v>46.318869424641605</c:v>
                </c:pt>
                <c:pt idx="24">
                  <c:v>50.475097688693928</c:v>
                </c:pt>
                <c:pt idx="25">
                  <c:v>71.477712057906018</c:v>
                </c:pt>
                <c:pt idx="26">
                  <c:v>52.152931918637542</c:v>
                </c:pt>
                <c:pt idx="27">
                  <c:v>41.887338694809088</c:v>
                </c:pt>
                <c:pt idx="28">
                  <c:v>63.894515413876704</c:v>
                </c:pt>
                <c:pt idx="29">
                  <c:v>57.295581977444442</c:v>
                </c:pt>
                <c:pt idx="30">
                  <c:v>37.695992715076223</c:v>
                </c:pt>
                <c:pt idx="31">
                  <c:v>74.39650558567827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03-463B-8133-6FB4A0692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43232"/>
        <c:axId val="130965888"/>
      </c:scatterChart>
      <c:valAx>
        <c:axId val="13094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965888"/>
        <c:crosses val="autoZero"/>
        <c:crossBetween val="midCat"/>
      </c:valAx>
      <c:valAx>
        <c:axId val="130965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943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1.29 Age Standardised CHD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Wales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1.26_1.31'!$P$4:$R$4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16"/>
              <c:layout>
                <c:manualLayout>
                  <c:x val="4.3431944444444447E-2"/>
                  <c:y val="-5.035990740740742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100" b="0" i="0" u="none" strike="noStrike" baseline="0" dirty="0">
                        <a:effectLst/>
                      </a:rPr>
                      <a:t>Blaenau Gwent, most deprived &amp; highest rate</a:t>
                    </a:r>
                    <a:endParaRPr lang="en-US" dirty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04980676328502"/>
                      <c:h val="9.94598148148148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30D6-4486-A06B-09C9617945A0}"/>
                </c:ext>
              </c:extLst>
            </c:dLbl>
            <c:dLbl>
              <c:idx val="18"/>
              <c:layout>
                <c:manualLayout>
                  <c:x val="-6.2316847826086957E-2"/>
                  <c:y val="-0.12322333333333334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Monmouthshire,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56570048309176"/>
                      <c:h val="9.005240740740741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30D6-4486-A06B-09C9617945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1.26_1.31'!$Y$366:$Y$387</c:f>
              <c:numCache>
                <c:formatCode>General</c:formatCode>
                <c:ptCount val="22"/>
                <c:pt idx="0">
                  <c:v>11</c:v>
                </c:pt>
                <c:pt idx="1">
                  <c:v>17</c:v>
                </c:pt>
                <c:pt idx="2">
                  <c:v>14</c:v>
                </c:pt>
                <c:pt idx="3">
                  <c:v>9</c:v>
                </c:pt>
                <c:pt idx="4">
                  <c:v>18</c:v>
                </c:pt>
                <c:pt idx="5">
                  <c:v>16</c:v>
                </c:pt>
                <c:pt idx="6">
                  <c:v>20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3</c:v>
                </c:pt>
                <c:pt idx="11">
                  <c:v>8</c:v>
                </c:pt>
                <c:pt idx="12">
                  <c:v>19</c:v>
                </c:pt>
                <c:pt idx="13">
                  <c:v>15</c:v>
                </c:pt>
                <c:pt idx="14">
                  <c:v>4</c:v>
                </c:pt>
                <c:pt idx="15">
                  <c:v>5</c:v>
                </c:pt>
                <c:pt idx="16">
                  <c:v>1</c:v>
                </c:pt>
                <c:pt idx="17">
                  <c:v>6</c:v>
                </c:pt>
                <c:pt idx="18">
                  <c:v>22</c:v>
                </c:pt>
                <c:pt idx="19">
                  <c:v>7</c:v>
                </c:pt>
                <c:pt idx="20">
                  <c:v>21</c:v>
                </c:pt>
                <c:pt idx="21">
                  <c:v>2</c:v>
                </c:pt>
              </c:numCache>
            </c:numRef>
          </c:xVal>
          <c:yVal>
            <c:numRef>
              <c:f>'Data for figs 1.26_1.31'!$R$366:$R$387</c:f>
              <c:numCache>
                <c:formatCode>0.0</c:formatCode>
                <c:ptCount val="22"/>
                <c:pt idx="0">
                  <c:v>42.9</c:v>
                </c:pt>
                <c:pt idx="1">
                  <c:v>40</c:v>
                </c:pt>
                <c:pt idx="2">
                  <c:v>47.5</c:v>
                </c:pt>
                <c:pt idx="3">
                  <c:v>54.4</c:v>
                </c:pt>
                <c:pt idx="4">
                  <c:v>44.9</c:v>
                </c:pt>
                <c:pt idx="5">
                  <c:v>45.8</c:v>
                </c:pt>
                <c:pt idx="6">
                  <c:v>39.200000000000003</c:v>
                </c:pt>
                <c:pt idx="7">
                  <c:v>46.6</c:v>
                </c:pt>
                <c:pt idx="8">
                  <c:v>56.8</c:v>
                </c:pt>
                <c:pt idx="9">
                  <c:v>50.2</c:v>
                </c:pt>
                <c:pt idx="10">
                  <c:v>58.6</c:v>
                </c:pt>
                <c:pt idx="11">
                  <c:v>44.8</c:v>
                </c:pt>
                <c:pt idx="12">
                  <c:v>27.3</c:v>
                </c:pt>
                <c:pt idx="13">
                  <c:v>42.7</c:v>
                </c:pt>
                <c:pt idx="14">
                  <c:v>48.4</c:v>
                </c:pt>
                <c:pt idx="15">
                  <c:v>58.4</c:v>
                </c:pt>
                <c:pt idx="16">
                  <c:v>67</c:v>
                </c:pt>
                <c:pt idx="17">
                  <c:v>56.3</c:v>
                </c:pt>
                <c:pt idx="18">
                  <c:v>39.1</c:v>
                </c:pt>
                <c:pt idx="19">
                  <c:v>54.3</c:v>
                </c:pt>
                <c:pt idx="20">
                  <c:v>38.6</c:v>
                </c:pt>
                <c:pt idx="21">
                  <c:v>60.4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D6-4486-A06B-09C961794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845696"/>
        <c:axId val="130847872"/>
      </c:scatterChart>
      <c:valAx>
        <c:axId val="13084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847872"/>
        <c:crosses val="autoZero"/>
        <c:crossBetween val="midCat"/>
      </c:valAx>
      <c:valAx>
        <c:axId val="130847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under-75s (age-standardised)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8456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1.30 Age Standardised Stroke death rate for all ages by Local Authority in</a:t>
            </a:r>
            <a:r>
              <a:rPr lang="en-GB" sz="1400" baseline="0"/>
              <a:t> </a:t>
            </a:r>
            <a:r>
              <a:rPr lang="en-GB" sz="1400"/>
              <a:t>2016-18 by Rank of Average IMD Rank in Northern Ireland</a:t>
            </a:r>
          </a:p>
        </c:rich>
      </c:tx>
      <c:layout>
        <c:manualLayout>
          <c:xMode val="edge"/>
          <c:yMode val="edge"/>
          <c:x val="0.10209347826086956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346787439613526"/>
          <c:y val="0.11507296296296296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1.26_1.31'!$S$4:$U$4</c:f>
              <c:strCache>
                <c:ptCount val="1"/>
                <c:pt idx="0">
                  <c:v>Age standardised stroke (CBVD)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8.0246799516908218E-2"/>
                  <c:y val="0.15304111111111107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005240740740741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A9A4-4FCF-979E-077E54C16076}"/>
                </c:ext>
              </c:extLst>
            </c:dLbl>
            <c:dLbl>
              <c:idx val="6"/>
              <c:layout>
                <c:manualLayout>
                  <c:x val="-4.0758876811594201E-2"/>
                  <c:y val="0.15353388888888886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err="1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>
                        <a:effectLst/>
                      </a:rPr>
                      <a:t> &amp; Castlereagh,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31754830917874"/>
                      <c:h val="0.11693407407407408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A9A4-4FCF-979E-077E54C16076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1, ASDR for under-75s </a:t>
                    </a:r>
                    <a:r>
                      <a:rPr lang="en-GB" sz="1100" dirty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9A4-4FCF-979E-077E54C16076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22, ASDR for under-75s = </a:t>
                    </a:r>
                    <a:r>
                      <a:rPr lang="en-US" sz="1100" dirty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9A4-4FCF-979E-077E54C16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1.26_1.31'!$Y$323:$Y$333</c:f>
              <c:numCache>
                <c:formatCode>General</c:formatCode>
                <c:ptCount val="11"/>
                <c:pt idx="0">
                  <c:v>10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6</c:v>
                </c:pt>
                <c:pt idx="9">
                  <c:v>3</c:v>
                </c:pt>
                <c:pt idx="10">
                  <c:v>9</c:v>
                </c:pt>
              </c:numCache>
            </c:numRef>
          </c:xVal>
          <c:yVal>
            <c:numRef>
              <c:f>'Data for figs 1.26_1.31'!$U$323:$U$333</c:f>
              <c:numCache>
                <c:formatCode>0.0</c:formatCode>
                <c:ptCount val="11"/>
                <c:pt idx="0">
                  <c:v>70.908780013761842</c:v>
                </c:pt>
                <c:pt idx="1">
                  <c:v>51.826754962828829</c:v>
                </c:pt>
                <c:pt idx="2">
                  <c:v>63.608439106537887</c:v>
                </c:pt>
                <c:pt idx="3">
                  <c:v>64.209809535042581</c:v>
                </c:pt>
                <c:pt idx="4">
                  <c:v>73.473518470787212</c:v>
                </c:pt>
                <c:pt idx="5">
                  <c:v>69.927904167738006</c:v>
                </c:pt>
                <c:pt idx="6">
                  <c:v>59.902532721293802</c:v>
                </c:pt>
                <c:pt idx="7">
                  <c:v>73.641379086663392</c:v>
                </c:pt>
                <c:pt idx="8">
                  <c:v>67.831856174291786</c:v>
                </c:pt>
                <c:pt idx="9">
                  <c:v>60.429621539665611</c:v>
                </c:pt>
                <c:pt idx="10">
                  <c:v>62.817132388416695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9A4-4FCF-979E-077E54C16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46976"/>
        <c:axId val="131648896"/>
      </c:scatterChart>
      <c:valAx>
        <c:axId val="13164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1648896"/>
        <c:crosses val="autoZero"/>
        <c:crossBetween val="midCat"/>
      </c:valAx>
      <c:valAx>
        <c:axId val="13164889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Stroke death rate for 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16469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1.30 Age Standardised Stroke death rate for all ages by Local Authority in</a:t>
            </a:r>
            <a:r>
              <a:rPr lang="en-GB" sz="1400" baseline="0"/>
              <a:t> </a:t>
            </a:r>
            <a:r>
              <a:rPr lang="en-GB" sz="1400"/>
              <a:t>2016-18 by Rank of Average IMD Rank in Scotland</a:t>
            </a:r>
          </a:p>
        </c:rich>
      </c:tx>
      <c:layout>
        <c:manualLayout>
          <c:xMode val="edge"/>
          <c:yMode val="edge"/>
          <c:x val="0.10362729468599033"/>
          <c:y val="7.0555555555555554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1.26_1.31'!$S$4:$U$4</c:f>
              <c:strCache>
                <c:ptCount val="1"/>
                <c:pt idx="0">
                  <c:v>Age standardised stroke (CBVD)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3.5287258454106393E-2"/>
                  <c:y val="0.1449999074074074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100" b="0" i="0" u="none" strike="noStrike" baseline="0" dirty="0">
                        <a:effectLst/>
                      </a:rPr>
                      <a:t>East Renfrewshire, least deprived &amp; lowest rate</a:t>
                    </a:r>
                    <a:endParaRPr lang="en-US" dirty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0.12768203703703704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2DC9-4603-97BE-54E9F0A0E5D9}"/>
                </c:ext>
              </c:extLst>
            </c:dLbl>
            <c:dLbl>
              <c:idx val="25"/>
              <c:layout>
                <c:manualLayout>
                  <c:x val="-3.1649879227053153E-2"/>
                  <c:y val="0.18182425925925919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2DC9-4603-97BE-54E9F0A0E5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1.26_1.31'!$Y$334:$Y$365</c:f>
              <c:numCache>
                <c:formatCode>General</c:formatCode>
                <c:ptCount val="32"/>
                <c:pt idx="0">
                  <c:v>8</c:v>
                </c:pt>
                <c:pt idx="1">
                  <c:v>10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9</c:v>
                </c:pt>
                <c:pt idx="6">
                  <c:v>16</c:v>
                </c:pt>
                <c:pt idx="7">
                  <c:v>14</c:v>
                </c:pt>
                <c:pt idx="8">
                  <c:v>19</c:v>
                </c:pt>
                <c:pt idx="9">
                  <c:v>3</c:v>
                </c:pt>
                <c:pt idx="10">
                  <c:v>18</c:v>
                </c:pt>
                <c:pt idx="11">
                  <c:v>23</c:v>
                </c:pt>
                <c:pt idx="12">
                  <c:v>2</c:v>
                </c:pt>
                <c:pt idx="13">
                  <c:v>25</c:v>
                </c:pt>
                <c:pt idx="14">
                  <c:v>27</c:v>
                </c:pt>
                <c:pt idx="15">
                  <c:v>21</c:v>
                </c:pt>
                <c:pt idx="16">
                  <c:v>24</c:v>
                </c:pt>
                <c:pt idx="17">
                  <c:v>13</c:v>
                </c:pt>
                <c:pt idx="18">
                  <c:v>11</c:v>
                </c:pt>
                <c:pt idx="19">
                  <c:v>28</c:v>
                </c:pt>
                <c:pt idx="20">
                  <c:v>26</c:v>
                </c:pt>
                <c:pt idx="21">
                  <c:v>29</c:v>
                </c:pt>
                <c:pt idx="22">
                  <c:v>15</c:v>
                </c:pt>
                <c:pt idx="23">
                  <c:v>30</c:v>
                </c:pt>
                <c:pt idx="24">
                  <c:v>12</c:v>
                </c:pt>
                <c:pt idx="25">
                  <c:v>1</c:v>
                </c:pt>
                <c:pt idx="26">
                  <c:v>17</c:v>
                </c:pt>
                <c:pt idx="27">
                  <c:v>20</c:v>
                </c:pt>
                <c:pt idx="28">
                  <c:v>7</c:v>
                </c:pt>
                <c:pt idx="29">
                  <c:v>5</c:v>
                </c:pt>
                <c:pt idx="30">
                  <c:v>31</c:v>
                </c:pt>
                <c:pt idx="31">
                  <c:v>4</c:v>
                </c:pt>
              </c:numCache>
            </c:numRef>
          </c:xVal>
          <c:yVal>
            <c:numRef>
              <c:f>'Data for figs 1.26_1.31'!$U$334:$U$365</c:f>
              <c:numCache>
                <c:formatCode>0.0</c:formatCode>
                <c:ptCount val="32"/>
                <c:pt idx="0">
                  <c:v>80.519392241487807</c:v>
                </c:pt>
                <c:pt idx="1">
                  <c:v>73.883619979709067</c:v>
                </c:pt>
                <c:pt idx="2">
                  <c:v>87.78647212180303</c:v>
                </c:pt>
                <c:pt idx="3">
                  <c:v>69.400962364308327</c:v>
                </c:pt>
                <c:pt idx="4">
                  <c:v>58.569461143567608</c:v>
                </c:pt>
                <c:pt idx="5">
                  <c:v>93.610972260433826</c:v>
                </c:pt>
                <c:pt idx="6">
                  <c:v>82.573622925714957</c:v>
                </c:pt>
                <c:pt idx="7">
                  <c:v>75.577455183931178</c:v>
                </c:pt>
                <c:pt idx="8">
                  <c:v>77.536594428458343</c:v>
                </c:pt>
                <c:pt idx="9">
                  <c:v>83.82427603774255</c:v>
                </c:pt>
                <c:pt idx="10">
                  <c:v>79.17154335546671</c:v>
                </c:pt>
                <c:pt idx="11">
                  <c:v>86.671217311996372</c:v>
                </c:pt>
                <c:pt idx="12">
                  <c:v>83.453186514708705</c:v>
                </c:pt>
                <c:pt idx="13">
                  <c:v>73.133059396347122</c:v>
                </c:pt>
                <c:pt idx="14">
                  <c:v>66.491339440011515</c:v>
                </c:pt>
                <c:pt idx="15">
                  <c:v>71.143616534823465</c:v>
                </c:pt>
                <c:pt idx="16">
                  <c:v>73.141087101826741</c:v>
                </c:pt>
                <c:pt idx="17">
                  <c:v>87.985277141299235</c:v>
                </c:pt>
                <c:pt idx="18">
                  <c:v>85.814019632808012</c:v>
                </c:pt>
                <c:pt idx="19">
                  <c:v>65.902235207604022</c:v>
                </c:pt>
                <c:pt idx="20">
                  <c:v>86.095062704852424</c:v>
                </c:pt>
                <c:pt idx="21">
                  <c:v>90.698771461613887</c:v>
                </c:pt>
                <c:pt idx="22">
                  <c:v>72.865708220305692</c:v>
                </c:pt>
                <c:pt idx="23">
                  <c:v>76.300450523346584</c:v>
                </c:pt>
                <c:pt idx="24">
                  <c:v>88.338836225811519</c:v>
                </c:pt>
                <c:pt idx="25">
                  <c:v>81.349826950682683</c:v>
                </c:pt>
                <c:pt idx="26">
                  <c:v>76.100694575642308</c:v>
                </c:pt>
                <c:pt idx="27">
                  <c:v>73.629890671322173</c:v>
                </c:pt>
                <c:pt idx="28">
                  <c:v>79.078415736130623</c:v>
                </c:pt>
                <c:pt idx="29">
                  <c:v>89.690982687667912</c:v>
                </c:pt>
                <c:pt idx="30">
                  <c:v>63.016391617363638</c:v>
                </c:pt>
                <c:pt idx="31">
                  <c:v>90.390838016292875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C9-4603-97BE-54E9F0A0E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01760"/>
        <c:axId val="131716224"/>
      </c:scatterChart>
      <c:valAx>
        <c:axId val="1317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1716224"/>
        <c:crosses val="autoZero"/>
        <c:crossBetween val="midCat"/>
      </c:valAx>
      <c:valAx>
        <c:axId val="131716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Stroke death rate for 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17017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1.31 Age Standardised Stroke death rate for under-75s by Local Authority</a:t>
            </a:r>
            <a:r>
              <a:rPr lang="en-GB" sz="1400" baseline="0"/>
              <a:t> </a:t>
            </a:r>
            <a:r>
              <a:rPr lang="en-GB" sz="1400"/>
              <a:t>in</a:t>
            </a:r>
            <a:r>
              <a:rPr lang="en-GB" sz="1400" baseline="0"/>
              <a:t> </a:t>
            </a:r>
            <a:r>
              <a:rPr lang="en-GB" sz="1400"/>
              <a:t>2016-18 by Rank of Average IMD Rank in England</a:t>
            </a:r>
          </a:p>
        </c:rich>
      </c:tx>
      <c:layout>
        <c:manualLayout>
          <c:xMode val="edge"/>
          <c:yMode val="edge"/>
          <c:x val="0.14635269994155239"/>
          <c:y val="1.706799220606487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653511928626288"/>
          <c:y val="0.10979994511193088"/>
          <c:w val="0.84031994264605814"/>
          <c:h val="0.76074974016340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1.26_1.31'!$V$4:$X$4</c:f>
              <c:strCache>
                <c:ptCount val="1"/>
                <c:pt idx="0">
                  <c:v>Age standardised stroke (CBVD)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Pt>
            <c:idx val="16"/>
            <c:marker>
              <c:spPr>
                <a:noFill/>
                <a:ln>
                  <a:noFill/>
                </a:ln>
                <a:effectLst/>
              </c:spPr>
            </c:marker>
            <c:bubble3D val="0"/>
            <c:spPr>
              <a:ln w="476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A0-4CDB-AA59-A2433BA03A90}"/>
              </c:ext>
            </c:extLst>
          </c:dPt>
          <c:dPt>
            <c:idx val="4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7CEB-4769-9262-216FC2309135}"/>
              </c:ext>
            </c:extLst>
          </c:dPt>
          <c:dPt>
            <c:idx val="258"/>
            <c:marker>
              <c:spPr>
                <a:ln w="9525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3A0-4CDB-AA59-A2433BA03A90}"/>
              </c:ext>
            </c:extLst>
          </c:dPt>
          <c:dPt>
            <c:idx val="28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7CEB-4769-9262-216FC2309135}"/>
              </c:ext>
            </c:extLst>
          </c:dPt>
          <c:dPt>
            <c:idx val="292"/>
            <c:marker>
              <c:spPr>
                <a:noFill/>
                <a:ln>
                  <a:noFill/>
                </a:ln>
                <a:effectLst/>
              </c:spPr>
            </c:marker>
            <c:bubble3D val="0"/>
            <c:spPr>
              <a:ln w="476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A0-4CDB-AA59-A2433BA03A90}"/>
              </c:ext>
            </c:extLst>
          </c:dPt>
          <c:dLbls>
            <c:dLbl>
              <c:idx val="120"/>
              <c:layout>
                <c:manualLayout>
                  <c:x val="-2.6071982340126459E-2"/>
                  <c:y val="0.21733148148148157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sz="1100"/>
                      <a:t>Hart Hampshire,</a:t>
                    </a:r>
                  </a:p>
                  <a:p>
                    <a:pPr>
                      <a:defRPr sz="1100"/>
                    </a:pPr>
                    <a:r>
                      <a:rPr lang="en-US" sz="1100"/>
                      <a:t>least deprived</a:t>
                    </a:r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3A0-4CDB-AA59-A2433BA03A90}"/>
                </c:ext>
              </c:extLst>
            </c:dLbl>
            <c:dLbl>
              <c:idx val="258"/>
              <c:layout>
                <c:manualLayout>
                  <c:x val="-1.0735522140052058E-2"/>
                  <c:y val="0.31872703703703698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sz="1100"/>
                      <a:t>Blackpool, most deprived</a:t>
                    </a:r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83A0-4CDB-AA59-A2433BA03A90}"/>
                </c:ext>
              </c:extLst>
            </c:dLbl>
            <c:spPr>
              <a:ln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1.26_1.31'!$Y$6:$Y$322</c:f>
              <c:numCache>
                <c:formatCode>General</c:formatCode>
                <c:ptCount val="317"/>
                <c:pt idx="0">
                  <c:v>25</c:v>
                </c:pt>
                <c:pt idx="1">
                  <c:v>16</c:v>
                </c:pt>
                <c:pt idx="2">
                  <c:v>62</c:v>
                </c:pt>
                <c:pt idx="3">
                  <c:v>113</c:v>
                </c:pt>
                <c:pt idx="4">
                  <c:v>103</c:v>
                </c:pt>
                <c:pt idx="5">
                  <c:v>39</c:v>
                </c:pt>
                <c:pt idx="6">
                  <c:v>175</c:v>
                </c:pt>
                <c:pt idx="7">
                  <c:v>14</c:v>
                </c:pt>
                <c:pt idx="8">
                  <c:v>1</c:v>
                </c:pt>
                <c:pt idx="9">
                  <c:v>9</c:v>
                </c:pt>
                <c:pt idx="10">
                  <c:v>217</c:v>
                </c:pt>
                <c:pt idx="11">
                  <c:v>66</c:v>
                </c:pt>
                <c:pt idx="12">
                  <c:v>120</c:v>
                </c:pt>
                <c:pt idx="13">
                  <c:v>275</c:v>
                </c:pt>
                <c:pt idx="14">
                  <c:v>90</c:v>
                </c:pt>
                <c:pt idx="15">
                  <c:v>22</c:v>
                </c:pt>
                <c:pt idx="16">
                  <c:v>303</c:v>
                </c:pt>
                <c:pt idx="17">
                  <c:v>10</c:v>
                </c:pt>
                <c:pt idx="18">
                  <c:v>137</c:v>
                </c:pt>
                <c:pt idx="19">
                  <c:v>99</c:v>
                </c:pt>
                <c:pt idx="20">
                  <c:v>15</c:v>
                </c:pt>
                <c:pt idx="21">
                  <c:v>274</c:v>
                </c:pt>
                <c:pt idx="22">
                  <c:v>82</c:v>
                </c:pt>
                <c:pt idx="23">
                  <c:v>221</c:v>
                </c:pt>
                <c:pt idx="24">
                  <c:v>267</c:v>
                </c:pt>
                <c:pt idx="25">
                  <c:v>72</c:v>
                </c:pt>
                <c:pt idx="26">
                  <c:v>48</c:v>
                </c:pt>
                <c:pt idx="27">
                  <c:v>171</c:v>
                </c:pt>
                <c:pt idx="28">
                  <c:v>53</c:v>
                </c:pt>
                <c:pt idx="29">
                  <c:v>52</c:v>
                </c:pt>
                <c:pt idx="30">
                  <c:v>129</c:v>
                </c:pt>
                <c:pt idx="31">
                  <c:v>116</c:v>
                </c:pt>
                <c:pt idx="32">
                  <c:v>98</c:v>
                </c:pt>
                <c:pt idx="33">
                  <c:v>284</c:v>
                </c:pt>
                <c:pt idx="34">
                  <c:v>289</c:v>
                </c:pt>
                <c:pt idx="35">
                  <c:v>141</c:v>
                </c:pt>
                <c:pt idx="36">
                  <c:v>73</c:v>
                </c:pt>
                <c:pt idx="37">
                  <c:v>304</c:v>
                </c:pt>
                <c:pt idx="38">
                  <c:v>316</c:v>
                </c:pt>
                <c:pt idx="39">
                  <c:v>172</c:v>
                </c:pt>
                <c:pt idx="40">
                  <c:v>140</c:v>
                </c:pt>
                <c:pt idx="41">
                  <c:v>57</c:v>
                </c:pt>
                <c:pt idx="42">
                  <c:v>55</c:v>
                </c:pt>
                <c:pt idx="43">
                  <c:v>80</c:v>
                </c:pt>
                <c:pt idx="44">
                  <c:v>65</c:v>
                </c:pt>
                <c:pt idx="45">
                  <c:v>228</c:v>
                </c:pt>
                <c:pt idx="46">
                  <c:v>183</c:v>
                </c:pt>
                <c:pt idx="47">
                  <c:v>165</c:v>
                </c:pt>
                <c:pt idx="48">
                  <c:v>83</c:v>
                </c:pt>
                <c:pt idx="49">
                  <c:v>245</c:v>
                </c:pt>
                <c:pt idx="50">
                  <c:v>231</c:v>
                </c:pt>
                <c:pt idx="51">
                  <c:v>156</c:v>
                </c:pt>
                <c:pt idx="52">
                  <c:v>264</c:v>
                </c:pt>
                <c:pt idx="53">
                  <c:v>131</c:v>
                </c:pt>
                <c:pt idx="54">
                  <c:v>166</c:v>
                </c:pt>
                <c:pt idx="55">
                  <c:v>197</c:v>
                </c:pt>
                <c:pt idx="56">
                  <c:v>277</c:v>
                </c:pt>
                <c:pt idx="57">
                  <c:v>315</c:v>
                </c:pt>
                <c:pt idx="58">
                  <c:v>292</c:v>
                </c:pt>
                <c:pt idx="59">
                  <c:v>280</c:v>
                </c:pt>
                <c:pt idx="60">
                  <c:v>205</c:v>
                </c:pt>
                <c:pt idx="61">
                  <c:v>266</c:v>
                </c:pt>
                <c:pt idx="62">
                  <c:v>51</c:v>
                </c:pt>
                <c:pt idx="63">
                  <c:v>247</c:v>
                </c:pt>
                <c:pt idx="64">
                  <c:v>300</c:v>
                </c:pt>
                <c:pt idx="65">
                  <c:v>109</c:v>
                </c:pt>
                <c:pt idx="66">
                  <c:v>44</c:v>
                </c:pt>
                <c:pt idx="67">
                  <c:v>115</c:v>
                </c:pt>
                <c:pt idx="68">
                  <c:v>78</c:v>
                </c:pt>
                <c:pt idx="69">
                  <c:v>169</c:v>
                </c:pt>
                <c:pt idx="70">
                  <c:v>242</c:v>
                </c:pt>
                <c:pt idx="71">
                  <c:v>167</c:v>
                </c:pt>
                <c:pt idx="72">
                  <c:v>58</c:v>
                </c:pt>
                <c:pt idx="73">
                  <c:v>86</c:v>
                </c:pt>
                <c:pt idx="74">
                  <c:v>265</c:v>
                </c:pt>
                <c:pt idx="75">
                  <c:v>168</c:v>
                </c:pt>
                <c:pt idx="76">
                  <c:v>202</c:v>
                </c:pt>
                <c:pt idx="77">
                  <c:v>177</c:v>
                </c:pt>
                <c:pt idx="78">
                  <c:v>218</c:v>
                </c:pt>
                <c:pt idx="79">
                  <c:v>238</c:v>
                </c:pt>
                <c:pt idx="80">
                  <c:v>193</c:v>
                </c:pt>
                <c:pt idx="81">
                  <c:v>162</c:v>
                </c:pt>
                <c:pt idx="82">
                  <c:v>123</c:v>
                </c:pt>
                <c:pt idx="83">
                  <c:v>219</c:v>
                </c:pt>
                <c:pt idx="84">
                  <c:v>186</c:v>
                </c:pt>
                <c:pt idx="85">
                  <c:v>67</c:v>
                </c:pt>
                <c:pt idx="86">
                  <c:v>139</c:v>
                </c:pt>
                <c:pt idx="87">
                  <c:v>106</c:v>
                </c:pt>
                <c:pt idx="88">
                  <c:v>13</c:v>
                </c:pt>
                <c:pt idx="89">
                  <c:v>194</c:v>
                </c:pt>
                <c:pt idx="90">
                  <c:v>135</c:v>
                </c:pt>
                <c:pt idx="91">
                  <c:v>254</c:v>
                </c:pt>
                <c:pt idx="92">
                  <c:v>111</c:v>
                </c:pt>
                <c:pt idx="93">
                  <c:v>203</c:v>
                </c:pt>
                <c:pt idx="94">
                  <c:v>287</c:v>
                </c:pt>
                <c:pt idx="95">
                  <c:v>182</c:v>
                </c:pt>
                <c:pt idx="96">
                  <c:v>260</c:v>
                </c:pt>
                <c:pt idx="97">
                  <c:v>181</c:v>
                </c:pt>
                <c:pt idx="98">
                  <c:v>200</c:v>
                </c:pt>
                <c:pt idx="99">
                  <c:v>100</c:v>
                </c:pt>
                <c:pt idx="100">
                  <c:v>211</c:v>
                </c:pt>
                <c:pt idx="101">
                  <c:v>286</c:v>
                </c:pt>
                <c:pt idx="102">
                  <c:v>32</c:v>
                </c:pt>
                <c:pt idx="103">
                  <c:v>295</c:v>
                </c:pt>
                <c:pt idx="104">
                  <c:v>237</c:v>
                </c:pt>
                <c:pt idx="105">
                  <c:v>272</c:v>
                </c:pt>
                <c:pt idx="106">
                  <c:v>143</c:v>
                </c:pt>
                <c:pt idx="107">
                  <c:v>138</c:v>
                </c:pt>
                <c:pt idx="108">
                  <c:v>279</c:v>
                </c:pt>
                <c:pt idx="109">
                  <c:v>261</c:v>
                </c:pt>
                <c:pt idx="110">
                  <c:v>246</c:v>
                </c:pt>
                <c:pt idx="111">
                  <c:v>285</c:v>
                </c:pt>
                <c:pt idx="112">
                  <c:v>288</c:v>
                </c:pt>
                <c:pt idx="113">
                  <c:v>298</c:v>
                </c:pt>
                <c:pt idx="114">
                  <c:v>130</c:v>
                </c:pt>
                <c:pt idx="115">
                  <c:v>317</c:v>
                </c:pt>
                <c:pt idx="116">
                  <c:v>133</c:v>
                </c:pt>
                <c:pt idx="117">
                  <c:v>241</c:v>
                </c:pt>
                <c:pt idx="118">
                  <c:v>196</c:v>
                </c:pt>
                <c:pt idx="119">
                  <c:v>262</c:v>
                </c:pt>
                <c:pt idx="120">
                  <c:v>293</c:v>
                </c:pt>
                <c:pt idx="121">
                  <c:v>153</c:v>
                </c:pt>
                <c:pt idx="122">
                  <c:v>240</c:v>
                </c:pt>
                <c:pt idx="123">
                  <c:v>224</c:v>
                </c:pt>
                <c:pt idx="124">
                  <c:v>269</c:v>
                </c:pt>
                <c:pt idx="125">
                  <c:v>291</c:v>
                </c:pt>
                <c:pt idx="126">
                  <c:v>195</c:v>
                </c:pt>
                <c:pt idx="127">
                  <c:v>152</c:v>
                </c:pt>
                <c:pt idx="128">
                  <c:v>185</c:v>
                </c:pt>
                <c:pt idx="129">
                  <c:v>145</c:v>
                </c:pt>
                <c:pt idx="130">
                  <c:v>107</c:v>
                </c:pt>
                <c:pt idx="131">
                  <c:v>119</c:v>
                </c:pt>
                <c:pt idx="132">
                  <c:v>188</c:v>
                </c:pt>
                <c:pt idx="133">
                  <c:v>253</c:v>
                </c:pt>
                <c:pt idx="134">
                  <c:v>84</c:v>
                </c:pt>
                <c:pt idx="135">
                  <c:v>69</c:v>
                </c:pt>
                <c:pt idx="136">
                  <c:v>34</c:v>
                </c:pt>
                <c:pt idx="137">
                  <c:v>236</c:v>
                </c:pt>
                <c:pt idx="138">
                  <c:v>273</c:v>
                </c:pt>
                <c:pt idx="139">
                  <c:v>11</c:v>
                </c:pt>
                <c:pt idx="140">
                  <c:v>192</c:v>
                </c:pt>
                <c:pt idx="141">
                  <c:v>198</c:v>
                </c:pt>
                <c:pt idx="142">
                  <c:v>18</c:v>
                </c:pt>
                <c:pt idx="143">
                  <c:v>112</c:v>
                </c:pt>
                <c:pt idx="144">
                  <c:v>36</c:v>
                </c:pt>
                <c:pt idx="145">
                  <c:v>46</c:v>
                </c:pt>
                <c:pt idx="146">
                  <c:v>282</c:v>
                </c:pt>
                <c:pt idx="147">
                  <c:v>91</c:v>
                </c:pt>
                <c:pt idx="148">
                  <c:v>210</c:v>
                </c:pt>
                <c:pt idx="149">
                  <c:v>178</c:v>
                </c:pt>
                <c:pt idx="150">
                  <c:v>147</c:v>
                </c:pt>
                <c:pt idx="151">
                  <c:v>281</c:v>
                </c:pt>
                <c:pt idx="152">
                  <c:v>244</c:v>
                </c:pt>
                <c:pt idx="153">
                  <c:v>308</c:v>
                </c:pt>
                <c:pt idx="154">
                  <c:v>232</c:v>
                </c:pt>
                <c:pt idx="155">
                  <c:v>248</c:v>
                </c:pt>
                <c:pt idx="156">
                  <c:v>216</c:v>
                </c:pt>
                <c:pt idx="157">
                  <c:v>249</c:v>
                </c:pt>
                <c:pt idx="158">
                  <c:v>85</c:v>
                </c:pt>
                <c:pt idx="159">
                  <c:v>30</c:v>
                </c:pt>
                <c:pt idx="160">
                  <c:v>68</c:v>
                </c:pt>
                <c:pt idx="161">
                  <c:v>268</c:v>
                </c:pt>
                <c:pt idx="162">
                  <c:v>144</c:v>
                </c:pt>
                <c:pt idx="163">
                  <c:v>234</c:v>
                </c:pt>
                <c:pt idx="164">
                  <c:v>146</c:v>
                </c:pt>
                <c:pt idx="165">
                  <c:v>127</c:v>
                </c:pt>
                <c:pt idx="166">
                  <c:v>257</c:v>
                </c:pt>
                <c:pt idx="167">
                  <c:v>24</c:v>
                </c:pt>
                <c:pt idx="168">
                  <c:v>79</c:v>
                </c:pt>
                <c:pt idx="169">
                  <c:v>94</c:v>
                </c:pt>
                <c:pt idx="170">
                  <c:v>61</c:v>
                </c:pt>
                <c:pt idx="171">
                  <c:v>225</c:v>
                </c:pt>
                <c:pt idx="172">
                  <c:v>70</c:v>
                </c:pt>
                <c:pt idx="173">
                  <c:v>243</c:v>
                </c:pt>
                <c:pt idx="174">
                  <c:v>226</c:v>
                </c:pt>
                <c:pt idx="175">
                  <c:v>161</c:v>
                </c:pt>
                <c:pt idx="176">
                  <c:v>105</c:v>
                </c:pt>
                <c:pt idx="177">
                  <c:v>312</c:v>
                </c:pt>
                <c:pt idx="178">
                  <c:v>124</c:v>
                </c:pt>
                <c:pt idx="179">
                  <c:v>239</c:v>
                </c:pt>
                <c:pt idx="180">
                  <c:v>255</c:v>
                </c:pt>
                <c:pt idx="181">
                  <c:v>278</c:v>
                </c:pt>
                <c:pt idx="182">
                  <c:v>251</c:v>
                </c:pt>
                <c:pt idx="183">
                  <c:v>180</c:v>
                </c:pt>
                <c:pt idx="184">
                  <c:v>75</c:v>
                </c:pt>
                <c:pt idx="185">
                  <c:v>252</c:v>
                </c:pt>
                <c:pt idx="186">
                  <c:v>63</c:v>
                </c:pt>
                <c:pt idx="187">
                  <c:v>108</c:v>
                </c:pt>
                <c:pt idx="188">
                  <c:v>223</c:v>
                </c:pt>
                <c:pt idx="189">
                  <c:v>207</c:v>
                </c:pt>
                <c:pt idx="190">
                  <c:v>56</c:v>
                </c:pt>
                <c:pt idx="191">
                  <c:v>148</c:v>
                </c:pt>
                <c:pt idx="192">
                  <c:v>314</c:v>
                </c:pt>
                <c:pt idx="193">
                  <c:v>220</c:v>
                </c:pt>
                <c:pt idx="194">
                  <c:v>189</c:v>
                </c:pt>
                <c:pt idx="195">
                  <c:v>302</c:v>
                </c:pt>
                <c:pt idx="196">
                  <c:v>305</c:v>
                </c:pt>
                <c:pt idx="197">
                  <c:v>301</c:v>
                </c:pt>
                <c:pt idx="198">
                  <c:v>170</c:v>
                </c:pt>
                <c:pt idx="199">
                  <c:v>121</c:v>
                </c:pt>
                <c:pt idx="200">
                  <c:v>163</c:v>
                </c:pt>
                <c:pt idx="201">
                  <c:v>126</c:v>
                </c:pt>
                <c:pt idx="202">
                  <c:v>157</c:v>
                </c:pt>
                <c:pt idx="203">
                  <c:v>250</c:v>
                </c:pt>
                <c:pt idx="204">
                  <c:v>150</c:v>
                </c:pt>
                <c:pt idx="205">
                  <c:v>235</c:v>
                </c:pt>
                <c:pt idx="206">
                  <c:v>233</c:v>
                </c:pt>
                <c:pt idx="207">
                  <c:v>204</c:v>
                </c:pt>
                <c:pt idx="208">
                  <c:v>125</c:v>
                </c:pt>
                <c:pt idx="209">
                  <c:v>212</c:v>
                </c:pt>
                <c:pt idx="210">
                  <c:v>71</c:v>
                </c:pt>
                <c:pt idx="211">
                  <c:v>229</c:v>
                </c:pt>
                <c:pt idx="212">
                  <c:v>310</c:v>
                </c:pt>
                <c:pt idx="213">
                  <c:v>299</c:v>
                </c:pt>
                <c:pt idx="214">
                  <c:v>296</c:v>
                </c:pt>
                <c:pt idx="215">
                  <c:v>294</c:v>
                </c:pt>
                <c:pt idx="216">
                  <c:v>276</c:v>
                </c:pt>
                <c:pt idx="217">
                  <c:v>256</c:v>
                </c:pt>
                <c:pt idx="218">
                  <c:v>201</c:v>
                </c:pt>
                <c:pt idx="219">
                  <c:v>309</c:v>
                </c:pt>
                <c:pt idx="220">
                  <c:v>258</c:v>
                </c:pt>
                <c:pt idx="221">
                  <c:v>313</c:v>
                </c:pt>
                <c:pt idx="222">
                  <c:v>283</c:v>
                </c:pt>
                <c:pt idx="223">
                  <c:v>155</c:v>
                </c:pt>
                <c:pt idx="224">
                  <c:v>101</c:v>
                </c:pt>
                <c:pt idx="225">
                  <c:v>222</c:v>
                </c:pt>
                <c:pt idx="226">
                  <c:v>259</c:v>
                </c:pt>
                <c:pt idx="227">
                  <c:v>263</c:v>
                </c:pt>
                <c:pt idx="228">
                  <c:v>164</c:v>
                </c:pt>
                <c:pt idx="229">
                  <c:v>149</c:v>
                </c:pt>
                <c:pt idx="230">
                  <c:v>213</c:v>
                </c:pt>
                <c:pt idx="231">
                  <c:v>136</c:v>
                </c:pt>
                <c:pt idx="232">
                  <c:v>290</c:v>
                </c:pt>
                <c:pt idx="233">
                  <c:v>311</c:v>
                </c:pt>
                <c:pt idx="234">
                  <c:v>174</c:v>
                </c:pt>
                <c:pt idx="235">
                  <c:v>271</c:v>
                </c:pt>
                <c:pt idx="236">
                  <c:v>187</c:v>
                </c:pt>
                <c:pt idx="237">
                  <c:v>118</c:v>
                </c:pt>
                <c:pt idx="238">
                  <c:v>159</c:v>
                </c:pt>
                <c:pt idx="239">
                  <c:v>191</c:v>
                </c:pt>
                <c:pt idx="240">
                  <c:v>114</c:v>
                </c:pt>
                <c:pt idx="241">
                  <c:v>306</c:v>
                </c:pt>
                <c:pt idx="242">
                  <c:v>215</c:v>
                </c:pt>
                <c:pt idx="243">
                  <c:v>307</c:v>
                </c:pt>
                <c:pt idx="244">
                  <c:v>117</c:v>
                </c:pt>
                <c:pt idx="245">
                  <c:v>158</c:v>
                </c:pt>
                <c:pt idx="246">
                  <c:v>176</c:v>
                </c:pt>
                <c:pt idx="247">
                  <c:v>142</c:v>
                </c:pt>
                <c:pt idx="248">
                  <c:v>47</c:v>
                </c:pt>
                <c:pt idx="249">
                  <c:v>110</c:v>
                </c:pt>
                <c:pt idx="250">
                  <c:v>2</c:v>
                </c:pt>
                <c:pt idx="251">
                  <c:v>29</c:v>
                </c:pt>
                <c:pt idx="252">
                  <c:v>17</c:v>
                </c:pt>
                <c:pt idx="253">
                  <c:v>20</c:v>
                </c:pt>
                <c:pt idx="254">
                  <c:v>154</c:v>
                </c:pt>
                <c:pt idx="255">
                  <c:v>23</c:v>
                </c:pt>
                <c:pt idx="256">
                  <c:v>209</c:v>
                </c:pt>
                <c:pt idx="257">
                  <c:v>97</c:v>
                </c:pt>
                <c:pt idx="258">
                  <c:v>3</c:v>
                </c:pt>
                <c:pt idx="259">
                  <c:v>4</c:v>
                </c:pt>
                <c:pt idx="260">
                  <c:v>40</c:v>
                </c:pt>
                <c:pt idx="261">
                  <c:v>89</c:v>
                </c:pt>
                <c:pt idx="262">
                  <c:v>77</c:v>
                </c:pt>
                <c:pt idx="263">
                  <c:v>38</c:v>
                </c:pt>
                <c:pt idx="264">
                  <c:v>41</c:v>
                </c:pt>
                <c:pt idx="265">
                  <c:v>50</c:v>
                </c:pt>
                <c:pt idx="266">
                  <c:v>93</c:v>
                </c:pt>
                <c:pt idx="267">
                  <c:v>74</c:v>
                </c:pt>
                <c:pt idx="268">
                  <c:v>128</c:v>
                </c:pt>
                <c:pt idx="269">
                  <c:v>26</c:v>
                </c:pt>
                <c:pt idx="270">
                  <c:v>33</c:v>
                </c:pt>
                <c:pt idx="271">
                  <c:v>6</c:v>
                </c:pt>
                <c:pt idx="272">
                  <c:v>81</c:v>
                </c:pt>
                <c:pt idx="273">
                  <c:v>104</c:v>
                </c:pt>
                <c:pt idx="274">
                  <c:v>8</c:v>
                </c:pt>
                <c:pt idx="275">
                  <c:v>206</c:v>
                </c:pt>
                <c:pt idx="276">
                  <c:v>31</c:v>
                </c:pt>
                <c:pt idx="277">
                  <c:v>19</c:v>
                </c:pt>
                <c:pt idx="278">
                  <c:v>21</c:v>
                </c:pt>
                <c:pt idx="279">
                  <c:v>76</c:v>
                </c:pt>
                <c:pt idx="280">
                  <c:v>87</c:v>
                </c:pt>
                <c:pt idx="281">
                  <c:v>92</c:v>
                </c:pt>
                <c:pt idx="282">
                  <c:v>64</c:v>
                </c:pt>
                <c:pt idx="283">
                  <c:v>54</c:v>
                </c:pt>
                <c:pt idx="284">
                  <c:v>208</c:v>
                </c:pt>
                <c:pt idx="285">
                  <c:v>5</c:v>
                </c:pt>
                <c:pt idx="286">
                  <c:v>184</c:v>
                </c:pt>
                <c:pt idx="287">
                  <c:v>190</c:v>
                </c:pt>
                <c:pt idx="288">
                  <c:v>49</c:v>
                </c:pt>
                <c:pt idx="289">
                  <c:v>230</c:v>
                </c:pt>
                <c:pt idx="290">
                  <c:v>132</c:v>
                </c:pt>
                <c:pt idx="291">
                  <c:v>102</c:v>
                </c:pt>
                <c:pt idx="292">
                  <c:v>88</c:v>
                </c:pt>
                <c:pt idx="293">
                  <c:v>59</c:v>
                </c:pt>
                <c:pt idx="294">
                  <c:v>60</c:v>
                </c:pt>
                <c:pt idx="295">
                  <c:v>7</c:v>
                </c:pt>
                <c:pt idx="296">
                  <c:v>96</c:v>
                </c:pt>
                <c:pt idx="297">
                  <c:v>37</c:v>
                </c:pt>
                <c:pt idx="298">
                  <c:v>199</c:v>
                </c:pt>
                <c:pt idx="299">
                  <c:v>179</c:v>
                </c:pt>
                <c:pt idx="300">
                  <c:v>151</c:v>
                </c:pt>
                <c:pt idx="301">
                  <c:v>95</c:v>
                </c:pt>
                <c:pt idx="302">
                  <c:v>28</c:v>
                </c:pt>
                <c:pt idx="303">
                  <c:v>122</c:v>
                </c:pt>
                <c:pt idx="304">
                  <c:v>270</c:v>
                </c:pt>
                <c:pt idx="305">
                  <c:v>42</c:v>
                </c:pt>
                <c:pt idx="306">
                  <c:v>35</c:v>
                </c:pt>
                <c:pt idx="307">
                  <c:v>214</c:v>
                </c:pt>
                <c:pt idx="308">
                  <c:v>12</c:v>
                </c:pt>
                <c:pt idx="309">
                  <c:v>160</c:v>
                </c:pt>
                <c:pt idx="310">
                  <c:v>297</c:v>
                </c:pt>
                <c:pt idx="311">
                  <c:v>43</c:v>
                </c:pt>
                <c:pt idx="312">
                  <c:v>227</c:v>
                </c:pt>
                <c:pt idx="313">
                  <c:v>27</c:v>
                </c:pt>
                <c:pt idx="314">
                  <c:v>45</c:v>
                </c:pt>
                <c:pt idx="315">
                  <c:v>173</c:v>
                </c:pt>
                <c:pt idx="316">
                  <c:v>134</c:v>
                </c:pt>
              </c:numCache>
            </c:numRef>
          </c:xVal>
          <c:yVal>
            <c:numRef>
              <c:f>'Data for figs 1.26_1.31'!$X$6:$X$322</c:f>
              <c:numCache>
                <c:formatCode>0.0</c:formatCode>
                <c:ptCount val="317"/>
                <c:pt idx="0">
                  <c:v>20.292430299999999</c:v>
                </c:pt>
                <c:pt idx="1">
                  <c:v>23.248812910000002</c:v>
                </c:pt>
                <c:pt idx="2">
                  <c:v>17.655629789999999</c:v>
                </c:pt>
                <c:pt idx="3">
                  <c:v>12.49892522</c:v>
                </c:pt>
                <c:pt idx="4">
                  <c:v>15.62207121</c:v>
                </c:pt>
                <c:pt idx="5">
                  <c:v>16.078163069999999</c:v>
                </c:pt>
                <c:pt idx="6">
                  <c:v>15.36576226</c:v>
                </c:pt>
                <c:pt idx="7">
                  <c:v>16.907336879999999</c:v>
                </c:pt>
                <c:pt idx="8">
                  <c:v>16.905000340000001</c:v>
                </c:pt>
                <c:pt idx="9">
                  <c:v>20.80598316</c:v>
                </c:pt>
                <c:pt idx="10">
                  <c:v>11.63464237</c:v>
                </c:pt>
                <c:pt idx="11">
                  <c:v>15.320721369999999</c:v>
                </c:pt>
                <c:pt idx="12">
                  <c:v>14.421415550000001</c:v>
                </c:pt>
                <c:pt idx="13">
                  <c:v>12.24432339</c:v>
                </c:pt>
                <c:pt idx="14">
                  <c:v>14.89363187</c:v>
                </c:pt>
                <c:pt idx="15">
                  <c:v>18.988288000000001</c:v>
                </c:pt>
                <c:pt idx="16">
                  <c:v>0</c:v>
                </c:pt>
                <c:pt idx="17">
                  <c:v>18.17801073</c:v>
                </c:pt>
                <c:pt idx="18">
                  <c:v>9.7896438549999996</c:v>
                </c:pt>
                <c:pt idx="19">
                  <c:v>17.825442469999999</c:v>
                </c:pt>
                <c:pt idx="20">
                  <c:v>14.5326775</c:v>
                </c:pt>
                <c:pt idx="21">
                  <c:v>10.633256980000001</c:v>
                </c:pt>
                <c:pt idx="22">
                  <c:v>12.72564811</c:v>
                </c:pt>
                <c:pt idx="23">
                  <c:v>9.8679716590000002</c:v>
                </c:pt>
                <c:pt idx="24">
                  <c:v>8.4989686080000002</c:v>
                </c:pt>
                <c:pt idx="25">
                  <c:v>12.47224619</c:v>
                </c:pt>
                <c:pt idx="26">
                  <c:v>14.810170080000001</c:v>
                </c:pt>
                <c:pt idx="27">
                  <c:v>12.93013129</c:v>
                </c:pt>
                <c:pt idx="28">
                  <c:v>15.58246087</c:v>
                </c:pt>
                <c:pt idx="29">
                  <c:v>18.2071367</c:v>
                </c:pt>
                <c:pt idx="30">
                  <c:v>13.987121549999999</c:v>
                </c:pt>
                <c:pt idx="31">
                  <c:v>10.067383510000001</c:v>
                </c:pt>
                <c:pt idx="32">
                  <c:v>12.83235167</c:v>
                </c:pt>
                <c:pt idx="33">
                  <c:v>5.6978903150000004</c:v>
                </c:pt>
                <c:pt idx="34">
                  <c:v>9.0103379369999992</c:v>
                </c:pt>
                <c:pt idx="35">
                  <c:v>14.963518240000001</c:v>
                </c:pt>
                <c:pt idx="36">
                  <c:v>18.47757344</c:v>
                </c:pt>
                <c:pt idx="37">
                  <c:v>11.41320157</c:v>
                </c:pt>
                <c:pt idx="38">
                  <c:v>7.7178172849999997</c:v>
                </c:pt>
                <c:pt idx="39">
                  <c:v>13.947174309999999</c:v>
                </c:pt>
                <c:pt idx="40">
                  <c:v>12.24992593</c:v>
                </c:pt>
                <c:pt idx="41">
                  <c:v>16.090215619999999</c:v>
                </c:pt>
                <c:pt idx="42">
                  <c:v>10.010372459999999</c:v>
                </c:pt>
                <c:pt idx="43">
                  <c:v>10.11780609</c:v>
                </c:pt>
                <c:pt idx="44">
                  <c:v>16.889264239999999</c:v>
                </c:pt>
                <c:pt idx="45">
                  <c:v>10.15559912</c:v>
                </c:pt>
                <c:pt idx="46">
                  <c:v>12.74201051</c:v>
                </c:pt>
                <c:pt idx="47">
                  <c:v>11.89860552</c:v>
                </c:pt>
                <c:pt idx="48">
                  <c:v>12.252435699999999</c:v>
                </c:pt>
                <c:pt idx="49">
                  <c:v>0</c:v>
                </c:pt>
                <c:pt idx="50">
                  <c:v>9.944052933</c:v>
                </c:pt>
                <c:pt idx="51">
                  <c:v>12.06057989</c:v>
                </c:pt>
                <c:pt idx="52">
                  <c:v>8.5675967669999995</c:v>
                </c:pt>
                <c:pt idx="53">
                  <c:v>15.14682101</c:v>
                </c:pt>
                <c:pt idx="54">
                  <c:v>11.33742953</c:v>
                </c:pt>
                <c:pt idx="55">
                  <c:v>10.253497940000001</c:v>
                </c:pt>
                <c:pt idx="56">
                  <c:v>8.9119578770000007</c:v>
                </c:pt>
                <c:pt idx="57">
                  <c:v>5.8178334610000002</c:v>
                </c:pt>
                <c:pt idx="58">
                  <c:v>9.5208984700000006</c:v>
                </c:pt>
                <c:pt idx="59">
                  <c:v>7.2897768200000002</c:v>
                </c:pt>
                <c:pt idx="60">
                  <c:v>9.7818334749999991</c:v>
                </c:pt>
                <c:pt idx="61">
                  <c:v>12.745846269999999</c:v>
                </c:pt>
                <c:pt idx="62">
                  <c:v>15.340167689999999</c:v>
                </c:pt>
                <c:pt idx="63">
                  <c:v>6.8596868239999997</c:v>
                </c:pt>
                <c:pt idx="64">
                  <c:v>9.126574347</c:v>
                </c:pt>
                <c:pt idx="65">
                  <c:v>13.695686309999999</c:v>
                </c:pt>
                <c:pt idx="66">
                  <c:v>16.51808188</c:v>
                </c:pt>
                <c:pt idx="67">
                  <c:v>11.34830109</c:v>
                </c:pt>
                <c:pt idx="68">
                  <c:v>11.99302132</c:v>
                </c:pt>
                <c:pt idx="69">
                  <c:v>8.8688893289999999</c:v>
                </c:pt>
                <c:pt idx="70">
                  <c:v>10.391875369999999</c:v>
                </c:pt>
                <c:pt idx="71">
                  <c:v>12.143791670000001</c:v>
                </c:pt>
                <c:pt idx="72">
                  <c:v>9.265249614</c:v>
                </c:pt>
                <c:pt idx="73">
                  <c:v>14.78526604</c:v>
                </c:pt>
                <c:pt idx="74">
                  <c:v>8.6250741249999994</c:v>
                </c:pt>
                <c:pt idx="75">
                  <c:v>15.378588369999999</c:v>
                </c:pt>
                <c:pt idx="76">
                  <c:v>10.950244570000001</c:v>
                </c:pt>
                <c:pt idx="77">
                  <c:v>11.006119780000001</c:v>
                </c:pt>
                <c:pt idx="78">
                  <c:v>9.6086134520000002</c:v>
                </c:pt>
                <c:pt idx="79">
                  <c:v>11.80855307</c:v>
                </c:pt>
                <c:pt idx="80">
                  <c:v>10.995153609999999</c:v>
                </c:pt>
                <c:pt idx="81">
                  <c:v>12.67307634</c:v>
                </c:pt>
                <c:pt idx="82">
                  <c:v>17.610621640000002</c:v>
                </c:pt>
                <c:pt idx="83">
                  <c:v>8.0941286170000009</c:v>
                </c:pt>
                <c:pt idx="84">
                  <c:v>8.7820022249999994</c:v>
                </c:pt>
                <c:pt idx="85">
                  <c:v>15.451899409999999</c:v>
                </c:pt>
                <c:pt idx="86">
                  <c:v>5.7546413100000002</c:v>
                </c:pt>
                <c:pt idx="87">
                  <c:v>13.38577095</c:v>
                </c:pt>
                <c:pt idx="88">
                  <c:v>18.776488059999998</c:v>
                </c:pt>
                <c:pt idx="89">
                  <c:v>9.4422729479999994</c:v>
                </c:pt>
                <c:pt idx="90">
                  <c:v>9.0166999039999993</c:v>
                </c:pt>
                <c:pt idx="91">
                  <c:v>10.44527656</c:v>
                </c:pt>
                <c:pt idx="92">
                  <c:v>14.709478130000001</c:v>
                </c:pt>
                <c:pt idx="93">
                  <c:v>11.073974740000001</c:v>
                </c:pt>
                <c:pt idx="94">
                  <c:v>7.6813626529999999</c:v>
                </c:pt>
                <c:pt idx="95">
                  <c:v>13.75568105</c:v>
                </c:pt>
                <c:pt idx="96">
                  <c:v>8.5168820969999999</c:v>
                </c:pt>
                <c:pt idx="97">
                  <c:v>9.3227032820000009</c:v>
                </c:pt>
                <c:pt idx="98">
                  <c:v>9.5466017829999998</c:v>
                </c:pt>
                <c:pt idx="99">
                  <c:v>18.043236220000001</c:v>
                </c:pt>
                <c:pt idx="100">
                  <c:v>14.07900143</c:v>
                </c:pt>
                <c:pt idx="101">
                  <c:v>4.6250212519999998</c:v>
                </c:pt>
                <c:pt idx="102">
                  <c:v>16.407539400000001</c:v>
                </c:pt>
                <c:pt idx="103">
                  <c:v>8.8221900610000006</c:v>
                </c:pt>
                <c:pt idx="104">
                  <c:v>10.72539145</c:v>
                </c:pt>
                <c:pt idx="105">
                  <c:v>12.038139279999999</c:v>
                </c:pt>
                <c:pt idx="106">
                  <c:v>9.7514620080000007</c:v>
                </c:pt>
                <c:pt idx="107">
                  <c:v>13.265355639999999</c:v>
                </c:pt>
                <c:pt idx="108">
                  <c:v>11.11759809</c:v>
                </c:pt>
                <c:pt idx="109">
                  <c:v>10.985128169999999</c:v>
                </c:pt>
                <c:pt idx="110">
                  <c:v>10.086132940000001</c:v>
                </c:pt>
                <c:pt idx="111">
                  <c:v>9.2701455819999996</c:v>
                </c:pt>
                <c:pt idx="112">
                  <c:v>6.7057256279999997</c:v>
                </c:pt>
                <c:pt idx="113">
                  <c:v>10.20615329</c:v>
                </c:pt>
                <c:pt idx="114">
                  <c:v>14.037736799999999</c:v>
                </c:pt>
                <c:pt idx="115">
                  <c:v>8.0549612840000009</c:v>
                </c:pt>
                <c:pt idx="116">
                  <c:v>11.32129114</c:v>
                </c:pt>
                <c:pt idx="117">
                  <c:v>8.9497833080000007</c:v>
                </c:pt>
                <c:pt idx="118">
                  <c:v>16.195550140000002</c:v>
                </c:pt>
                <c:pt idx="119">
                  <c:v>10.57637218</c:v>
                </c:pt>
                <c:pt idx="120">
                  <c:v>9.4716917889999994</c:v>
                </c:pt>
                <c:pt idx="121">
                  <c:v>11.5244803</c:v>
                </c:pt>
                <c:pt idx="122">
                  <c:v>9.627568836</c:v>
                </c:pt>
                <c:pt idx="123">
                  <c:v>12.97329292</c:v>
                </c:pt>
                <c:pt idx="124">
                  <c:v>7.5337776319999996</c:v>
                </c:pt>
                <c:pt idx="125">
                  <c:v>11.43976198</c:v>
                </c:pt>
                <c:pt idx="126">
                  <c:v>14.95663092</c:v>
                </c:pt>
                <c:pt idx="127">
                  <c:v>11.72521976</c:v>
                </c:pt>
                <c:pt idx="128">
                  <c:v>11.36992922</c:v>
                </c:pt>
                <c:pt idx="129">
                  <c:v>18.448666450000001</c:v>
                </c:pt>
                <c:pt idx="130">
                  <c:v>9.5078422390000004</c:v>
                </c:pt>
                <c:pt idx="131">
                  <c:v>13.581726529999999</c:v>
                </c:pt>
                <c:pt idx="132">
                  <c:v>9.4702802780000006</c:v>
                </c:pt>
                <c:pt idx="133">
                  <c:v>11.223266199999999</c:v>
                </c:pt>
                <c:pt idx="134">
                  <c:v>10.92301999</c:v>
                </c:pt>
                <c:pt idx="135">
                  <c:v>12.752114199999999</c:v>
                </c:pt>
                <c:pt idx="136">
                  <c:v>12.053625240000001</c:v>
                </c:pt>
                <c:pt idx="137">
                  <c:v>11.514750769999999</c:v>
                </c:pt>
                <c:pt idx="138">
                  <c:v>12.337672469999999</c:v>
                </c:pt>
                <c:pt idx="139">
                  <c:v>21.187152770000001</c:v>
                </c:pt>
                <c:pt idx="140">
                  <c:v>16.66117822</c:v>
                </c:pt>
                <c:pt idx="141">
                  <c:v>15.210377599999999</c:v>
                </c:pt>
                <c:pt idx="142">
                  <c:v>13.57067415</c:v>
                </c:pt>
                <c:pt idx="143">
                  <c:v>15.834866</c:v>
                </c:pt>
                <c:pt idx="144">
                  <c:v>13.422896339999999</c:v>
                </c:pt>
                <c:pt idx="145">
                  <c:v>17.371086129999998</c:v>
                </c:pt>
                <c:pt idx="146">
                  <c:v>13.8138244</c:v>
                </c:pt>
                <c:pt idx="147">
                  <c:v>14.712207340000001</c:v>
                </c:pt>
                <c:pt idx="148">
                  <c:v>13.08570673</c:v>
                </c:pt>
                <c:pt idx="149">
                  <c:v>11.980944620000001</c:v>
                </c:pt>
                <c:pt idx="150">
                  <c:v>12.28557668</c:v>
                </c:pt>
                <c:pt idx="151">
                  <c:v>10.766059329999999</c:v>
                </c:pt>
                <c:pt idx="152">
                  <c:v>8.9385888090000005</c:v>
                </c:pt>
                <c:pt idx="153">
                  <c:v>9.4254780999999994</c:v>
                </c:pt>
                <c:pt idx="154">
                  <c:v>9.2625511589999991</c:v>
                </c:pt>
                <c:pt idx="155">
                  <c:v>10.34835077</c:v>
                </c:pt>
                <c:pt idx="156">
                  <c:v>11.362376429999999</c:v>
                </c:pt>
                <c:pt idx="157">
                  <c:v>11.03688994</c:v>
                </c:pt>
                <c:pt idx="158">
                  <c:v>15.58982402</c:v>
                </c:pt>
                <c:pt idx="159">
                  <c:v>14.12227914</c:v>
                </c:pt>
                <c:pt idx="160">
                  <c:v>18.88060084</c:v>
                </c:pt>
                <c:pt idx="161">
                  <c:v>10.24759062</c:v>
                </c:pt>
                <c:pt idx="162">
                  <c:v>9.9745322329999997</c:v>
                </c:pt>
                <c:pt idx="163">
                  <c:v>7.6470841280000004</c:v>
                </c:pt>
                <c:pt idx="164">
                  <c:v>11.522698330000001</c:v>
                </c:pt>
                <c:pt idx="165">
                  <c:v>12.015443510000001</c:v>
                </c:pt>
                <c:pt idx="166">
                  <c:v>9.3539803979999991</c:v>
                </c:pt>
                <c:pt idx="167">
                  <c:v>14.00475307</c:v>
                </c:pt>
                <c:pt idx="168">
                  <c:v>14.13742358</c:v>
                </c:pt>
                <c:pt idx="169">
                  <c:v>12.19685423</c:v>
                </c:pt>
                <c:pt idx="170">
                  <c:v>13.46030946</c:v>
                </c:pt>
                <c:pt idx="171">
                  <c:v>10.00288797</c:v>
                </c:pt>
                <c:pt idx="172">
                  <c:v>19.515535530000001</c:v>
                </c:pt>
                <c:pt idx="173">
                  <c:v>7.9259593400000004</c:v>
                </c:pt>
                <c:pt idx="174">
                  <c:v>11.5413099</c:v>
                </c:pt>
                <c:pt idx="175">
                  <c:v>13.20688728</c:v>
                </c:pt>
                <c:pt idx="176">
                  <c:v>13.084300320000001</c:v>
                </c:pt>
                <c:pt idx="177">
                  <c:v>6.8548573350000002</c:v>
                </c:pt>
                <c:pt idx="178">
                  <c:v>14.14498206</c:v>
                </c:pt>
                <c:pt idx="179">
                  <c:v>11.210658459999999</c:v>
                </c:pt>
                <c:pt idx="180">
                  <c:v>4.4487757959999996</c:v>
                </c:pt>
                <c:pt idx="181">
                  <c:v>12.39297032</c:v>
                </c:pt>
                <c:pt idx="182">
                  <c:v>13.94711978</c:v>
                </c:pt>
                <c:pt idx="183">
                  <c:v>10.45209822</c:v>
                </c:pt>
                <c:pt idx="184">
                  <c:v>15.61524094</c:v>
                </c:pt>
                <c:pt idx="185">
                  <c:v>10.41312068</c:v>
                </c:pt>
                <c:pt idx="186">
                  <c:v>17.847575190000001</c:v>
                </c:pt>
                <c:pt idx="187">
                  <c:v>12.735219089999999</c:v>
                </c:pt>
                <c:pt idx="188">
                  <c:v>12.14839403</c:v>
                </c:pt>
                <c:pt idx="189">
                  <c:v>14.204664360000001</c:v>
                </c:pt>
                <c:pt idx="190">
                  <c:v>13.700298829999999</c:v>
                </c:pt>
                <c:pt idx="191">
                  <c:v>11.92617304</c:v>
                </c:pt>
                <c:pt idx="192">
                  <c:v>11.59203643</c:v>
                </c:pt>
                <c:pt idx="193">
                  <c:v>8.5300075839999998</c:v>
                </c:pt>
                <c:pt idx="194">
                  <c:v>16.420055510000001</c:v>
                </c:pt>
                <c:pt idx="195">
                  <c:v>7.774307995</c:v>
                </c:pt>
                <c:pt idx="196">
                  <c:v>8.8529208540000006</c:v>
                </c:pt>
                <c:pt idx="197">
                  <c:v>8.6057582119999996</c:v>
                </c:pt>
                <c:pt idx="198">
                  <c:v>12.62306691</c:v>
                </c:pt>
                <c:pt idx="199">
                  <c:v>7.9515834849999996</c:v>
                </c:pt>
                <c:pt idx="200">
                  <c:v>11.9643195</c:v>
                </c:pt>
                <c:pt idx="201">
                  <c:v>11.96805629</c:v>
                </c:pt>
                <c:pt idx="202">
                  <c:v>12.94031382</c:v>
                </c:pt>
                <c:pt idx="203">
                  <c:v>11.991857019999999</c:v>
                </c:pt>
                <c:pt idx="204">
                  <c:v>9.052291984</c:v>
                </c:pt>
                <c:pt idx="205">
                  <c:v>10.81757462</c:v>
                </c:pt>
                <c:pt idx="206">
                  <c:v>8.5148218539999991</c:v>
                </c:pt>
                <c:pt idx="207">
                  <c:v>11.234817359999999</c:v>
                </c:pt>
                <c:pt idx="208">
                  <c:v>11.370177079999999</c:v>
                </c:pt>
                <c:pt idx="209">
                  <c:v>8.0849541350000003</c:v>
                </c:pt>
                <c:pt idx="210">
                  <c:v>15.617525000000001</c:v>
                </c:pt>
                <c:pt idx="211">
                  <c:v>8.8004333450000001</c:v>
                </c:pt>
                <c:pt idx="212">
                  <c:v>10.691647420000001</c:v>
                </c:pt>
                <c:pt idx="213">
                  <c:v>7.4368353300000001</c:v>
                </c:pt>
                <c:pt idx="214">
                  <c:v>11.17072756</c:v>
                </c:pt>
                <c:pt idx="215">
                  <c:v>8.9804945269999994</c:v>
                </c:pt>
                <c:pt idx="216">
                  <c:v>13.03148661</c:v>
                </c:pt>
                <c:pt idx="217">
                  <c:v>10.353630750000001</c:v>
                </c:pt>
                <c:pt idx="218">
                  <c:v>13.947296720000001</c:v>
                </c:pt>
                <c:pt idx="219">
                  <c:v>10.507665360000001</c:v>
                </c:pt>
                <c:pt idx="220">
                  <c:v>7.5687280379999997</c:v>
                </c:pt>
                <c:pt idx="221">
                  <c:v>8.3158334440000008</c:v>
                </c:pt>
                <c:pt idx="222">
                  <c:v>6.1764295669999996</c:v>
                </c:pt>
                <c:pt idx="223">
                  <c:v>13.56787551</c:v>
                </c:pt>
                <c:pt idx="224">
                  <c:v>11.023706929999999</c:v>
                </c:pt>
                <c:pt idx="225">
                  <c:v>8.6888956739999994</c:v>
                </c:pt>
                <c:pt idx="226">
                  <c:v>11.3519082</c:v>
                </c:pt>
                <c:pt idx="227">
                  <c:v>10.47897991</c:v>
                </c:pt>
                <c:pt idx="228">
                  <c:v>10.19408574</c:v>
                </c:pt>
                <c:pt idx="229">
                  <c:v>9.7955456769999998</c:v>
                </c:pt>
                <c:pt idx="230">
                  <c:v>13.146926929999999</c:v>
                </c:pt>
                <c:pt idx="231">
                  <c:v>13.415997750000001</c:v>
                </c:pt>
                <c:pt idx="232">
                  <c:v>6.8803247340000002</c:v>
                </c:pt>
                <c:pt idx="233">
                  <c:v>10.43144674</c:v>
                </c:pt>
                <c:pt idx="234">
                  <c:v>10.067569349999999</c:v>
                </c:pt>
                <c:pt idx="235">
                  <c:v>8.7072923230000008</c:v>
                </c:pt>
                <c:pt idx="236">
                  <c:v>10.57073926</c:v>
                </c:pt>
                <c:pt idx="237">
                  <c:v>8.6336813320000001</c:v>
                </c:pt>
                <c:pt idx="238">
                  <c:v>15.29609014</c:v>
                </c:pt>
                <c:pt idx="239">
                  <c:v>8.7666194300000004</c:v>
                </c:pt>
                <c:pt idx="240">
                  <c:v>16.154448429999999</c:v>
                </c:pt>
                <c:pt idx="241">
                  <c:v>10.65066577</c:v>
                </c:pt>
                <c:pt idx="242">
                  <c:v>12.322440869999999</c:v>
                </c:pt>
                <c:pt idx="243">
                  <c:v>10.345337389999999</c:v>
                </c:pt>
                <c:pt idx="244">
                  <c:v>15.32805492</c:v>
                </c:pt>
                <c:pt idx="245">
                  <c:v>10.527109400000001</c:v>
                </c:pt>
                <c:pt idx="246">
                  <c:v>12.06932435</c:v>
                </c:pt>
                <c:pt idx="247">
                  <c:v>8.3179141510000001</c:v>
                </c:pt>
                <c:pt idx="248">
                  <c:v>14.42557978</c:v>
                </c:pt>
                <c:pt idx="249">
                  <c:v>14.23923213</c:v>
                </c:pt>
                <c:pt idx="250">
                  <c:v>18.753200119999999</c:v>
                </c:pt>
                <c:pt idx="251">
                  <c:v>20.000285989999998</c:v>
                </c:pt>
                <c:pt idx="252">
                  <c:v>17.590430210000001</c:v>
                </c:pt>
                <c:pt idx="253">
                  <c:v>14.678776450000001</c:v>
                </c:pt>
                <c:pt idx="254">
                  <c:v>11.022573449999999</c:v>
                </c:pt>
                <c:pt idx="255">
                  <c:v>22.999346719999998</c:v>
                </c:pt>
                <c:pt idx="256">
                  <c:v>13.803963489999999</c:v>
                </c:pt>
                <c:pt idx="257">
                  <c:v>16.53125606</c:v>
                </c:pt>
                <c:pt idx="258">
                  <c:v>18.346803940000001</c:v>
                </c:pt>
                <c:pt idx="259">
                  <c:v>21.21425202</c:v>
                </c:pt>
                <c:pt idx="260">
                  <c:v>12.44087197</c:v>
                </c:pt>
                <c:pt idx="261">
                  <c:v>12.75746786</c:v>
                </c:pt>
                <c:pt idx="262">
                  <c:v>17.12139513</c:v>
                </c:pt>
                <c:pt idx="263">
                  <c:v>15.948644079999999</c:v>
                </c:pt>
                <c:pt idx="264">
                  <c:v>12.67411927</c:v>
                </c:pt>
                <c:pt idx="265">
                  <c:v>12.85507413</c:v>
                </c:pt>
                <c:pt idx="266">
                  <c:v>14.81196675</c:v>
                </c:pt>
                <c:pt idx="267">
                  <c:v>17.07512827</c:v>
                </c:pt>
                <c:pt idx="268">
                  <c:v>13.262418050000001</c:v>
                </c:pt>
                <c:pt idx="269">
                  <c:v>14.944255610000001</c:v>
                </c:pt>
                <c:pt idx="270">
                  <c:v>16.263339640000002</c:v>
                </c:pt>
                <c:pt idx="271">
                  <c:v>15.123183859999999</c:v>
                </c:pt>
                <c:pt idx="272">
                  <c:v>15.24695168</c:v>
                </c:pt>
                <c:pt idx="273">
                  <c:v>13.822562870000001</c:v>
                </c:pt>
                <c:pt idx="274">
                  <c:v>15.35349413</c:v>
                </c:pt>
                <c:pt idx="275">
                  <c:v>11.29725069</c:v>
                </c:pt>
                <c:pt idx="276">
                  <c:v>18.711370429999999</c:v>
                </c:pt>
                <c:pt idx="277">
                  <c:v>20.919094940000001</c:v>
                </c:pt>
                <c:pt idx="278">
                  <c:v>17.80852256</c:v>
                </c:pt>
                <c:pt idx="279">
                  <c:v>13.44159412</c:v>
                </c:pt>
                <c:pt idx="280">
                  <c:v>16.26852173</c:v>
                </c:pt>
                <c:pt idx="281">
                  <c:v>13.72440284</c:v>
                </c:pt>
                <c:pt idx="282">
                  <c:v>15.396296810000001</c:v>
                </c:pt>
                <c:pt idx="283">
                  <c:v>17.2213019</c:v>
                </c:pt>
                <c:pt idx="284">
                  <c:v>0</c:v>
                </c:pt>
                <c:pt idx="285">
                  <c:v>18.57635763</c:v>
                </c:pt>
                <c:pt idx="286">
                  <c:v>8.0287314340000009</c:v>
                </c:pt>
                <c:pt idx="287">
                  <c:v>10.543225769999999</c:v>
                </c:pt>
                <c:pt idx="288">
                  <c:v>18.003381529999999</c:v>
                </c:pt>
                <c:pt idx="289">
                  <c:v>12.21798169</c:v>
                </c:pt>
                <c:pt idx="290">
                  <c:v>9.6147853889999997</c:v>
                </c:pt>
                <c:pt idx="291">
                  <c:v>13.58444016</c:v>
                </c:pt>
                <c:pt idx="292">
                  <c:v>12.659218940000001</c:v>
                </c:pt>
                <c:pt idx="293">
                  <c:v>11.21568974</c:v>
                </c:pt>
                <c:pt idx="294">
                  <c:v>13.44662787</c:v>
                </c:pt>
                <c:pt idx="295">
                  <c:v>11.23135328</c:v>
                </c:pt>
                <c:pt idx="296">
                  <c:v>12.4866139</c:v>
                </c:pt>
                <c:pt idx="297">
                  <c:v>15.289613640000001</c:v>
                </c:pt>
                <c:pt idx="298">
                  <c:v>11.16007082</c:v>
                </c:pt>
                <c:pt idx="299">
                  <c:v>11.963538229999999</c:v>
                </c:pt>
                <c:pt idx="300">
                  <c:v>15.148526009999999</c:v>
                </c:pt>
                <c:pt idx="301">
                  <c:v>16.315089400000002</c:v>
                </c:pt>
                <c:pt idx="302">
                  <c:v>14.045604900000001</c:v>
                </c:pt>
                <c:pt idx="303">
                  <c:v>9.8390262130000004</c:v>
                </c:pt>
                <c:pt idx="304">
                  <c:v>10.60041564</c:v>
                </c:pt>
                <c:pt idx="305">
                  <c:v>19.09368929</c:v>
                </c:pt>
                <c:pt idx="306">
                  <c:v>18.073529829999998</c:v>
                </c:pt>
                <c:pt idx="307">
                  <c:v>13.06280351</c:v>
                </c:pt>
                <c:pt idx="308">
                  <c:v>15.0343345</c:v>
                </c:pt>
                <c:pt idx="309">
                  <c:v>13.44869003</c:v>
                </c:pt>
                <c:pt idx="310">
                  <c:v>10.30151358</c:v>
                </c:pt>
                <c:pt idx="311">
                  <c:v>15.498615020000001</c:v>
                </c:pt>
                <c:pt idx="312">
                  <c:v>11.32248938</c:v>
                </c:pt>
                <c:pt idx="313">
                  <c:v>17.237494089999998</c:v>
                </c:pt>
                <c:pt idx="314">
                  <c:v>14.60880835</c:v>
                </c:pt>
                <c:pt idx="315">
                  <c:v>9.8053998119999992</c:v>
                </c:pt>
                <c:pt idx="316">
                  <c:v>12.371780680000001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A0-4CDB-AA59-A2433BA0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040576"/>
        <c:axId val="132046848"/>
      </c:scatterChart>
      <c:valAx>
        <c:axId val="13204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layout>
            <c:manualLayout>
              <c:xMode val="edge"/>
              <c:yMode val="edge"/>
              <c:x val="0.2526139607676442"/>
              <c:y val="0.9371612962962963"/>
            </c:manualLayout>
          </c:layout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2046848"/>
        <c:crosses val="autoZero"/>
        <c:crossBetween val="midCat"/>
      </c:valAx>
      <c:valAx>
        <c:axId val="132046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Stroke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8.335922277470451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20405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1.31 Age Standardised Stroke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2016-18 by Rank of Average IMD Rank in Northern Ireland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1.26_1.31'!$V$4:$X$4</c:f>
              <c:strCache>
                <c:ptCount val="1"/>
                <c:pt idx="0">
                  <c:v>Age standardised stroke (CBVD)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7.717916666666666E-2"/>
                  <c:y val="0.13893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005240740740741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9C32-48B5-A948-0F25A568DB2E}"/>
                </c:ext>
              </c:extLst>
            </c:dLbl>
            <c:dLbl>
              <c:idx val="6"/>
              <c:layout>
                <c:manualLayout>
                  <c:x val="-1.7751630434782721E-2"/>
                  <c:y val="0.15470981481481483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err="1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>
                        <a:effectLst/>
                      </a:rPr>
                      <a:t> &amp; Castlereagh, least deprived &amp; lowest rate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51364734299514"/>
                      <c:h val="0.1145822222222222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9C32-48B5-A948-0F25A568DB2E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1, ASDR for under-75s </a:t>
                    </a:r>
                    <a:r>
                      <a:rPr lang="en-GB" sz="1100" dirty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C32-48B5-A948-0F25A568DB2E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22, ASDR for under-75s = </a:t>
                    </a:r>
                    <a:r>
                      <a:rPr lang="en-US" sz="1100" dirty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C32-48B5-A948-0F25A568DB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1.26_1.31'!$Y$323:$Y$333</c:f>
              <c:numCache>
                <c:formatCode>General</c:formatCode>
                <c:ptCount val="11"/>
                <c:pt idx="0">
                  <c:v>10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6</c:v>
                </c:pt>
                <c:pt idx="9">
                  <c:v>3</c:v>
                </c:pt>
                <c:pt idx="10">
                  <c:v>9</c:v>
                </c:pt>
              </c:numCache>
            </c:numRef>
          </c:xVal>
          <c:yVal>
            <c:numRef>
              <c:f>'Data for figs 1.26_1.31'!$X$323:$X$333</c:f>
              <c:numCache>
                <c:formatCode>0.0</c:formatCode>
                <c:ptCount val="11"/>
                <c:pt idx="0">
                  <c:v>16.462871830656677</c:v>
                </c:pt>
                <c:pt idx="1">
                  <c:v>12.152378810819807</c:v>
                </c:pt>
                <c:pt idx="2">
                  <c:v>17.023022424723123</c:v>
                </c:pt>
                <c:pt idx="3">
                  <c:v>13.971688910464607</c:v>
                </c:pt>
                <c:pt idx="4">
                  <c:v>16.902538454079483</c:v>
                </c:pt>
                <c:pt idx="5">
                  <c:v>12.270709669605496</c:v>
                </c:pt>
                <c:pt idx="6">
                  <c:v>10.966025853195523</c:v>
                </c:pt>
                <c:pt idx="7">
                  <c:v>12.541797370759371</c:v>
                </c:pt>
                <c:pt idx="8">
                  <c:v>16.289043054531277</c:v>
                </c:pt>
                <c:pt idx="9">
                  <c:v>11.328009474412195</c:v>
                </c:pt>
                <c:pt idx="10">
                  <c:v>12.520838712482741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32-48B5-A948-0F25A568D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77920"/>
        <c:axId val="132179840"/>
      </c:scatterChart>
      <c:valAx>
        <c:axId val="13217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2179840"/>
        <c:crosses val="autoZero"/>
        <c:crossBetween val="midCat"/>
      </c:valAx>
      <c:valAx>
        <c:axId val="13217984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Stroke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21779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1.31 Age Standardised Stroke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2016-18 by Rank of Average IMD Rank in Scotland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1.26_1.31'!$V$4:$X$4</c:f>
              <c:strCache>
                <c:ptCount val="1"/>
                <c:pt idx="0">
                  <c:v>Age standardised stroke (CBVD)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3.0685809178744073E-2"/>
                  <c:y val="0.13088879629629629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East Renfrewshire,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8.534870370370369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62D2-4B11-A6E7-3AEA8323E182}"/>
                </c:ext>
              </c:extLst>
            </c:dLbl>
            <c:dLbl>
              <c:idx val="25"/>
              <c:layout>
                <c:manualLayout>
                  <c:x val="-3.4717512077294684E-2"/>
                  <c:y val="0.17241685185185185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62D2-4B11-A6E7-3AEA8323E1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1.26_1.31'!$Y$334:$Y$365</c:f>
              <c:numCache>
                <c:formatCode>General</c:formatCode>
                <c:ptCount val="32"/>
                <c:pt idx="0">
                  <c:v>8</c:v>
                </c:pt>
                <c:pt idx="1">
                  <c:v>10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9</c:v>
                </c:pt>
                <c:pt idx="6">
                  <c:v>16</c:v>
                </c:pt>
                <c:pt idx="7">
                  <c:v>14</c:v>
                </c:pt>
                <c:pt idx="8">
                  <c:v>19</c:v>
                </c:pt>
                <c:pt idx="9">
                  <c:v>3</c:v>
                </c:pt>
                <c:pt idx="10">
                  <c:v>18</c:v>
                </c:pt>
                <c:pt idx="11">
                  <c:v>23</c:v>
                </c:pt>
                <c:pt idx="12">
                  <c:v>2</c:v>
                </c:pt>
                <c:pt idx="13">
                  <c:v>25</c:v>
                </c:pt>
                <c:pt idx="14">
                  <c:v>27</c:v>
                </c:pt>
                <c:pt idx="15">
                  <c:v>21</c:v>
                </c:pt>
                <c:pt idx="16">
                  <c:v>24</c:v>
                </c:pt>
                <c:pt idx="17">
                  <c:v>13</c:v>
                </c:pt>
                <c:pt idx="18">
                  <c:v>11</c:v>
                </c:pt>
                <c:pt idx="19">
                  <c:v>28</c:v>
                </c:pt>
                <c:pt idx="20">
                  <c:v>26</c:v>
                </c:pt>
                <c:pt idx="21">
                  <c:v>29</c:v>
                </c:pt>
                <c:pt idx="22">
                  <c:v>15</c:v>
                </c:pt>
                <c:pt idx="23">
                  <c:v>30</c:v>
                </c:pt>
                <c:pt idx="24">
                  <c:v>12</c:v>
                </c:pt>
                <c:pt idx="25">
                  <c:v>1</c:v>
                </c:pt>
                <c:pt idx="26">
                  <c:v>17</c:v>
                </c:pt>
                <c:pt idx="27">
                  <c:v>20</c:v>
                </c:pt>
                <c:pt idx="28">
                  <c:v>7</c:v>
                </c:pt>
                <c:pt idx="29">
                  <c:v>5</c:v>
                </c:pt>
                <c:pt idx="30">
                  <c:v>31</c:v>
                </c:pt>
                <c:pt idx="31">
                  <c:v>4</c:v>
                </c:pt>
              </c:numCache>
            </c:numRef>
          </c:xVal>
          <c:yVal>
            <c:numRef>
              <c:f>'Data for figs 1.26_1.31'!$X$334:$X$365</c:f>
              <c:numCache>
                <c:formatCode>0.0</c:formatCode>
                <c:ptCount val="32"/>
                <c:pt idx="0">
                  <c:v>24.231280700723445</c:v>
                </c:pt>
                <c:pt idx="1">
                  <c:v>16.312595888692993</c:v>
                </c:pt>
                <c:pt idx="2">
                  <c:v>17.452921407004801</c:v>
                </c:pt>
                <c:pt idx="3">
                  <c:v>12.471379234021242</c:v>
                </c:pt>
                <c:pt idx="4">
                  <c:v>13.373530770624157</c:v>
                </c:pt>
                <c:pt idx="5">
                  <c:v>19.337151930283135</c:v>
                </c:pt>
                <c:pt idx="6">
                  <c:v>19.153947316514845</c:v>
                </c:pt>
                <c:pt idx="7">
                  <c:v>14.806229643538044</c:v>
                </c:pt>
                <c:pt idx="8">
                  <c:v>14.402609642980462</c:v>
                </c:pt>
                <c:pt idx="9">
                  <c:v>18.077989959603936</c:v>
                </c:pt>
                <c:pt idx="10">
                  <c:v>14.560997097542213</c:v>
                </c:pt>
                <c:pt idx="11">
                  <c:v>15.44500810357472</c:v>
                </c:pt>
                <c:pt idx="12">
                  <c:v>18.716786693989853</c:v>
                </c:pt>
                <c:pt idx="13">
                  <c:v>12.401031173685157</c:v>
                </c:pt>
                <c:pt idx="14">
                  <c:v>12.091775069086964</c:v>
                </c:pt>
                <c:pt idx="15">
                  <c:v>10.430325147327183</c:v>
                </c:pt>
                <c:pt idx="16">
                  <c:v>11.854574385466096</c:v>
                </c:pt>
                <c:pt idx="17">
                  <c:v>21.761817493144601</c:v>
                </c:pt>
                <c:pt idx="18">
                  <c:v>18.877464964027748</c:v>
                </c:pt>
                <c:pt idx="19">
                  <c:v>10.784451501672969</c:v>
                </c:pt>
                <c:pt idx="20">
                  <c:v>18.324603029641857</c:v>
                </c:pt>
                <c:pt idx="21">
                  <c:v>17.579190294135071</c:v>
                </c:pt>
                <c:pt idx="22">
                  <c:v>11.557621040415668</c:v>
                </c:pt>
                <c:pt idx="23">
                  <c:v>14.880274771671404</c:v>
                </c:pt>
                <c:pt idx="24">
                  <c:v>19.97904248876231</c:v>
                </c:pt>
                <c:pt idx="25">
                  <c:v>14.347650379246449</c:v>
                </c:pt>
                <c:pt idx="26">
                  <c:v>16.92262832932947</c:v>
                </c:pt>
                <c:pt idx="27">
                  <c:v>11.662574452726874</c:v>
                </c:pt>
                <c:pt idx="28">
                  <c:v>17.835261416970571</c:v>
                </c:pt>
                <c:pt idx="29">
                  <c:v>20.605956928702334</c:v>
                </c:pt>
                <c:pt idx="30">
                  <c:v>12.041521187842458</c:v>
                </c:pt>
                <c:pt idx="31">
                  <c:v>27.512829497247488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D2-4B11-A6E7-3AEA8323E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55968"/>
        <c:axId val="132366336"/>
      </c:scatterChart>
      <c:valAx>
        <c:axId val="13235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2366336"/>
        <c:crosses val="autoZero"/>
        <c:crossBetween val="midCat"/>
      </c:valAx>
      <c:valAx>
        <c:axId val="1323663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Stroke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2355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1.2h Deaths by cause in men, Scotland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93672086720866"/>
          <c:y val="0.19556812652068126"/>
          <c:w val="0.48649796747967478"/>
          <c:h val="0.7279714111922140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C-DF8A-41BB-93D2-11C30B68188B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1-DF8A-41BB-93D2-11C30B68188B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3-DF8A-41BB-93D2-11C30B68188B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5-DF8A-41BB-93D2-11C30B68188B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7-DF8A-41BB-93D2-11C30B68188B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9-DF8A-41BB-93D2-11C30B68188B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B-DF8A-41BB-93D2-11C30B68188B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D-DF8A-41BB-93D2-11C30B68188B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08-392D-4E44-95E0-03F24725D953}"/>
              </c:ext>
            </c:extLst>
          </c:dPt>
          <c:dLbls>
            <c:dLbl>
              <c:idx val="0"/>
              <c:layout>
                <c:manualLayout>
                  <c:x val="-0.1149119241192412"/>
                  <c:y val="2.957015409570154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DF8A-41BB-93D2-11C30B68188B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A-41BB-93D2-11C30B68188B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F8A-41BB-93D2-11C30B68188B}"/>
                </c:ext>
              </c:extLst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F8A-41BB-93D2-11C30B68188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DF8A-41BB-93D2-11C30B68188B}"/>
                </c:ext>
              </c:extLst>
            </c:dLbl>
            <c:dLbl>
              <c:idx val="5"/>
              <c:layout>
                <c:manualLayout>
                  <c:x val="3.7736720867208674E-2"/>
                  <c:y val="-5.42187753446877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8A-41BB-93D2-11C30B68188B}"/>
                </c:ext>
              </c:extLst>
            </c:dLbl>
            <c:dLbl>
              <c:idx val="6"/>
              <c:layout>
                <c:manualLayout>
                  <c:x val="3.8609756097560975E-2"/>
                  <c:y val="4.4433901054339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8A-41BB-93D2-11C30B68188B}"/>
                </c:ext>
              </c:extLst>
            </c:dLbl>
            <c:dLbl>
              <c:idx val="7"/>
              <c:layout>
                <c:manualLayout>
                  <c:x val="4.0152032520325204E-2"/>
                  <c:y val="0.139672952149229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8A-41BB-93D2-11C30B68188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2D-4E44-95E0-03F24725D953}"/>
                </c:ext>
              </c:extLst>
            </c:dLbl>
            <c:dLbl>
              <c:idx val="9"/>
              <c:layout>
                <c:manualLayout>
                  <c:x val="-3.0026016260162602E-2"/>
                  <c:y val="-0.148389294403892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3C-4DA1-AA9C-06E40E80FBC9}"/>
                </c:ext>
              </c:extLst>
            </c:dLbl>
            <c:dLbl>
              <c:idx val="10"/>
              <c:layout>
                <c:manualLayout>
                  <c:x val="1.2146341463414635E-2"/>
                  <c:y val="3.54379562043794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8A-41BB-93D2-11C30B68188B}"/>
                </c:ext>
              </c:extLst>
            </c:dLbl>
            <c:dLbl>
              <c:idx val="11"/>
              <c:layout>
                <c:manualLayout>
                  <c:x val="-5.3473712737127373E-2"/>
                  <c:y val="-3.37027575020275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2D-4E44-95E0-03F24725D953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$8,'1.2ChartData'!$C$12,'1.2ChartData'!$C$16,'1.2ChartData'!$C$20,'1.2ChartData'!$C$24,'1.2ChartData'!$C$28,'1.2ChartData'!$C$32,'1.2ChartData'!$C$36,'1.2ChartData'!$C$40,'1.2ChartData'!$C$44,'1.2ChartData'!$C$48,'1.2ChartData'!$C$52,'1.2ChartData'!$C$56,'1.2ChartData'!$C$60)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G$8,'1.2ChartData'!$G$12,'1.2ChartData'!$G$16,'1.2ChartData'!$G$20,'1.2ChartData'!$G$24,'1.2ChartData'!$G$28,'1.2ChartData'!$G$32,'1.2ChartData'!$G$36,'1.2ChartData'!$G$40,'1.2ChartData'!$G$44,'1.2ChartData'!$G$48,'1.2ChartData'!$G$52,'1.2ChartData'!$G$56,'1.2ChartData'!$G$60)</c:f>
              <c:numCache>
                <c:formatCode>#,##0</c:formatCode>
                <c:ptCount val="14"/>
                <c:pt idx="0">
                  <c:v>24</c:v>
                </c:pt>
                <c:pt idx="1">
                  <c:v>227</c:v>
                </c:pt>
                <c:pt idx="2">
                  <c:v>3994</c:v>
                </c:pt>
                <c:pt idx="3">
                  <c:v>1227</c:v>
                </c:pt>
                <c:pt idx="4">
                  <c:v>1621</c:v>
                </c:pt>
                <c:pt idx="5">
                  <c:v>483</c:v>
                </c:pt>
                <c:pt idx="6">
                  <c:v>81</c:v>
                </c:pt>
                <c:pt idx="7">
                  <c:v>835</c:v>
                </c:pt>
                <c:pt idx="8">
                  <c:v>23</c:v>
                </c:pt>
                <c:pt idx="9">
                  <c:v>8528</c:v>
                </c:pt>
                <c:pt idx="10">
                  <c:v>3221</c:v>
                </c:pt>
                <c:pt idx="11">
                  <c:v>565</c:v>
                </c:pt>
                <c:pt idx="12">
                  <c:v>1352</c:v>
                </c:pt>
                <c:pt idx="13">
                  <c:v>6460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F8A-41BB-93D2-11C30B68188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1.2i Deaths by cause in women, Scotland 2018</a:t>
            </a:r>
          </a:p>
        </c:rich>
      </c:tx>
      <c:layout>
        <c:manualLayout>
          <c:xMode val="edge"/>
          <c:yMode val="edge"/>
          <c:x val="0.19725338753387531"/>
          <c:y val="1.531103000811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1233758703620606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6-933A-4DEA-A789-2C01B6D3A743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0-933A-4DEA-A789-2C01B6D3A743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1-933A-4DEA-A789-2C01B6D3A743}"/>
              </c:ext>
            </c:extLst>
          </c:dPt>
          <c:dPt>
            <c:idx val="3"/>
            <c:bubble3D val="0"/>
            <c:explosion val="6"/>
            <c:extLst>
              <c:ext xmlns:c16="http://schemas.microsoft.com/office/drawing/2014/chart" uri="{C3380CC4-5D6E-409C-BE32-E72D297353CC}">
                <c16:uniqueId val="{00000000-FD56-458D-999B-6C1E36725ED3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3-933A-4DEA-A789-2C01B6D3A743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1-FD56-458D-999B-6C1E36725ED3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5-933A-4DEA-A789-2C01B6D3A743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7-933A-4DEA-A789-2C01B6D3A743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08-EC47-437B-BA0A-82CD805D7615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A-4DEA-A789-2C01B6D3A743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A-4DEA-A789-2C01B6D3A743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33A-4DEA-A789-2C01B6D3A743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33A-4DEA-A789-2C01B6D3A743}"/>
                </c:ext>
              </c:extLst>
            </c:dLbl>
            <c:dLbl>
              <c:idx val="5"/>
              <c:layout>
                <c:manualLayout>
                  <c:x val="6.2289227642276422E-2"/>
                  <c:y val="1.41729521492295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6-458D-999B-6C1E36725ED3}"/>
                </c:ext>
              </c:extLst>
            </c:dLbl>
            <c:dLbl>
              <c:idx val="6"/>
              <c:layout>
                <c:manualLayout>
                  <c:x val="8.6759349593495932E-2"/>
                  <c:y val="0.1077366180048661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3A-4DEA-A789-2C01B6D3A743}"/>
                </c:ext>
              </c:extLst>
            </c:dLbl>
            <c:dLbl>
              <c:idx val="7"/>
              <c:layout>
                <c:manualLayout>
                  <c:x val="6.590826558265582E-2"/>
                  <c:y val="0.1755825223033251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3A-4DEA-A789-2C01B6D3A7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7-437B-BA0A-82CD805D76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$9,'1.2ChartData'!$C$13,'1.2ChartData'!$C$17,'1.2ChartData'!$C$21,'1.2ChartData'!$C$25,'1.2ChartData'!$C$29,'1.2ChartData'!$C$33,'1.2ChartData'!$C$37,'1.2ChartData'!$C$41,'1.2ChartData'!$C$45,'1.2ChartData'!$C$49,'1.2ChartData'!$C$53,'1.2ChartData'!$C$57,'1.2ChartData'!$C$61)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G$9,'1.2ChartData'!$G$13,'1.2ChartData'!$G$17,'1.2ChartData'!$G$21,'1.2ChartData'!$G$25,'1.2ChartData'!$G$29,'1.2ChartData'!$G$33,'1.2ChartData'!$G$37,'1.2ChartData'!$G$41,'1.2ChartData'!$G$45,'1.2ChartData'!$G$49,'1.2ChartData'!$G$53,'1.2ChartData'!$G$57,'1.2ChartData'!$G$61)</c:f>
              <c:numCache>
                <c:formatCode>#,##0</c:formatCode>
                <c:ptCount val="14"/>
                <c:pt idx="0">
                  <c:v>94</c:v>
                </c:pt>
                <c:pt idx="1">
                  <c:v>391</c:v>
                </c:pt>
                <c:pt idx="2">
                  <c:v>2621</c:v>
                </c:pt>
                <c:pt idx="3">
                  <c:v>1404</c:v>
                </c:pt>
                <c:pt idx="4">
                  <c:v>2210</c:v>
                </c:pt>
                <c:pt idx="5">
                  <c:v>375</c:v>
                </c:pt>
                <c:pt idx="6">
                  <c:v>68</c:v>
                </c:pt>
                <c:pt idx="7">
                  <c:v>1291</c:v>
                </c:pt>
                <c:pt idx="8">
                  <c:v>30</c:v>
                </c:pt>
                <c:pt idx="9">
                  <c:v>8047</c:v>
                </c:pt>
                <c:pt idx="10">
                  <c:v>3907</c:v>
                </c:pt>
                <c:pt idx="11">
                  <c:v>468</c:v>
                </c:pt>
                <c:pt idx="12">
                  <c:v>3006</c:v>
                </c:pt>
                <c:pt idx="13">
                  <c:v>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3A-4DEA-A789-2C01B6D3A74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1.2k Deaths by cause in men, Northern Ireland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097947102590563"/>
          <c:y val="0.22456606684582298"/>
          <c:w val="0.48148984413186335"/>
          <c:h val="0.71520069376868667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C-AB85-4D81-A5A7-61C23083690B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1-AB85-4D81-A5A7-61C23083690B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3-AB85-4D81-A5A7-61C23083690B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5-AB85-4D81-A5A7-61C23083690B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7-AB85-4D81-A5A7-61C23083690B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9-AB85-4D81-A5A7-61C23083690B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B-AB85-4D81-A5A7-61C23083690B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D-AB85-4D81-A5A7-61C23083690B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09-1D3C-4EC4-952E-3AA7F64A0A38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85-4D81-A5A7-61C23083690B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85-4D81-A5A7-61C23083690B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B85-4D81-A5A7-61C23083690B}"/>
                </c:ext>
              </c:extLst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B85-4D81-A5A7-61C23083690B}"/>
                </c:ext>
              </c:extLst>
            </c:dLbl>
            <c:dLbl>
              <c:idx val="4"/>
              <c:layout>
                <c:manualLayout>
                  <c:x val="6.5223306233062328E-2"/>
                  <c:y val="-0.116739456609894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5-4D81-A5A7-61C23083690B}"/>
                </c:ext>
              </c:extLst>
            </c:dLbl>
            <c:dLbl>
              <c:idx val="5"/>
              <c:layout>
                <c:manualLayout>
                  <c:x val="4.3503231412588932E-2"/>
                  <c:y val="-5.75614232341923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85-4D81-A5A7-61C23083690B}"/>
                </c:ext>
              </c:extLst>
            </c:dLbl>
            <c:dLbl>
              <c:idx val="6"/>
              <c:layout>
                <c:manualLayout>
                  <c:x val="3.8609756097560975E-2"/>
                  <c:y val="5.215896188158961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85-4D81-A5A7-61C23083690B}"/>
                </c:ext>
              </c:extLst>
            </c:dLbl>
            <c:dLbl>
              <c:idx val="7"/>
              <c:layout>
                <c:manualLayout>
                  <c:x val="5.0477235772357722E-2"/>
                  <c:y val="0.1679981751824817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85-4D81-A5A7-61C23083690B}"/>
                </c:ext>
              </c:extLst>
            </c:dLbl>
            <c:dLbl>
              <c:idx val="8"/>
              <c:layout>
                <c:manualLayout>
                  <c:x val="6.126842818428184E-2"/>
                  <c:y val="0.2716922141119221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3C-4EC4-952E-3AA7F64A0A38}"/>
                </c:ext>
              </c:extLst>
            </c:dLbl>
            <c:dLbl>
              <c:idx val="10"/>
              <c:layout>
                <c:manualLayout>
                  <c:x val="-1.1945814957273563E-2"/>
                  <c:y val="-1.09124043090206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85-4D81-A5A7-61C23083690B}"/>
                </c:ext>
              </c:extLst>
            </c:dLbl>
            <c:dLbl>
              <c:idx val="12"/>
              <c:layout>
                <c:manualLayout>
                  <c:x val="-5.8622899728997292E-2"/>
                  <c:y val="-7.04916869424168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3C-4EC4-952E-3AA7F64A0A38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$8,'1.2ChartData'!$C$12,'1.2ChartData'!$C$16,'1.2ChartData'!$C$20,'1.2ChartData'!$C$24,'1.2ChartData'!$C$28,'1.2ChartData'!$C$32,'1.2ChartData'!$C$36,'1.2ChartData'!$C$40,'1.2ChartData'!$C$44,'1.2ChartData'!$C$48,'1.2ChartData'!$C$52,'1.2ChartData'!$C$56,'1.2ChartData'!$C$60)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H$8,'1.2ChartData'!$H$12,'1.2ChartData'!$H$16,'1.2ChartData'!$H$20,'1.2ChartData'!$H$24,'1.2ChartData'!$H$28,'1.2ChartData'!$H$32,'1.2ChartData'!$H$36,'1.2ChartData'!$H$40,'1.2ChartData'!$H$44,'1.2ChartData'!$H$48,'1.2ChartData'!$H$52,'1.2ChartData'!$H$56,'1.2ChartData'!$H$60)</c:f>
              <c:numCache>
                <c:formatCode>#,##0</c:formatCode>
                <c:ptCount val="14"/>
                <c:pt idx="0">
                  <c:v>11</c:v>
                </c:pt>
                <c:pt idx="1">
                  <c:v>88</c:v>
                </c:pt>
                <c:pt idx="2">
                  <c:v>959</c:v>
                </c:pt>
                <c:pt idx="3">
                  <c:v>317</c:v>
                </c:pt>
                <c:pt idx="4">
                  <c:v>395</c:v>
                </c:pt>
                <c:pt idx="5">
                  <c:v>86</c:v>
                </c:pt>
                <c:pt idx="6">
                  <c:v>20</c:v>
                </c:pt>
                <c:pt idx="7">
                  <c:v>118</c:v>
                </c:pt>
                <c:pt idx="8">
                  <c:v>11</c:v>
                </c:pt>
                <c:pt idx="9">
                  <c:v>2376</c:v>
                </c:pt>
                <c:pt idx="10">
                  <c:v>1027</c:v>
                </c:pt>
                <c:pt idx="11">
                  <c:v>124</c:v>
                </c:pt>
                <c:pt idx="12">
                  <c:v>532</c:v>
                </c:pt>
                <c:pt idx="13">
                  <c:v>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B85-4D81-A5A7-61C23083690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1.2l Deaths by cause in women, Northern Ireland 2018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2514407296671826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6-5CAE-4BBD-B2D2-D7CBA17B19C7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0-5CAE-4BBD-B2D2-D7CBA17B19C7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1-5CAE-4BBD-B2D2-D7CBA17B19C7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0-7145-4B26-9646-E223D3A5C241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3-5CAE-4BBD-B2D2-D7CBA17B19C7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1-7145-4B26-9646-E223D3A5C241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5-5CAE-4BBD-B2D2-D7CBA17B19C7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7-5CAE-4BBD-B2D2-D7CBA17B19C7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08-A61B-41DD-97F6-CB2D828701AC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AE-4BBD-B2D2-D7CBA17B19C7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AE-4BBD-B2D2-D7CBA17B19C7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CAE-4BBD-B2D2-D7CBA17B19C7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AE-4BBD-B2D2-D7CBA17B19C7}"/>
                </c:ext>
              </c:extLst>
            </c:dLbl>
            <c:dLbl>
              <c:idx val="5"/>
              <c:layout>
                <c:manualLayout>
                  <c:x val="3.1885280833347032E-2"/>
                  <c:y val="4.008974623998547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5-4B26-9646-E223D3A5C241}"/>
                </c:ext>
              </c:extLst>
            </c:dLbl>
            <c:dLbl>
              <c:idx val="6"/>
              <c:layout>
                <c:manualLayout>
                  <c:x val="0.12582161246612467"/>
                  <c:y val="0.1548532035685320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AE-4BBD-B2D2-D7CBA17B19C7}"/>
                </c:ext>
              </c:extLst>
            </c:dLbl>
            <c:dLbl>
              <c:idx val="7"/>
              <c:layout>
                <c:manualLayout>
                  <c:x val="9.8604742547425475E-2"/>
                  <c:y val="0.237383008921330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AE-4BBD-B2D2-D7CBA17B19C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1B-41DD-97F6-CB2D828701AC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$9,'1.2ChartData'!$C$13,'1.2ChartData'!$C$17,'1.2ChartData'!$C$21,'1.2ChartData'!$C$25,'1.2ChartData'!$C$29,'1.2ChartData'!$C$33,'1.2ChartData'!$C$37,'1.2ChartData'!$C$41,'1.2ChartData'!$C$45,'1.2ChartData'!$C$49,'1.2ChartData'!$C$53,'1.2ChartData'!$C$57,'1.2ChartData'!$C$61)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H$9,'1.2ChartData'!$H$13,'1.2ChartData'!$H$17,'1.2ChartData'!$H$21,'1.2ChartData'!$H$25,'1.2ChartData'!$H$29,'1.2ChartData'!$H$33,'1.2ChartData'!$H$37,'1.2ChartData'!$H$41,'1.2ChartData'!$H$45,'1.2ChartData'!$H$49,'1.2ChartData'!$H$53,'1.2ChartData'!$H$57,'1.2ChartData'!$H$61)</c:f>
              <c:numCache>
                <c:formatCode>#,##0</c:formatCode>
                <c:ptCount val="14"/>
                <c:pt idx="0">
                  <c:v>21</c:v>
                </c:pt>
                <c:pt idx="1">
                  <c:v>138</c:v>
                </c:pt>
                <c:pt idx="2">
                  <c:v>563</c:v>
                </c:pt>
                <c:pt idx="3">
                  <c:v>412</c:v>
                </c:pt>
                <c:pt idx="4">
                  <c:v>532</c:v>
                </c:pt>
                <c:pt idx="5">
                  <c:v>69</c:v>
                </c:pt>
                <c:pt idx="6">
                  <c:v>16</c:v>
                </c:pt>
                <c:pt idx="7">
                  <c:v>174</c:v>
                </c:pt>
                <c:pt idx="8">
                  <c:v>8</c:v>
                </c:pt>
                <c:pt idx="9">
                  <c:v>2173</c:v>
                </c:pt>
                <c:pt idx="10">
                  <c:v>1174</c:v>
                </c:pt>
                <c:pt idx="11">
                  <c:v>114</c:v>
                </c:pt>
                <c:pt idx="12">
                  <c:v>1224</c:v>
                </c:pt>
                <c:pt idx="13">
                  <c:v>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AE-4BBD-B2D2-D7CBA17B19C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4803149606299213" l="0.70866141732283472" r="0.70866141732283472" t="0.74803149606299213" header="0.31496062992125984" footer="0.31496062992125984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1.2a Deaths by cause in all, England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81169554119372"/>
          <c:y val="0.22812976136420968"/>
          <c:w val="0.47411204040623472"/>
          <c:h val="0.70469300237122245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B5-484B-9954-D898DDFD54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9B5-484B-9954-D898DDFD54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69B5-484B-9954-D898DDFD54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69B5-484B-9954-D898DDFD54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69B5-484B-9954-D898DDFD54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69B5-484B-9954-D898DDFD54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D-69B5-484B-9954-D898DDFD54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69B5-484B-9954-D898DDFD54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B5-484B-9954-D898DDFD5462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5-484B-9954-D898DDFD5462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5-484B-9954-D898DDFD5462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69B5-484B-9954-D898DDFD5462}"/>
                </c:ext>
              </c:extLst>
            </c:dLbl>
            <c:dLbl>
              <c:idx val="3"/>
              <c:layout>
                <c:manualLayout>
                  <c:x val="1.2293834688346883E-2"/>
                  <c:y val="-2.73566504460665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5-484B-9954-D898DDFD5462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69B5-484B-9954-D898DDFD5462}"/>
                </c:ext>
              </c:extLst>
            </c:dLbl>
            <c:dLbl>
              <c:idx val="5"/>
              <c:layout>
                <c:manualLayout>
                  <c:x val="3.7922934882963125E-2"/>
                  <c:y val="5.402552847989506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B5-484B-9954-D898DDFD5462}"/>
                </c:ext>
              </c:extLst>
            </c:dLbl>
            <c:dLbl>
              <c:idx val="6"/>
              <c:layout>
                <c:manualLayout>
                  <c:x val="3.8609813718568274E-2"/>
                  <c:y val="9.07116694415014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B5-484B-9954-D898DDFD5462}"/>
                </c:ext>
              </c:extLst>
            </c:dLbl>
            <c:dLbl>
              <c:idx val="7"/>
              <c:layout>
                <c:manualLayout>
                  <c:x val="5.0477235772357722E-2"/>
                  <c:y val="0.173148215733982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B5-484B-9954-D898DDFD5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B5-484B-9954-D898DDFD5462}"/>
                </c:ext>
              </c:extLst>
            </c:dLbl>
            <c:dLbl>
              <c:idx val="9"/>
              <c:layout>
                <c:manualLayout>
                  <c:x val="-5.2682249322493165E-2"/>
                  <c:y val="-0.152652473641524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B5-484B-9954-D898DDFD5462}"/>
                </c:ext>
              </c:extLst>
            </c:dLbl>
            <c:dLbl>
              <c:idx val="10"/>
              <c:layout>
                <c:manualLayout>
                  <c:x val="2.419241192411924E-2"/>
                  <c:y val="6.37631792376317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B5-484B-9954-D898DDFD5462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$10,'1.2ChartData'!$C$14,'1.2ChartData'!$C$18,'1.2ChartData'!$C$22,'1.2ChartData'!$C$26,'1.2ChartData'!$C$30,'1.2ChartData'!$C$34,'1.2ChartData'!$C$38,'1.2ChartData'!$C$42,'1.2ChartData'!$C$46,'1.2ChartData'!$C$50,'1.2ChartData'!$C$54,'1.2ChartData'!$C$58,'1.2ChartData'!$C$62)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E$10,'1.2ChartData'!$E$14,'1.2ChartData'!$E$18,'1.2ChartData'!$E$22,'1.2ChartData'!$E$26,'1.2ChartData'!$E$30,'1.2ChartData'!$E$34,'1.2ChartData'!$E$38,'1.2ChartData'!$E$42,'1.2ChartData'!$E$46,'1.2ChartData'!$E$50,'1.2ChartData'!$E$54,'1.2ChartData'!$E$58,'1.2ChartData'!$E$62)</c:f>
              <c:numCache>
                <c:formatCode>#,##0</c:formatCode>
                <c:ptCount val="14"/>
                <c:pt idx="0">
                  <c:v>738</c:v>
                </c:pt>
                <c:pt idx="1">
                  <c:v>6835</c:v>
                </c:pt>
                <c:pt idx="2">
                  <c:v>51989</c:v>
                </c:pt>
                <c:pt idx="3">
                  <c:v>24728</c:v>
                </c:pt>
                <c:pt idx="4">
                  <c:v>29132</c:v>
                </c:pt>
                <c:pt idx="5">
                  <c:v>7248</c:v>
                </c:pt>
                <c:pt idx="6">
                  <c:v>2529</c:v>
                </c:pt>
                <c:pt idx="7">
                  <c:v>12650</c:v>
                </c:pt>
                <c:pt idx="8">
                  <c:v>453</c:v>
                </c:pt>
                <c:pt idx="9">
                  <c:v>140191</c:v>
                </c:pt>
                <c:pt idx="10">
                  <c:v>71159</c:v>
                </c:pt>
                <c:pt idx="11">
                  <c:v>5930</c:v>
                </c:pt>
                <c:pt idx="12">
                  <c:v>52737</c:v>
                </c:pt>
                <c:pt idx="13">
                  <c:v>99536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9B5-484B-9954-D898DDFD546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1.2d Deaths by cause in</a:t>
            </a:r>
            <a:r>
              <a:rPr lang="en-AU" sz="1400" baseline="0"/>
              <a:t> all</a:t>
            </a:r>
            <a:r>
              <a:rPr lang="en-AU" sz="1400"/>
              <a:t>, Wales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542700809210882"/>
          <c:y val="0.19540426820039353"/>
          <c:w val="0.49713644986449856"/>
          <c:h val="0.743890308191403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09FC-4160-907E-8C8441BA44CC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09FC-4160-907E-8C8441BA44CC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09FC-4160-907E-8C8441BA44CC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09FC-4160-907E-8C8441BA44CC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09FC-4160-907E-8C8441BA44CC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09FC-4160-907E-8C8441BA44CC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09FC-4160-907E-8C8441BA44CC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09FC-4160-907E-8C8441BA44CC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09FC-4160-907E-8C8441BA44CC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FC-4160-907E-8C8441BA44CC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C-4160-907E-8C8441BA44CC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9FC-4160-907E-8C8441BA44CC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09FC-4160-907E-8C8441BA44CC}"/>
                </c:ext>
              </c:extLst>
            </c:dLbl>
            <c:dLbl>
              <c:idx val="5"/>
              <c:layout>
                <c:manualLayout>
                  <c:x val="3.0396341463414633E-2"/>
                  <c:y val="-4.31113138686131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FC-4160-907E-8C8441BA44CC}"/>
                </c:ext>
              </c:extLst>
            </c:dLbl>
            <c:dLbl>
              <c:idx val="6"/>
              <c:layout>
                <c:manualLayout>
                  <c:x val="3.1598102981029684E-2"/>
                  <c:y val="4.95717761557177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FC-4160-907E-8C8441BA44CC}"/>
                </c:ext>
              </c:extLst>
            </c:dLbl>
            <c:dLbl>
              <c:idx val="7"/>
              <c:layout>
                <c:manualLayout>
                  <c:x val="2.7094173441734419E-2"/>
                  <c:y val="0.132843471208434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FC-4160-907E-8C8441BA44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FC-4160-907E-8C8441BA44CC}"/>
                </c:ext>
              </c:extLst>
            </c:dLbl>
            <c:dLbl>
              <c:idx val="9"/>
              <c:layout>
                <c:manualLayout>
                  <c:x val="-4.2941802168021619E-2"/>
                  <c:y val="-0.13036415247364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FC-4160-907E-8C8441BA44CC}"/>
                </c:ext>
              </c:extLst>
            </c:dLbl>
            <c:dLbl>
              <c:idx val="10"/>
              <c:layout>
                <c:manualLayout>
                  <c:x val="4.8284552845528454E-2"/>
                  <c:y val="8.58029197080291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5760162601626"/>
                      <c:h val="7.52420924574209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9FC-4160-907E-8C8441BA44CC}"/>
                </c:ext>
              </c:extLst>
            </c:dLbl>
            <c:dLbl>
              <c:idx val="11"/>
              <c:layout>
                <c:manualLayout>
                  <c:x val="-4.28489837398374E-2"/>
                  <c:y val="1.77389497161394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65350948509485"/>
                      <c:h val="0.127960867802108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09FC-4160-907E-8C8441BA44CC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$10,'1.2ChartData'!$C$14,'1.2ChartData'!$C$18,'1.2ChartData'!$C$22,'1.2ChartData'!$C$26,'1.2ChartData'!$C$30,'1.2ChartData'!$C$34,'1.2ChartData'!$C$38,'1.2ChartData'!$C$42,'1.2ChartData'!$C$46,'1.2ChartData'!$C$50,'1.2ChartData'!$C$54,'1.2ChartData'!$C$58,'1.2ChartData'!$C$62)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F$10,'1.2ChartData'!$F$14,'1.2ChartData'!$F$18,'1.2ChartData'!$F$22,'1.2ChartData'!$F$26,'1.2ChartData'!$F$30,'1.2ChartData'!$F$34,'1.2ChartData'!$F$38,'1.2ChartData'!$F$42,'1.2ChartData'!$F$46,'1.2ChartData'!$F$50,'1.2ChartData'!$F$54,'1.2ChartData'!$F$58,'1.2ChartData'!$F$62)</c:f>
              <c:numCache>
                <c:formatCode>#,##0</c:formatCode>
                <c:ptCount val="14"/>
                <c:pt idx="0">
                  <c:v>59</c:v>
                </c:pt>
                <c:pt idx="1">
                  <c:v>320</c:v>
                </c:pt>
                <c:pt idx="2">
                  <c:v>3750</c:v>
                </c:pt>
                <c:pt idx="3">
                  <c:v>1613</c:v>
                </c:pt>
                <c:pt idx="4">
                  <c:v>2070</c:v>
                </c:pt>
                <c:pt idx="5">
                  <c:v>516</c:v>
                </c:pt>
                <c:pt idx="6">
                  <c:v>215</c:v>
                </c:pt>
                <c:pt idx="7">
                  <c:v>809</c:v>
                </c:pt>
                <c:pt idx="8">
                  <c:v>23</c:v>
                </c:pt>
                <c:pt idx="9">
                  <c:v>9374</c:v>
                </c:pt>
                <c:pt idx="10">
                  <c:v>5444</c:v>
                </c:pt>
                <c:pt idx="11">
                  <c:v>411</c:v>
                </c:pt>
                <c:pt idx="12">
                  <c:v>3258</c:v>
                </c:pt>
                <c:pt idx="13">
                  <c:v>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FC-4160-907E-8C8441BA44C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1.2g Deaths by cause in all, Scotland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93672086720866"/>
          <c:y val="0.19556812652068126"/>
          <c:w val="0.48649796747967478"/>
          <c:h val="0.7279714111922140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38E3-4915-B46A-950E3C9D9679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38E3-4915-B46A-950E3C9D9679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38E3-4915-B46A-950E3C9D9679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38E3-4915-B46A-950E3C9D9679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38E3-4915-B46A-950E3C9D9679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38E3-4915-B46A-950E3C9D9679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38E3-4915-B46A-950E3C9D9679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38E3-4915-B46A-950E3C9D9679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38E3-4915-B46A-950E3C9D9679}"/>
              </c:ext>
            </c:extLst>
          </c:dPt>
          <c:dLbls>
            <c:dLbl>
              <c:idx val="0"/>
              <c:layout>
                <c:manualLayout>
                  <c:x val="-0.1149119241192412"/>
                  <c:y val="2.957015409570154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8E3-4915-B46A-950E3C9D9679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3-4915-B46A-950E3C9D9679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8E3-4915-B46A-950E3C9D9679}"/>
                </c:ext>
              </c:extLst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38E3-4915-B46A-950E3C9D9679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38E3-4915-B46A-950E3C9D9679}"/>
                </c:ext>
              </c:extLst>
            </c:dLbl>
            <c:dLbl>
              <c:idx val="5"/>
              <c:layout>
                <c:manualLayout>
                  <c:x val="3.7736720867208674E-2"/>
                  <c:y val="-5.42187753446877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E3-4915-B46A-950E3C9D9679}"/>
                </c:ext>
              </c:extLst>
            </c:dLbl>
            <c:dLbl>
              <c:idx val="6"/>
              <c:layout>
                <c:manualLayout>
                  <c:x val="3.8609756097560975E-2"/>
                  <c:y val="4.4433901054339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E3-4915-B46A-950E3C9D9679}"/>
                </c:ext>
              </c:extLst>
            </c:dLbl>
            <c:dLbl>
              <c:idx val="7"/>
              <c:layout>
                <c:manualLayout>
                  <c:x val="4.0152032520325204E-2"/>
                  <c:y val="0.139672952149229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E3-4915-B46A-950E3C9D967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E3-4915-B46A-950E3C9D9679}"/>
                </c:ext>
              </c:extLst>
            </c:dLbl>
            <c:dLbl>
              <c:idx val="9"/>
              <c:layout>
                <c:manualLayout>
                  <c:x val="-3.0026016260162602E-2"/>
                  <c:y val="-0.148389294403892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E3-4915-B46A-950E3C9D9679}"/>
                </c:ext>
              </c:extLst>
            </c:dLbl>
            <c:dLbl>
              <c:idx val="10"/>
              <c:layout>
                <c:manualLayout>
                  <c:x val="-1.6205962059620597E-3"/>
                  <c:y val="-6.1232765612327655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E3-4915-B46A-950E3C9D9679}"/>
                </c:ext>
              </c:extLst>
            </c:dLbl>
            <c:dLbl>
              <c:idx val="11"/>
              <c:layout>
                <c:manualLayout>
                  <c:x val="-5.3473712737127373E-2"/>
                  <c:y val="-3.37027575020275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E3-4915-B46A-950E3C9D9679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$10,'1.2ChartData'!$C$14,'1.2ChartData'!$C$18,'1.2ChartData'!$C$22,'1.2ChartData'!$C$26,'1.2ChartData'!$C$30,'1.2ChartData'!$C$34,'1.2ChartData'!$C$38,'1.2ChartData'!$C$42,'1.2ChartData'!$C$46,'1.2ChartData'!$C$50,'1.2ChartData'!$C$54,'1.2ChartData'!$C$58,'1.2ChartData'!$C$62)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G$10,'1.2ChartData'!$G$14,'1.2ChartData'!$G$18,'1.2ChartData'!$G$22,'1.2ChartData'!$G$26,'1.2ChartData'!$G$30,'1.2ChartData'!$G$34,'1.2ChartData'!$G$38,'1.2ChartData'!$G$42,'1.2ChartData'!$G$46,'1.2ChartData'!$G$50,'1.2ChartData'!$G$54,'1.2ChartData'!$G$58,'1.2ChartData'!$G$62)</c:f>
              <c:numCache>
                <c:formatCode>#,##0</c:formatCode>
                <c:ptCount val="14"/>
                <c:pt idx="0">
                  <c:v>118</c:v>
                </c:pt>
                <c:pt idx="1">
                  <c:v>618</c:v>
                </c:pt>
                <c:pt idx="2">
                  <c:v>6615</c:v>
                </c:pt>
                <c:pt idx="3">
                  <c:v>2631</c:v>
                </c:pt>
                <c:pt idx="4">
                  <c:v>3831</c:v>
                </c:pt>
                <c:pt idx="5">
                  <c:v>858</c:v>
                </c:pt>
                <c:pt idx="6">
                  <c:v>149</c:v>
                </c:pt>
                <c:pt idx="7">
                  <c:v>2126</c:v>
                </c:pt>
                <c:pt idx="8">
                  <c:v>53</c:v>
                </c:pt>
                <c:pt idx="9">
                  <c:v>16575</c:v>
                </c:pt>
                <c:pt idx="10">
                  <c:v>7128</c:v>
                </c:pt>
                <c:pt idx="11">
                  <c:v>1033</c:v>
                </c:pt>
                <c:pt idx="12">
                  <c:v>4358</c:v>
                </c:pt>
                <c:pt idx="13">
                  <c:v>12407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8E3-4915-B46A-950E3C9D967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1.2j Deaths by cause in all, Northern Ireland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097947102590563"/>
          <c:y val="0.22456606684582298"/>
          <c:w val="0.48148984413186335"/>
          <c:h val="0.71520069376868667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CF39-4F2E-91FA-B9F7F993FBCA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CF39-4F2E-91FA-B9F7F993FBCA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CF39-4F2E-91FA-B9F7F993FBCA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CF39-4F2E-91FA-B9F7F993FBCA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CF39-4F2E-91FA-B9F7F993FBCA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CF39-4F2E-91FA-B9F7F993FBCA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CF39-4F2E-91FA-B9F7F993FBCA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CF39-4F2E-91FA-B9F7F993FBCA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CF39-4F2E-91FA-B9F7F993FBCA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39-4F2E-91FA-B9F7F993FBCA}"/>
                </c:ext>
              </c:extLst>
            </c:dLbl>
            <c:dLbl>
              <c:idx val="1"/>
              <c:layout>
                <c:manualLayout>
                  <c:x val="0.11807181571815718"/>
                  <c:y val="-1.84789132197891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9-4F2E-91FA-B9F7F993FBCA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CF39-4F2E-91FA-B9F7F993FBCA}"/>
                </c:ext>
              </c:extLst>
            </c:dLbl>
            <c:dLbl>
              <c:idx val="3"/>
              <c:layout>
                <c:manualLayout>
                  <c:x val="-6.9409891598915988E-2"/>
                  <c:y val="-7.174513381995133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9-4F2E-91FA-B9F7F993FBCA}"/>
                </c:ext>
              </c:extLst>
            </c:dLbl>
            <c:dLbl>
              <c:idx val="4"/>
              <c:layout>
                <c:manualLayout>
                  <c:x val="8.2431978319783078E-2"/>
                  <c:y val="-0.106439375506893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39-4F2E-91FA-B9F7F993FBCA}"/>
                </c:ext>
              </c:extLst>
            </c:dLbl>
            <c:dLbl>
              <c:idx val="5"/>
              <c:layout>
                <c:manualLayout>
                  <c:x val="5.2107588075880756E-2"/>
                  <c:y val="-4.9836374695863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39-4F2E-91FA-B9F7F993FBCA}"/>
                </c:ext>
              </c:extLst>
            </c:dLbl>
            <c:dLbl>
              <c:idx val="6"/>
              <c:layout>
                <c:manualLayout>
                  <c:x val="4.3772357723577238E-2"/>
                  <c:y val="6.245904298459038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39-4F2E-91FA-B9F7F993FBCA}"/>
                </c:ext>
              </c:extLst>
            </c:dLbl>
            <c:dLbl>
              <c:idx val="7"/>
              <c:layout>
                <c:manualLayout>
                  <c:x val="5.0477235772357722E-2"/>
                  <c:y val="0.1679981751824817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39-4F2E-91FA-B9F7F993FBC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39-4F2E-91FA-B9F7F993FBCA}"/>
                </c:ext>
              </c:extLst>
            </c:dLbl>
            <c:dLbl>
              <c:idx val="10"/>
              <c:layout>
                <c:manualLayout>
                  <c:x val="3.5420054200542006E-3"/>
                  <c:y val="-3.187347931873479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39-4F2E-91FA-B9F7F993FBCA}"/>
                </c:ext>
              </c:extLst>
            </c:dLbl>
            <c:dLbl>
              <c:idx val="12"/>
              <c:layout>
                <c:manualLayout>
                  <c:x val="-5.8622899728997292E-2"/>
                  <c:y val="-7.04916869424168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39-4F2E-91FA-B9F7F993FBCA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$10,'1.2ChartData'!$C$14,'1.2ChartData'!$C$18,'1.2ChartData'!$C$22,'1.2ChartData'!$C$26,'1.2ChartData'!$C$30,'1.2ChartData'!$C$34,'1.2ChartData'!$C$38,'1.2ChartData'!$C$42,'1.2ChartData'!$C$46,'1.2ChartData'!$C$50,'1.2ChartData'!$C$54,'1.2ChartData'!$C$58,'1.2ChartData'!$C$62)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H$10,'1.2ChartData'!$H$14,'1.2ChartData'!$H$18,'1.2ChartData'!$H$22,'1.2ChartData'!$H$26,'1.2ChartData'!$H$30,'1.2ChartData'!$H$34,'1.2ChartData'!$H$38,'1.2ChartData'!$H$42,'1.2ChartData'!$H$46,'1.2ChartData'!$H$50,'1.2ChartData'!$H$54,'1.2ChartData'!$H$58,'1.2ChartData'!$H$62)</c:f>
              <c:numCache>
                <c:formatCode>#,##0</c:formatCode>
                <c:ptCount val="14"/>
                <c:pt idx="0">
                  <c:v>32</c:v>
                </c:pt>
                <c:pt idx="1">
                  <c:v>226</c:v>
                </c:pt>
                <c:pt idx="2">
                  <c:v>1522</c:v>
                </c:pt>
                <c:pt idx="3">
                  <c:v>729</c:v>
                </c:pt>
                <c:pt idx="4">
                  <c:v>927</c:v>
                </c:pt>
                <c:pt idx="5">
                  <c:v>155</c:v>
                </c:pt>
                <c:pt idx="6">
                  <c:v>36</c:v>
                </c:pt>
                <c:pt idx="7">
                  <c:v>292</c:v>
                </c:pt>
                <c:pt idx="8">
                  <c:v>19</c:v>
                </c:pt>
                <c:pt idx="9">
                  <c:v>4549</c:v>
                </c:pt>
                <c:pt idx="10">
                  <c:v>2201</c:v>
                </c:pt>
                <c:pt idx="11">
                  <c:v>238</c:v>
                </c:pt>
                <c:pt idx="12">
                  <c:v>1756</c:v>
                </c:pt>
                <c:pt idx="13">
                  <c:v>3240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F39-4F2E-91FA-B9F7F993FBC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1.2n Deaths by cause in men under 75, England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81169554119372"/>
          <c:y val="0.22812976136420968"/>
          <c:w val="0.47411204040623472"/>
          <c:h val="0.70469300237122245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829E-4C1B-9425-D2D523A9BA53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829E-4C1B-9425-D2D523A9BA53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829E-4C1B-9425-D2D523A9BA53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829E-4C1B-9425-D2D523A9BA53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829E-4C1B-9425-D2D523A9BA53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829E-4C1B-9425-D2D523A9BA53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829E-4C1B-9425-D2D523A9BA53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829E-4C1B-9425-D2D523A9BA53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829E-4C1B-9425-D2D523A9BA53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9E-4C1B-9425-D2D523A9BA53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E-4C1B-9425-D2D523A9BA53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29E-4C1B-9425-D2D523A9BA53}"/>
                </c:ext>
              </c:extLst>
            </c:dLbl>
            <c:dLbl>
              <c:idx val="3"/>
              <c:layout>
                <c:manualLayout>
                  <c:x val="1.2293834688346883E-2"/>
                  <c:y val="-2.73566504460665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9E-4C1B-9425-D2D523A9BA53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829E-4C1B-9425-D2D523A9BA53}"/>
                </c:ext>
              </c:extLst>
            </c:dLbl>
            <c:dLbl>
              <c:idx val="5"/>
              <c:layout>
                <c:manualLayout>
                  <c:x val="3.7922934882963125E-2"/>
                  <c:y val="5.402552847989506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9E-4C1B-9425-D2D523A9BA53}"/>
                </c:ext>
              </c:extLst>
            </c:dLbl>
            <c:dLbl>
              <c:idx val="6"/>
              <c:layout>
                <c:manualLayout>
                  <c:x val="3.8609813718568274E-2"/>
                  <c:y val="9.07116694415014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9E-4C1B-9425-D2D523A9BA53}"/>
                </c:ext>
              </c:extLst>
            </c:dLbl>
            <c:dLbl>
              <c:idx val="7"/>
              <c:layout>
                <c:manualLayout>
                  <c:x val="5.0477235772357722E-2"/>
                  <c:y val="0.173148215733982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9E-4C1B-9425-D2D523A9BA5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9E-4C1B-9425-D2D523A9BA53}"/>
                </c:ext>
              </c:extLst>
            </c:dLbl>
            <c:dLbl>
              <c:idx val="9"/>
              <c:layout>
                <c:manualLayout>
                  <c:x val="-5.2682249322493165E-2"/>
                  <c:y val="-0.152652473641524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9E-4C1B-9425-D2D523A9BA53}"/>
                </c:ext>
              </c:extLst>
            </c:dLbl>
            <c:dLbl>
              <c:idx val="10"/>
              <c:layout>
                <c:manualLayout>
                  <c:x val="2.2471544715447156E-2"/>
                  <c:y val="5.08880778588807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9E-4C1B-9425-D2D523A9BA53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$8,'1.2ChartData'!$C$12,'1.2ChartData'!$C$16,'1.2ChartData'!$C$20,'1.2ChartData'!$C$24,'1.2ChartData'!$C$28,'1.2ChartData'!$C$32,'1.2ChartData'!$C$36,'1.2ChartData'!$C$40,'1.2ChartData'!$C$44,'1.2ChartData'!$C$48,'1.2ChartData'!$C$52,'1.2ChartData'!$C$56,'1.2ChartData'!$C$60)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J$8,'1.2ChartData'!$J$12,'1.2ChartData'!$J$16,'1.2ChartData'!$J$20,'1.2ChartData'!$J$24,'1.2ChartData'!$J$28,'1.2ChartData'!$J$32,'1.2ChartData'!$J$36,'1.2ChartData'!$J$40,'1.2ChartData'!$J$44,'1.2ChartData'!$J$48,'1.2ChartData'!$J$52,'1.2ChartData'!$J$56,'1.2ChartData'!$J$60)</c:f>
              <c:numCache>
                <c:formatCode>#,##0</c:formatCode>
                <c:ptCount val="14"/>
                <c:pt idx="0">
                  <c:v>95</c:v>
                </c:pt>
                <c:pt idx="1">
                  <c:v>1009</c:v>
                </c:pt>
                <c:pt idx="2">
                  <c:v>14025</c:v>
                </c:pt>
                <c:pt idx="3">
                  <c:v>3186</c:v>
                </c:pt>
                <c:pt idx="4">
                  <c:v>3393</c:v>
                </c:pt>
                <c:pt idx="5">
                  <c:v>1278</c:v>
                </c:pt>
                <c:pt idx="6">
                  <c:v>720</c:v>
                </c:pt>
                <c:pt idx="7">
                  <c:v>337</c:v>
                </c:pt>
                <c:pt idx="8">
                  <c:v>193</c:v>
                </c:pt>
                <c:pt idx="9">
                  <c:v>34185</c:v>
                </c:pt>
                <c:pt idx="10">
                  <c:v>9573</c:v>
                </c:pt>
                <c:pt idx="11">
                  <c:v>1111</c:v>
                </c:pt>
                <c:pt idx="12">
                  <c:v>1158</c:v>
                </c:pt>
                <c:pt idx="13">
                  <c:v>25132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29E-4C1B-9425-D2D523A9BA5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1.1c Deaths by cause in women, United Kingdom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593201876097071"/>
          <c:y val="0.17880862802655351"/>
          <c:w val="0.50813609686126515"/>
          <c:h val="0.7579595082424966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C-EBBC-44FF-9874-30273979E077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1-EBBC-44FF-9874-30273979E077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3-EBBC-44FF-9874-30273979E077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5-EBBC-44FF-9874-30273979E077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7-EBBC-44FF-9874-30273979E077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9-EBBC-44FF-9874-30273979E077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B-EBBC-44FF-9874-30273979E077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D-EBBC-44FF-9874-30273979E077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08-F2FE-4778-8D04-43C07026654A}"/>
              </c:ext>
            </c:extLst>
          </c:dPt>
          <c:dLbls>
            <c:dLbl>
              <c:idx val="0"/>
              <c:layout>
                <c:manualLayout>
                  <c:x val="-0.20415635918900521"/>
                  <c:y val="4.1362003884412808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Chronic rheumatic heart diseases 
0.2%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EBBC-44FF-9874-30273979E077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Trebuchet MS" panose="020B0603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BBC-44FF-9874-30273979E077}"/>
                </c:ext>
              </c:extLst>
            </c:dLbl>
            <c:dLbl>
              <c:idx val="3"/>
              <c:layout>
                <c:manualLayout>
                  <c:x val="2.8174047235641438E-2"/>
                  <c:y val="3.11081349206348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C-44FF-9874-30273979E077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Trebuchet MS" panose="020B0603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EBBC-44FF-9874-30273979E077}"/>
                </c:ext>
              </c:extLst>
            </c:dLbl>
            <c:dLbl>
              <c:idx val="5"/>
              <c:layout>
                <c:manualLayout>
                  <c:x val="1.4304750402576489E-2"/>
                  <c:y val="-8.2301587301587348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arteries,arterioles</a:t>
                    </a:r>
                    <a:r>
                      <a:rPr lang="en-US" baseline="0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 </a:t>
                    </a: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and capillaries 
2%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BBC-44FF-9874-30273979E077}"/>
                </c:ext>
              </c:extLst>
            </c:dLbl>
            <c:dLbl>
              <c:idx val="6"/>
              <c:layout>
                <c:manualLayout>
                  <c:x val="1.9837984918441489E-2"/>
                  <c:y val="2.2931538136343219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veins, lymphatic vessels
0.6%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BBC-44FF-9874-30273979E077}"/>
                </c:ext>
              </c:extLst>
            </c:dLbl>
            <c:dLbl>
              <c:idx val="7"/>
              <c:layout>
                <c:manualLayout>
                  <c:x val="2.4294283413848632E-2"/>
                  <c:y val="5.67976190476190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BC-44FF-9874-30273979E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FE-4778-8D04-43C07026654A}"/>
                </c:ext>
              </c:extLst>
            </c:dLbl>
            <c:dLbl>
              <c:idx val="9"/>
              <c:layout>
                <c:manualLayout>
                  <c:x val="-8.6365002683843395E-2"/>
                  <c:y val="-0.149973611111111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47-466D-8AF8-8954E71F8D90}"/>
                </c:ext>
              </c:extLst>
            </c:dLbl>
            <c:dLbl>
              <c:idx val="10"/>
              <c:layout>
                <c:manualLayout>
                  <c:x val="0.12017404723564137"/>
                  <c:y val="-0.148641468253968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BC-44FF-9874-30273979E077}"/>
                </c:ext>
              </c:extLst>
            </c:dLbl>
            <c:dLbl>
              <c:idx val="11"/>
              <c:layout>
                <c:manualLayout>
                  <c:x val="-7.8505099302200749E-3"/>
                  <c:y val="-4.19781746031736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FE-4778-8D04-43C070266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Trebuchet MS" panose="020B0603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'1.1ChartData'!$C$8:$C$21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'1.1ChartData'!$F$8:$F$21</c:f>
              <c:numCache>
                <c:formatCode>General</c:formatCode>
                <c:ptCount val="14"/>
                <c:pt idx="0" formatCode="#,##0">
                  <c:v>630</c:v>
                </c:pt>
                <c:pt idx="1">
                  <c:v>4568</c:v>
                </c:pt>
                <c:pt idx="2">
                  <c:v>23737</c:v>
                </c:pt>
                <c:pt idx="3">
                  <c:v>16374</c:v>
                </c:pt>
                <c:pt idx="4">
                  <c:v>20568</c:v>
                </c:pt>
                <c:pt idx="5">
                  <c:v>3955</c:v>
                </c:pt>
                <c:pt idx="6">
                  <c:v>1567</c:v>
                </c:pt>
                <c:pt idx="7">
                  <c:v>9558</c:v>
                </c:pt>
                <c:pt idx="8">
                  <c:v>253</c:v>
                </c:pt>
                <c:pt idx="9">
                  <c:v>79782</c:v>
                </c:pt>
                <c:pt idx="10">
                  <c:v>44315</c:v>
                </c:pt>
                <c:pt idx="11">
                  <c:v>3660</c:v>
                </c:pt>
                <c:pt idx="12">
                  <c:v>41863</c:v>
                </c:pt>
                <c:pt idx="13">
                  <c:v>60806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BC-44FF-9874-30273979E07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1.2o Deaths by cause in women under 75, England 2018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923876577629001"/>
          <c:y val="0.17968366971366917"/>
          <c:w val="0.48356087608963227"/>
          <c:h val="0.81172890102943018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50F8-435D-A7D0-5D4AE4CB5568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50F8-435D-A7D0-5D4AE4CB5568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50F8-435D-A7D0-5D4AE4CB5568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50F8-435D-A7D0-5D4AE4CB5568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50F8-435D-A7D0-5D4AE4CB5568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50F8-435D-A7D0-5D4AE4CB5568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50F8-435D-A7D0-5D4AE4CB5568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50F8-435D-A7D0-5D4AE4CB5568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50F8-435D-A7D0-5D4AE4CB5568}"/>
              </c:ext>
            </c:extLst>
          </c:dPt>
          <c:dPt>
            <c:idx val="9"/>
            <c:bubble3D val="0"/>
            <c:explosion val="0"/>
            <c:extLst>
              <c:ext xmlns:c16="http://schemas.microsoft.com/office/drawing/2014/chart" uri="{C3380CC4-5D6E-409C-BE32-E72D297353CC}">
                <c16:uniqueId val="{00000013-50F8-435D-A7D0-5D4AE4CB5568}"/>
              </c:ext>
            </c:extLst>
          </c:dPt>
          <c:dPt>
            <c:idx val="10"/>
            <c:bubble3D val="0"/>
            <c:explosion val="0"/>
            <c:extLst>
              <c:ext xmlns:c16="http://schemas.microsoft.com/office/drawing/2014/chart" uri="{C3380CC4-5D6E-409C-BE32-E72D297353CC}">
                <c16:uniqueId val="{00000015-50F8-435D-A7D0-5D4AE4CB5568}"/>
              </c:ext>
            </c:extLst>
          </c:dPt>
          <c:dPt>
            <c:idx val="11"/>
            <c:bubble3D val="0"/>
            <c:explosion val="0"/>
            <c:extLst>
              <c:ext xmlns:c16="http://schemas.microsoft.com/office/drawing/2014/chart" uri="{C3380CC4-5D6E-409C-BE32-E72D297353CC}">
                <c16:uniqueId val="{00000017-50F8-435D-A7D0-5D4AE4CB5568}"/>
              </c:ext>
            </c:extLst>
          </c:dPt>
          <c:dPt>
            <c:idx val="12"/>
            <c:bubble3D val="0"/>
            <c:explosion val="0"/>
            <c:extLst>
              <c:ext xmlns:c16="http://schemas.microsoft.com/office/drawing/2014/chart" uri="{C3380CC4-5D6E-409C-BE32-E72D297353CC}">
                <c16:uniqueId val="{00000019-50F8-435D-A7D0-5D4AE4CB5568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F8-435D-A7D0-5D4AE4CB5568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F8-435D-A7D0-5D4AE4CB5568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0F8-435D-A7D0-5D4AE4CB556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50F8-435D-A7D0-5D4AE4CB5568}"/>
                </c:ext>
              </c:extLst>
            </c:dLbl>
            <c:dLbl>
              <c:idx val="5"/>
              <c:layout>
                <c:manualLayout>
                  <c:x val="6.4572899728997296E-2"/>
                  <c:y val="-7.30048661800486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F8-435D-A7D0-5D4AE4CB5568}"/>
                </c:ext>
              </c:extLst>
            </c:dLbl>
            <c:dLbl>
              <c:idx val="6"/>
              <c:layout>
                <c:manualLayout>
                  <c:x val="0.115838270751488"/>
                  <c:y val="8.97114950919567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F8-435D-A7D0-5D4AE4CB5568}"/>
                </c:ext>
              </c:extLst>
            </c:dLbl>
            <c:dLbl>
              <c:idx val="7"/>
              <c:layout>
                <c:manualLayout>
                  <c:x val="8.4837804878048775E-2"/>
                  <c:y val="0.16013240064882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F8-435D-A7D0-5D4AE4CB55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F8-435D-A7D0-5D4AE4CB5568}"/>
                </c:ext>
              </c:extLst>
            </c:dLbl>
            <c:dLbl>
              <c:idx val="9"/>
              <c:layout>
                <c:manualLayout>
                  <c:x val="-7.6072018970189698E-2"/>
                  <c:y val="-0.1423736820762367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F8-435D-A7D0-5D4AE4CB5568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$9,'1.2ChartData'!$C$13,'1.2ChartData'!$C$17,'1.2ChartData'!$C$21,'1.2ChartData'!$C$25,'1.2ChartData'!$C$29,'1.2ChartData'!$C$33,'1.2ChartData'!$C$37,'1.2ChartData'!$C$41,'1.2ChartData'!$C$45,'1.2ChartData'!$C$49,'1.2ChartData'!$C$53,'1.2ChartData'!$C$57,'1.2ChartData'!$C$61)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J$9,'1.2ChartData'!$J$13,'1.2ChartData'!$J$17,'1.2ChartData'!$J$21,'1.2ChartData'!$J$25,'1.2ChartData'!$J$29,'1.2ChartData'!$J$33,'1.2ChartData'!$J$37,'1.2ChartData'!$J$41,'1.2ChartData'!$J$45,'1.2ChartData'!$J$49,'1.2ChartData'!$J$53,'1.2ChartData'!$J$57,'1.2ChartData'!$J$61)</c:f>
              <c:numCache>
                <c:formatCode>#,##0</c:formatCode>
                <c:ptCount val="14"/>
                <c:pt idx="0">
                  <c:v>103</c:v>
                </c:pt>
                <c:pt idx="1">
                  <c:v>520</c:v>
                </c:pt>
                <c:pt idx="2">
                  <c:v>4336</c:v>
                </c:pt>
                <c:pt idx="3">
                  <c:v>2043</c:v>
                </c:pt>
                <c:pt idx="4">
                  <c:v>2763</c:v>
                </c:pt>
                <c:pt idx="5">
                  <c:v>604</c:v>
                </c:pt>
                <c:pt idx="6">
                  <c:v>611</c:v>
                </c:pt>
                <c:pt idx="7">
                  <c:v>230</c:v>
                </c:pt>
                <c:pt idx="8">
                  <c:v>133</c:v>
                </c:pt>
                <c:pt idx="9">
                  <c:v>29398</c:v>
                </c:pt>
                <c:pt idx="10">
                  <c:v>7488</c:v>
                </c:pt>
                <c:pt idx="11">
                  <c:v>646</c:v>
                </c:pt>
                <c:pt idx="12">
                  <c:v>1310</c:v>
                </c:pt>
                <c:pt idx="13">
                  <c:v>15092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0F8-435D-A7D0-5D4AE4CB556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1.2q Deaths by cause in men under 75, Wales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542700809210882"/>
          <c:y val="0.19540426820039353"/>
          <c:w val="0.49713644986449856"/>
          <c:h val="0.743890308191403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8C3B-45B8-9700-9550AB569320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8C3B-45B8-9700-9550AB569320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8C3B-45B8-9700-9550AB569320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8C3B-45B8-9700-9550AB569320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8C3B-45B8-9700-9550AB569320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8C3B-45B8-9700-9550AB569320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8C3B-45B8-9700-9550AB569320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8C3B-45B8-9700-9550AB569320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8C3B-45B8-9700-9550AB569320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3B-45B8-9700-9550AB569320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3B-45B8-9700-9550AB569320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C3B-45B8-9700-9550AB56932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8C3B-45B8-9700-9550AB569320}"/>
                </c:ext>
              </c:extLst>
            </c:dLbl>
            <c:dLbl>
              <c:idx val="5"/>
              <c:layout>
                <c:manualLayout>
                  <c:x val="3.0396341463414633E-2"/>
                  <c:y val="-4.31113138686131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3B-45B8-9700-9550AB569320}"/>
                </c:ext>
              </c:extLst>
            </c:dLbl>
            <c:dLbl>
              <c:idx val="6"/>
              <c:layout>
                <c:manualLayout>
                  <c:x val="3.1598102981029684E-2"/>
                  <c:y val="4.95717761557177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3B-45B8-9700-9550AB569320}"/>
                </c:ext>
              </c:extLst>
            </c:dLbl>
            <c:dLbl>
              <c:idx val="7"/>
              <c:layout>
                <c:manualLayout>
                  <c:x val="2.7094173441734419E-2"/>
                  <c:y val="0.132843471208434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3B-45B8-9700-9550AB5693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3B-45B8-9700-9550AB569320}"/>
                </c:ext>
              </c:extLst>
            </c:dLbl>
            <c:dLbl>
              <c:idx val="9"/>
              <c:layout>
                <c:manualLayout>
                  <c:x val="-4.2941802168021619E-2"/>
                  <c:y val="-0.13036415247364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3B-45B8-9700-9550AB569320}"/>
                </c:ext>
              </c:extLst>
            </c:dLbl>
            <c:dLbl>
              <c:idx val="10"/>
              <c:layout>
                <c:manualLayout>
                  <c:x val="4.8284552845528454E-2"/>
                  <c:y val="8.58029197080291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5760162601626"/>
                      <c:h val="7.52420924574209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C3B-45B8-9700-9550AB569320}"/>
                </c:ext>
              </c:extLst>
            </c:dLbl>
            <c:dLbl>
              <c:idx val="11"/>
              <c:layout>
                <c:manualLayout>
                  <c:x val="-4.28489837398374E-2"/>
                  <c:y val="1.77389497161394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65350948509485"/>
                      <c:h val="0.127960867802108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C3B-45B8-9700-9550AB569320}"/>
                </c:ext>
              </c:extLst>
            </c:dLbl>
            <c:dLbl>
              <c:idx val="12"/>
              <c:layout>
                <c:manualLayout>
                  <c:x val="-1.4245121951219512E-2"/>
                  <c:y val="-3.67765612327656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3B-45B8-9700-9550AB569320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$8,'1.2ChartData'!$C$12,'1.2ChartData'!$C$16,'1.2ChartData'!$C$20,'1.2ChartData'!$C$24,'1.2ChartData'!$C$28,'1.2ChartData'!$C$32,'1.2ChartData'!$C$36,'1.2ChartData'!$C$40,'1.2ChartData'!$C$44,'1.2ChartData'!$C$48,'1.2ChartData'!$C$52,'1.2ChartData'!$C$56,'1.2ChartData'!$C$60)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K$8,'1.2ChartData'!$K$12,'1.2ChartData'!$K$16,'1.2ChartData'!$K$20,'1.2ChartData'!$K$24,'1.2ChartData'!$K$28,'1.2ChartData'!$K$32,'1.2ChartData'!$K$36,'1.2ChartData'!$K$40,'1.2ChartData'!$K$44,'1.2ChartData'!$K$48,'1.2ChartData'!$K$52,'1.2ChartData'!$K$56,'1.2ChartData'!$K$60)</c:f>
              <c:numCache>
                <c:formatCode>#,##0</c:formatCode>
                <c:ptCount val="14"/>
                <c:pt idx="0">
                  <c:v>11</c:v>
                </c:pt>
                <c:pt idx="1">
                  <c:v>46</c:v>
                </c:pt>
                <c:pt idx="2">
                  <c:v>1033</c:v>
                </c:pt>
                <c:pt idx="3">
                  <c:v>223</c:v>
                </c:pt>
                <c:pt idx="4">
                  <c:v>236</c:v>
                </c:pt>
                <c:pt idx="5">
                  <c:v>92</c:v>
                </c:pt>
                <c:pt idx="6">
                  <c:v>76</c:v>
                </c:pt>
                <c:pt idx="7">
                  <c:v>26</c:v>
                </c:pt>
                <c:pt idx="8">
                  <c:v>7</c:v>
                </c:pt>
                <c:pt idx="9">
                  <c:v>2293</c:v>
                </c:pt>
                <c:pt idx="10">
                  <c:v>724</c:v>
                </c:pt>
                <c:pt idx="11">
                  <c:v>85</c:v>
                </c:pt>
                <c:pt idx="12">
                  <c:v>70</c:v>
                </c:pt>
                <c:pt idx="13">
                  <c:v>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C3B-45B8-9700-9550AB5693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>
                <a:latin typeface="Trebuchet MS" panose="020B0603020202020204" pitchFamily="34" charset="0"/>
              </a:defRPr>
            </a:pPr>
            <a:r>
              <a:rPr lang="en-AU" sz="1400">
                <a:latin typeface="Trebuchet MS" panose="020B0603020202020204" pitchFamily="34" charset="0"/>
                <a:cs typeface="Arial" panose="020B0604020202020204" pitchFamily="34" charset="0"/>
              </a:rPr>
              <a:t>Fig 1.2r Deaths by cause in women under</a:t>
            </a:r>
            <a:r>
              <a:rPr lang="en-AU" sz="1400" baseline="0">
                <a:latin typeface="Trebuchet MS" panose="020B0603020202020204" pitchFamily="34" charset="0"/>
                <a:cs typeface="Arial" panose="020B0604020202020204" pitchFamily="34" charset="0"/>
              </a:rPr>
              <a:t> 75</a:t>
            </a:r>
            <a:r>
              <a:rPr lang="en-AU" sz="1400">
                <a:latin typeface="Trebuchet MS" panose="020B0603020202020204" pitchFamily="34" charset="0"/>
                <a:cs typeface="Arial" panose="020B0604020202020204" pitchFamily="34" charset="0"/>
              </a:rPr>
              <a:t>, Wales 2018</a:t>
            </a:r>
          </a:p>
        </c:rich>
      </c:tx>
      <c:layout>
        <c:manualLayout>
          <c:xMode val="edge"/>
          <c:yMode val="edge"/>
          <c:x val="0.20757859078590785"/>
          <c:y val="1.531103000811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1489888422230849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9789-4017-9B32-67C57D731D03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9789-4017-9B32-67C57D731D03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9789-4017-9B32-67C57D731D03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9789-4017-9B32-67C57D731D03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9789-4017-9B32-67C57D731D03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9789-4017-9B32-67C57D731D03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9789-4017-9B32-67C57D731D03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9789-4017-9B32-67C57D731D03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9789-4017-9B32-67C57D731D03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89-4017-9B32-67C57D731D03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9-4017-9B32-67C57D731D03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789-4017-9B32-67C57D731D03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789-4017-9B32-67C57D731D03}"/>
                </c:ext>
              </c:extLst>
            </c:dLbl>
            <c:dLbl>
              <c:idx val="5"/>
              <c:layout>
                <c:manualLayout>
                  <c:x val="4.2983536585365856E-2"/>
                  <c:y val="-1.70626520681265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89-4017-9B32-67C57D731D03}"/>
                </c:ext>
              </c:extLst>
            </c:dLbl>
            <c:dLbl>
              <c:idx val="6"/>
              <c:layout>
                <c:manualLayout>
                  <c:x val="0.10262710027100271"/>
                  <c:y val="9.74365369018652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89-4017-9B32-67C57D731D03}"/>
                </c:ext>
              </c:extLst>
            </c:dLbl>
            <c:dLbl>
              <c:idx val="7"/>
              <c:layout>
                <c:manualLayout>
                  <c:x val="7.6233468834688345E-2"/>
                  <c:y val="0.16013240064882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89-4017-9B32-67C57D731D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89-4017-9B32-67C57D731D03}"/>
                </c:ext>
              </c:extLst>
            </c:dLbl>
            <c:dLbl>
              <c:idx val="9"/>
              <c:layout>
                <c:manualLayout>
                  <c:x val="-7.6311924119241259E-2"/>
                  <c:y val="-0.141509935117599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89-4017-9B32-67C57D731D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Trebuchet MS" panose="020B0603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$9,'1.2ChartData'!$C$13,'1.2ChartData'!$C$17,'1.2ChartData'!$C$21,'1.2ChartData'!$C$25,'1.2ChartData'!$C$29,'1.2ChartData'!$C$33,'1.2ChartData'!$C$37,'1.2ChartData'!$C$41,'1.2ChartData'!$C$45,'1.2ChartData'!$C$49,'1.2ChartData'!$C$53,'1.2ChartData'!$C$57,'1.2ChartData'!$C$61)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K$9,'1.2ChartData'!$K$13,'1.2ChartData'!$K$17,'1.2ChartData'!$K$21,'1.2ChartData'!$K$25,'1.2ChartData'!$K$29,'1.2ChartData'!$K$33,'1.2ChartData'!$K$37,'1.2ChartData'!$K$41,'1.2ChartData'!$K$45,'1.2ChartData'!$K$49,'1.2ChartData'!$K$53,'1.2ChartData'!$K$57,'1.2ChartData'!$K$61)</c:f>
              <c:numCache>
                <c:formatCode>#,##0</c:formatCode>
                <c:ptCount val="14"/>
                <c:pt idx="0">
                  <c:v>10</c:v>
                </c:pt>
                <c:pt idx="1">
                  <c:v>31</c:v>
                </c:pt>
                <c:pt idx="2">
                  <c:v>349</c:v>
                </c:pt>
                <c:pt idx="3">
                  <c:v>154</c:v>
                </c:pt>
                <c:pt idx="4">
                  <c:v>189</c:v>
                </c:pt>
                <c:pt idx="5">
                  <c:v>43</c:v>
                </c:pt>
                <c:pt idx="6">
                  <c:v>46</c:v>
                </c:pt>
                <c:pt idx="7">
                  <c:v>27</c:v>
                </c:pt>
                <c:pt idx="8">
                  <c:v>8</c:v>
                </c:pt>
                <c:pt idx="9">
                  <c:v>1951</c:v>
                </c:pt>
                <c:pt idx="10">
                  <c:v>641</c:v>
                </c:pt>
                <c:pt idx="11">
                  <c:v>45</c:v>
                </c:pt>
                <c:pt idx="12">
                  <c:v>82</c:v>
                </c:pt>
                <c:pt idx="13">
                  <c:v>1060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789-4017-9B32-67C57D731D0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1.2t Deaths by cause in men under 75, Scotland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93672086720866"/>
          <c:y val="0.19556812652068126"/>
          <c:w val="0.48649796747967478"/>
          <c:h val="0.7279714111922140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0B06-44AB-B66B-70590F493166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0B06-44AB-B66B-70590F493166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0B06-44AB-B66B-70590F493166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0B06-44AB-B66B-70590F493166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0B06-44AB-B66B-70590F493166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0B06-44AB-B66B-70590F493166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0B06-44AB-B66B-70590F493166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0B06-44AB-B66B-70590F493166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0B06-44AB-B66B-70590F493166}"/>
              </c:ext>
            </c:extLst>
          </c:dPt>
          <c:dLbls>
            <c:dLbl>
              <c:idx val="0"/>
              <c:layout>
                <c:manualLayout>
                  <c:x val="-0.1149119241192412"/>
                  <c:y val="2.957015409570154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B06-44AB-B66B-70590F493166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6-44AB-B66B-70590F493166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B06-44AB-B66B-70590F493166}"/>
                </c:ext>
              </c:extLst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B06-44AB-B66B-70590F493166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0B06-44AB-B66B-70590F493166}"/>
                </c:ext>
              </c:extLst>
            </c:dLbl>
            <c:dLbl>
              <c:idx val="5"/>
              <c:layout>
                <c:manualLayout>
                  <c:x val="3.7736720867208674E-2"/>
                  <c:y val="-5.42187753446877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06-44AB-B66B-70590F493166}"/>
                </c:ext>
              </c:extLst>
            </c:dLbl>
            <c:dLbl>
              <c:idx val="6"/>
              <c:layout>
                <c:manualLayout>
                  <c:x val="3.8609756097560975E-2"/>
                  <c:y val="4.4433901054339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06-44AB-B66B-70590F493166}"/>
                </c:ext>
              </c:extLst>
            </c:dLbl>
            <c:dLbl>
              <c:idx val="7"/>
              <c:layout>
                <c:manualLayout>
                  <c:x val="4.0152032520325204E-2"/>
                  <c:y val="0.139672952149229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06-44AB-B66B-70590F4931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06-44AB-B66B-70590F493166}"/>
                </c:ext>
              </c:extLst>
            </c:dLbl>
            <c:dLbl>
              <c:idx val="9"/>
              <c:layout>
                <c:manualLayout>
                  <c:x val="-3.0026016260162602E-2"/>
                  <c:y val="-0.148389294403892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06-44AB-B66B-70590F493166}"/>
                </c:ext>
              </c:extLst>
            </c:dLbl>
            <c:dLbl>
              <c:idx val="10"/>
              <c:layout>
                <c:manualLayout>
                  <c:x val="1.2146341463414635E-2"/>
                  <c:y val="3.54379562043794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06-44AB-B66B-70590F493166}"/>
                </c:ext>
              </c:extLst>
            </c:dLbl>
            <c:dLbl>
              <c:idx val="11"/>
              <c:layout>
                <c:manualLayout>
                  <c:x val="-5.3473712737127373E-2"/>
                  <c:y val="-3.37027575020275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06-44AB-B66B-70590F493166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$8,'1.2ChartData'!$C$12,'1.2ChartData'!$C$16,'1.2ChartData'!$C$20,'1.2ChartData'!$C$24,'1.2ChartData'!$C$28,'1.2ChartData'!$C$32,'1.2ChartData'!$C$36,'1.2ChartData'!$C$40,'1.2ChartData'!$C$44,'1.2ChartData'!$C$48,'1.2ChartData'!$C$52,'1.2ChartData'!$C$56,'1.2ChartData'!$C$60)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L$8,'1.2ChartData'!$L$12,'1.2ChartData'!$L$16,'1.2ChartData'!$L$20,'1.2ChartData'!$L$24,'1.2ChartData'!$L$28,'1.2ChartData'!$L$32,'1.2ChartData'!$L$36,'1.2ChartData'!$L$40,'1.2ChartData'!$L$44,'1.2ChartData'!$L$48,'1.2ChartData'!$L$52,'1.2ChartData'!$L$56,'1.2ChartData'!$L$60)</c:f>
              <c:numCache>
                <c:formatCode>#,##0</c:formatCode>
                <c:ptCount val="14"/>
                <c:pt idx="0">
                  <c:v>8</c:v>
                </c:pt>
                <c:pt idx="1">
                  <c:v>69</c:v>
                </c:pt>
                <c:pt idx="2">
                  <c:v>1841</c:v>
                </c:pt>
                <c:pt idx="3">
                  <c:v>412</c:v>
                </c:pt>
                <c:pt idx="4">
                  <c:v>462</c:v>
                </c:pt>
                <c:pt idx="5">
                  <c:v>170</c:v>
                </c:pt>
                <c:pt idx="6">
                  <c:v>63</c:v>
                </c:pt>
                <c:pt idx="7">
                  <c:v>62</c:v>
                </c:pt>
                <c:pt idx="8">
                  <c:v>20</c:v>
                </c:pt>
                <c:pt idx="9">
                  <c:v>4172</c:v>
                </c:pt>
                <c:pt idx="10">
                  <c:v>919</c:v>
                </c:pt>
                <c:pt idx="11">
                  <c:v>276</c:v>
                </c:pt>
                <c:pt idx="12">
                  <c:v>115</c:v>
                </c:pt>
                <c:pt idx="13">
                  <c:v>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B06-44AB-B66B-70590F4931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1.2u Deaths by cause in women under 75, Scotland 2018</a:t>
            </a:r>
          </a:p>
        </c:rich>
      </c:tx>
      <c:layout>
        <c:manualLayout>
          <c:xMode val="edge"/>
          <c:yMode val="edge"/>
          <c:x val="0.19725338753387531"/>
          <c:y val="1.531103000811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1233758703620606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DCA7-41BE-AF83-9F48800AF503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DCA7-41BE-AF83-9F48800AF503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DCA7-41BE-AF83-9F48800AF503}"/>
              </c:ext>
            </c:extLst>
          </c:dPt>
          <c:dPt>
            <c:idx val="3"/>
            <c:bubble3D val="0"/>
            <c:explosion val="6"/>
            <c:extLst>
              <c:ext xmlns:c16="http://schemas.microsoft.com/office/drawing/2014/chart" uri="{C3380CC4-5D6E-409C-BE32-E72D297353CC}">
                <c16:uniqueId val="{00000007-DCA7-41BE-AF83-9F48800AF503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DCA7-41BE-AF83-9F48800AF503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DCA7-41BE-AF83-9F48800AF503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DCA7-41BE-AF83-9F48800AF503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DCA7-41BE-AF83-9F48800AF503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DCA7-41BE-AF83-9F48800AF503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A7-41BE-AF83-9F48800AF503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7-41BE-AF83-9F48800AF503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CA7-41BE-AF83-9F48800AF503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DCA7-41BE-AF83-9F48800AF503}"/>
                </c:ext>
              </c:extLst>
            </c:dLbl>
            <c:dLbl>
              <c:idx val="5"/>
              <c:layout>
                <c:manualLayout>
                  <c:x val="6.2289227642276422E-2"/>
                  <c:y val="1.41729521492295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A7-41BE-AF83-9F48800AF503}"/>
                </c:ext>
              </c:extLst>
            </c:dLbl>
            <c:dLbl>
              <c:idx val="6"/>
              <c:layout>
                <c:manualLayout>
                  <c:x val="8.6759349593495932E-2"/>
                  <c:y val="0.1077366180048661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A7-41BE-AF83-9F48800AF503}"/>
                </c:ext>
              </c:extLst>
            </c:dLbl>
            <c:dLbl>
              <c:idx val="7"/>
              <c:layout>
                <c:manualLayout>
                  <c:x val="6.590826558265582E-2"/>
                  <c:y val="0.1755825223033251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A7-41BE-AF83-9F48800AF5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A7-41BE-AF83-9F48800AF503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$9,'1.2ChartData'!$C$13,'1.2ChartData'!$C$17,'1.2ChartData'!$C$21,'1.2ChartData'!$C$25,'1.2ChartData'!$C$29,'1.2ChartData'!$C$33,'1.2ChartData'!$C$37,'1.2ChartData'!$C$41,'1.2ChartData'!$C$45,'1.2ChartData'!$C$49,'1.2ChartData'!$C$53,'1.2ChartData'!$C$57,'1.2ChartData'!$C$61)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L$9,'1.2ChartData'!$L$13,'1.2ChartData'!$L$17,'1.2ChartData'!$L$21,'1.2ChartData'!$L$25,'1.2ChartData'!$L$29,'1.2ChartData'!$L$33,'1.2ChartData'!$L$37,'1.2ChartData'!$L$41,'1.2ChartData'!$L$45,'1.2ChartData'!$L$49,'1.2ChartData'!$L$53,'1.2ChartData'!$L$57,'1.2ChartData'!$L$61)</c:f>
              <c:numCache>
                <c:formatCode>#,##0</c:formatCode>
                <c:ptCount val="14"/>
                <c:pt idx="0">
                  <c:v>31</c:v>
                </c:pt>
                <c:pt idx="1">
                  <c:v>58</c:v>
                </c:pt>
                <c:pt idx="2">
                  <c:v>650</c:v>
                </c:pt>
                <c:pt idx="3">
                  <c:v>247</c:v>
                </c:pt>
                <c:pt idx="4">
                  <c:v>378</c:v>
                </c:pt>
                <c:pt idx="5">
                  <c:v>81</c:v>
                </c:pt>
                <c:pt idx="6">
                  <c:v>47</c:v>
                </c:pt>
                <c:pt idx="7">
                  <c:v>51</c:v>
                </c:pt>
                <c:pt idx="8">
                  <c:v>25</c:v>
                </c:pt>
                <c:pt idx="9">
                  <c:v>3804</c:v>
                </c:pt>
                <c:pt idx="10">
                  <c:v>960</c:v>
                </c:pt>
                <c:pt idx="11">
                  <c:v>149</c:v>
                </c:pt>
                <c:pt idx="12">
                  <c:v>139</c:v>
                </c:pt>
                <c:pt idx="13">
                  <c:v>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A7-41BE-AF83-9F48800AF50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1.2w Deaths by cause in men under 75, Northern Ireland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097947102590563"/>
          <c:y val="0.22456606684582298"/>
          <c:w val="0.48148984413186335"/>
          <c:h val="0.71520069376868667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B222-4ACE-8D3C-E231E9B1123C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B222-4ACE-8D3C-E231E9B1123C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B222-4ACE-8D3C-E231E9B1123C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B222-4ACE-8D3C-E231E9B1123C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B222-4ACE-8D3C-E231E9B1123C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B222-4ACE-8D3C-E231E9B1123C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B222-4ACE-8D3C-E231E9B1123C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B222-4ACE-8D3C-E231E9B1123C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B222-4ACE-8D3C-E231E9B1123C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22-4ACE-8D3C-E231E9B1123C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2-4ACE-8D3C-E231E9B1123C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B222-4ACE-8D3C-E231E9B1123C}"/>
                </c:ext>
              </c:extLst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B222-4ACE-8D3C-E231E9B1123C}"/>
                </c:ext>
              </c:extLst>
            </c:dLbl>
            <c:dLbl>
              <c:idx val="4"/>
              <c:layout>
                <c:manualLayout>
                  <c:x val="6.5223306233062328E-2"/>
                  <c:y val="-0.116739456609894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22-4ACE-8D3C-E231E9B1123C}"/>
                </c:ext>
              </c:extLst>
            </c:dLbl>
            <c:dLbl>
              <c:idx val="5"/>
              <c:layout>
                <c:manualLayout>
                  <c:x val="4.3503231412588932E-2"/>
                  <c:y val="-5.75614232341923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22-4ACE-8D3C-E231E9B1123C}"/>
                </c:ext>
              </c:extLst>
            </c:dLbl>
            <c:dLbl>
              <c:idx val="6"/>
              <c:layout>
                <c:manualLayout>
                  <c:x val="3.8609756097560975E-2"/>
                  <c:y val="5.215896188158961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22-4ACE-8D3C-E231E9B1123C}"/>
                </c:ext>
              </c:extLst>
            </c:dLbl>
            <c:dLbl>
              <c:idx val="7"/>
              <c:layout>
                <c:manualLayout>
                  <c:x val="5.0477235772357722E-2"/>
                  <c:y val="0.1679981751824817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22-4ACE-8D3C-E231E9B1123C}"/>
                </c:ext>
              </c:extLst>
            </c:dLbl>
            <c:dLbl>
              <c:idx val="8"/>
              <c:layout>
                <c:manualLayout>
                  <c:x val="6.126842818428184E-2"/>
                  <c:y val="0.2716922141119221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22-4ACE-8D3C-E231E9B1123C}"/>
                </c:ext>
              </c:extLst>
            </c:dLbl>
            <c:dLbl>
              <c:idx val="10"/>
              <c:layout>
                <c:manualLayout>
                  <c:x val="-3.3414634146341463E-3"/>
                  <c:y val="-8.337388483373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22-4ACE-8D3C-E231E9B1123C}"/>
                </c:ext>
              </c:extLst>
            </c:dLbl>
            <c:dLbl>
              <c:idx val="12"/>
              <c:layout>
                <c:manualLayout>
                  <c:x val="-5.8622899728997292E-2"/>
                  <c:y val="-7.04916869424168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22-4ACE-8D3C-E231E9B1123C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$8,'1.2ChartData'!$C$12,'1.2ChartData'!$C$16,'1.2ChartData'!$C$20,'1.2ChartData'!$C$24,'1.2ChartData'!$C$28,'1.2ChartData'!$C$32,'1.2ChartData'!$C$36,'1.2ChartData'!$C$40,'1.2ChartData'!$C$44,'1.2ChartData'!$C$48,'1.2ChartData'!$C$52,'1.2ChartData'!$C$56,'1.2ChartData'!$C$60)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M$8,'1.2ChartData'!$M$12,'1.2ChartData'!$M$16,'1.2ChartData'!$M$20,'1.2ChartData'!$M$24,'1.2ChartData'!$M$28,'1.2ChartData'!$M$32,'1.2ChartData'!$M$36,'1.2ChartData'!$M$40,'1.2ChartData'!$M$44,'1.2ChartData'!$M$48,'1.2ChartData'!$M$52,'1.2ChartData'!$M$56,'1.2ChartData'!$M$60)</c:f>
              <c:numCache>
                <c:formatCode>#,##0</c:formatCode>
                <c:ptCount val="14"/>
                <c:pt idx="0">
                  <c:v>5</c:v>
                </c:pt>
                <c:pt idx="1">
                  <c:v>33</c:v>
                </c:pt>
                <c:pt idx="2">
                  <c:v>423</c:v>
                </c:pt>
                <c:pt idx="3">
                  <c:v>93</c:v>
                </c:pt>
                <c:pt idx="4">
                  <c:v>100</c:v>
                </c:pt>
                <c:pt idx="5">
                  <c:v>36</c:v>
                </c:pt>
                <c:pt idx="6">
                  <c:v>15</c:v>
                </c:pt>
                <c:pt idx="7">
                  <c:v>9</c:v>
                </c:pt>
                <c:pt idx="8">
                  <c:v>10</c:v>
                </c:pt>
                <c:pt idx="9">
                  <c:v>1146</c:v>
                </c:pt>
                <c:pt idx="10">
                  <c:v>297</c:v>
                </c:pt>
                <c:pt idx="11">
                  <c:v>50</c:v>
                </c:pt>
                <c:pt idx="12">
                  <c:v>43</c:v>
                </c:pt>
                <c:pt idx="13">
                  <c:v>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222-4ACE-8D3C-E231E9B1123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1.2x Deaths by cause in women under 75, Northern Ireland 2018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2514407296671826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ABC7-4E61-BF5A-7B3ED0947E76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ABC7-4E61-BF5A-7B3ED0947E76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ABC7-4E61-BF5A-7B3ED0947E76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ABC7-4E61-BF5A-7B3ED0947E76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ABC7-4E61-BF5A-7B3ED0947E76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ABC7-4E61-BF5A-7B3ED0947E76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ABC7-4E61-BF5A-7B3ED0947E76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ABC7-4E61-BF5A-7B3ED0947E76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ABC7-4E61-BF5A-7B3ED0947E76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C7-4E61-BF5A-7B3ED0947E76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C7-4E61-BF5A-7B3ED0947E76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BC7-4E61-BF5A-7B3ED0947E76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C7-4E61-BF5A-7B3ED0947E76}"/>
                </c:ext>
              </c:extLst>
            </c:dLbl>
            <c:dLbl>
              <c:idx val="5"/>
              <c:layout>
                <c:manualLayout>
                  <c:x val="3.1885280833347032E-2"/>
                  <c:y val="4.008974623998547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C7-4E61-BF5A-7B3ED0947E76}"/>
                </c:ext>
              </c:extLst>
            </c:dLbl>
            <c:dLbl>
              <c:idx val="6"/>
              <c:layout>
                <c:manualLayout>
                  <c:x val="0.12582161246612467"/>
                  <c:y val="0.1548532035685320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C7-4E61-BF5A-7B3ED0947E76}"/>
                </c:ext>
              </c:extLst>
            </c:dLbl>
            <c:dLbl>
              <c:idx val="7"/>
              <c:layout>
                <c:manualLayout>
                  <c:x val="9.8604742547425475E-2"/>
                  <c:y val="0.237383008921330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C7-4E61-BF5A-7B3ED0947E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C7-4E61-BF5A-7B3ED0947E76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$9,'1.2ChartData'!$C$13,'1.2ChartData'!$C$17,'1.2ChartData'!$C$21,'1.2ChartData'!$C$25,'1.2ChartData'!$C$29,'1.2ChartData'!$C$33,'1.2ChartData'!$C$37,'1.2ChartData'!$C$41,'1.2ChartData'!$C$45,'1.2ChartData'!$C$49,'1.2ChartData'!$C$53,'1.2ChartData'!$C$57,'1.2ChartData'!$C$61)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M$9,'1.2ChartData'!$M$13,'1.2ChartData'!$M$17,'1.2ChartData'!$M$21,'1.2ChartData'!$M$25,'1.2ChartData'!$M$29,'1.2ChartData'!$M$33,'1.2ChartData'!$M$37,'1.2ChartData'!$M$41,'1.2ChartData'!$M$45,'1.2ChartData'!$M$49,'1.2ChartData'!$M$53,'1.2ChartData'!$M$57,'1.2ChartData'!$M$61)</c:f>
              <c:numCache>
                <c:formatCode>#,##0</c:formatCode>
                <c:ptCount val="14"/>
                <c:pt idx="0">
                  <c:v>2</c:v>
                </c:pt>
                <c:pt idx="1">
                  <c:v>24</c:v>
                </c:pt>
                <c:pt idx="2">
                  <c:v>140</c:v>
                </c:pt>
                <c:pt idx="3">
                  <c:v>56</c:v>
                </c:pt>
                <c:pt idx="4">
                  <c:v>101</c:v>
                </c:pt>
                <c:pt idx="5">
                  <c:v>14</c:v>
                </c:pt>
                <c:pt idx="6">
                  <c:v>11</c:v>
                </c:pt>
                <c:pt idx="7">
                  <c:v>7</c:v>
                </c:pt>
                <c:pt idx="8">
                  <c:v>6</c:v>
                </c:pt>
                <c:pt idx="9">
                  <c:v>1001</c:v>
                </c:pt>
                <c:pt idx="10">
                  <c:v>277</c:v>
                </c:pt>
                <c:pt idx="11">
                  <c:v>28</c:v>
                </c:pt>
                <c:pt idx="12">
                  <c:v>54</c:v>
                </c:pt>
                <c:pt idx="13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C7-4E61-BF5A-7B3ED0947E7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4803149606299213" l="0.70866141732283472" r="0.70866141732283472" t="0.74803149606299213" header="0.31496062992125984" footer="0.31496062992125984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1.2m Deaths by cause in all </a:t>
            </a:r>
            <a:r>
              <a:rPr lang="en-AU" sz="1400" b="1" i="0" u="none" strike="noStrike" baseline="0">
                <a:effectLst/>
              </a:rPr>
              <a:t>under 75</a:t>
            </a:r>
            <a:r>
              <a:rPr lang="en-AU" sz="1400"/>
              <a:t>, England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81169554119372"/>
          <c:y val="0.22812976136420968"/>
          <c:w val="0.47411204040623472"/>
          <c:h val="0.70469300237122245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315-4282-8D7D-7FFF762D84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315-4282-8D7D-7FFF762D84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315-4282-8D7D-7FFF762D84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315-4282-8D7D-7FFF762D84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315-4282-8D7D-7FFF762D84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315-4282-8D7D-7FFF762D84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315-4282-8D7D-7FFF762D84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315-4282-8D7D-7FFF762D84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315-4282-8D7D-7FFF762D8479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15-4282-8D7D-7FFF762D8479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5-4282-8D7D-7FFF762D8479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315-4282-8D7D-7FFF762D8479}"/>
                </c:ext>
              </c:extLst>
            </c:dLbl>
            <c:dLbl>
              <c:idx val="3"/>
              <c:layout>
                <c:manualLayout>
                  <c:x val="1.2293834688346883E-2"/>
                  <c:y val="-2.73566504460665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5-4282-8D7D-7FFF762D8479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A315-4282-8D7D-7FFF762D8479}"/>
                </c:ext>
              </c:extLst>
            </c:dLbl>
            <c:dLbl>
              <c:idx val="5"/>
              <c:layout>
                <c:manualLayout>
                  <c:x val="3.7922934882963125E-2"/>
                  <c:y val="5.402552847989506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5-4282-8D7D-7FFF762D8479}"/>
                </c:ext>
              </c:extLst>
            </c:dLbl>
            <c:dLbl>
              <c:idx val="6"/>
              <c:layout>
                <c:manualLayout>
                  <c:x val="3.8609813718568274E-2"/>
                  <c:y val="9.07116694415014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5-4282-8D7D-7FFF762D8479}"/>
                </c:ext>
              </c:extLst>
            </c:dLbl>
            <c:dLbl>
              <c:idx val="7"/>
              <c:layout>
                <c:manualLayout>
                  <c:x val="5.0477235772357722E-2"/>
                  <c:y val="0.173148215733982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5-4282-8D7D-7FFF762D847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15-4282-8D7D-7FFF762D8479}"/>
                </c:ext>
              </c:extLst>
            </c:dLbl>
            <c:dLbl>
              <c:idx val="9"/>
              <c:layout>
                <c:manualLayout>
                  <c:x val="-5.2682249322493165E-2"/>
                  <c:y val="-0.152652473641524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5-4282-8D7D-7FFF762D8479}"/>
                </c:ext>
              </c:extLst>
            </c:dLbl>
            <c:dLbl>
              <c:idx val="10"/>
              <c:layout>
                <c:manualLayout>
                  <c:x val="2.419241192411924E-2"/>
                  <c:y val="6.37631792376317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5-4282-8D7D-7FFF762D8479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$10,'1.2ChartData'!$C$14,'1.2ChartData'!$C$18,'1.2ChartData'!$C$22,'1.2ChartData'!$C$26,'1.2ChartData'!$C$30,'1.2ChartData'!$C$34,'1.2ChartData'!$C$38,'1.2ChartData'!$C$42,'1.2ChartData'!$C$46,'1.2ChartData'!$C$50,'1.2ChartData'!$C$54,'1.2ChartData'!$C$58,'1.2ChartData'!$C$62)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J$10,'1.2ChartData'!$J$14,'1.2ChartData'!$J$18,'1.2ChartData'!$J$22,'1.2ChartData'!$J$26,'1.2ChartData'!$J$30,'1.2ChartData'!$J$34,'1.2ChartData'!$J$38,'1.2ChartData'!$J$42,'1.2ChartData'!$J$46,'1.2ChartData'!$J$50,'1.2ChartData'!$J$54,'1.2ChartData'!$J$58,'1.2ChartData'!$J$62)</c:f>
              <c:numCache>
                <c:formatCode>#,##0</c:formatCode>
                <c:ptCount val="14"/>
                <c:pt idx="0">
                  <c:v>198</c:v>
                </c:pt>
                <c:pt idx="1">
                  <c:v>1529</c:v>
                </c:pt>
                <c:pt idx="2">
                  <c:v>18361</c:v>
                </c:pt>
                <c:pt idx="3">
                  <c:v>5229</c:v>
                </c:pt>
                <c:pt idx="4">
                  <c:v>6156</c:v>
                </c:pt>
                <c:pt idx="5">
                  <c:v>1882</c:v>
                </c:pt>
                <c:pt idx="6">
                  <c:v>1331</c:v>
                </c:pt>
                <c:pt idx="7">
                  <c:v>567</c:v>
                </c:pt>
                <c:pt idx="8">
                  <c:v>326</c:v>
                </c:pt>
                <c:pt idx="9">
                  <c:v>63583</c:v>
                </c:pt>
                <c:pt idx="10">
                  <c:v>17061</c:v>
                </c:pt>
                <c:pt idx="11">
                  <c:v>1757</c:v>
                </c:pt>
                <c:pt idx="12">
                  <c:v>2468</c:v>
                </c:pt>
                <c:pt idx="13">
                  <c:v>40224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15-4282-8D7D-7FFF762D847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1.2p Deaths by cause in</a:t>
            </a:r>
            <a:r>
              <a:rPr lang="en-AU" sz="1400" baseline="0"/>
              <a:t> all under 75</a:t>
            </a:r>
            <a:r>
              <a:rPr lang="en-AU" sz="1400"/>
              <a:t>, Wales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542700809210882"/>
          <c:y val="0.19540426820039353"/>
          <c:w val="0.49713644986449856"/>
          <c:h val="0.743890308191403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A0B5-435C-AA50-836D80F9993D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A0B5-435C-AA50-836D80F9993D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A0B5-435C-AA50-836D80F9993D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A0B5-435C-AA50-836D80F9993D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A0B5-435C-AA50-836D80F9993D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A0B5-435C-AA50-836D80F9993D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A0B5-435C-AA50-836D80F9993D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A0B5-435C-AA50-836D80F9993D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A0B5-435C-AA50-836D80F9993D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B5-435C-AA50-836D80F9993D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B5-435C-AA50-836D80F9993D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0B5-435C-AA50-836D80F9993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0B5-435C-AA50-836D80F9993D}"/>
                </c:ext>
              </c:extLst>
            </c:dLbl>
            <c:dLbl>
              <c:idx val="5"/>
              <c:layout>
                <c:manualLayout>
                  <c:x val="3.0396341463414633E-2"/>
                  <c:y val="-4.31113138686131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B5-435C-AA50-836D80F9993D}"/>
                </c:ext>
              </c:extLst>
            </c:dLbl>
            <c:dLbl>
              <c:idx val="6"/>
              <c:layout>
                <c:manualLayout>
                  <c:x val="3.1598102981029684E-2"/>
                  <c:y val="4.95717761557177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B5-435C-AA50-836D80F9993D}"/>
                </c:ext>
              </c:extLst>
            </c:dLbl>
            <c:dLbl>
              <c:idx val="7"/>
              <c:layout>
                <c:manualLayout>
                  <c:x val="2.7094173441734419E-2"/>
                  <c:y val="0.132843471208434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B5-435C-AA50-836D80F999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B5-435C-AA50-836D80F9993D}"/>
                </c:ext>
              </c:extLst>
            </c:dLbl>
            <c:dLbl>
              <c:idx val="9"/>
              <c:layout>
                <c:manualLayout>
                  <c:x val="-4.2941802168021619E-2"/>
                  <c:y val="-0.13036415247364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B5-435C-AA50-836D80F9993D}"/>
                </c:ext>
              </c:extLst>
            </c:dLbl>
            <c:dLbl>
              <c:idx val="10"/>
              <c:layout>
                <c:manualLayout>
                  <c:x val="4.8284552845528454E-2"/>
                  <c:y val="8.58029197080291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5760162601626"/>
                      <c:h val="7.52420924574209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0B5-435C-AA50-836D80F9993D}"/>
                </c:ext>
              </c:extLst>
            </c:dLbl>
            <c:dLbl>
              <c:idx val="11"/>
              <c:layout>
                <c:manualLayout>
                  <c:x val="-4.28489837398374E-2"/>
                  <c:y val="1.77389497161394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65350948509485"/>
                      <c:h val="0.127960867802108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A0B5-435C-AA50-836D80F9993D}"/>
                </c:ext>
              </c:extLst>
            </c:dLbl>
            <c:dLbl>
              <c:idx val="12"/>
              <c:layout>
                <c:manualLayout>
                  <c:x val="-1.4341869918699186E-2"/>
                  <c:y val="-3.73163017031630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B5-435C-AA50-836D80F9993D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$10,'1.2ChartData'!$C$14,'1.2ChartData'!$C$18,'1.2ChartData'!$C$22,'1.2ChartData'!$C$26,'1.2ChartData'!$C$30,'1.2ChartData'!$C$34,'1.2ChartData'!$C$38,'1.2ChartData'!$C$42,'1.2ChartData'!$C$46,'1.2ChartData'!$C$50,'1.2ChartData'!$C$54,'1.2ChartData'!$C$58,'1.2ChartData'!$C$62)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K$10,'1.2ChartData'!$K$14,'1.2ChartData'!$K$18,'1.2ChartData'!$K$22,'1.2ChartData'!$K$26,'1.2ChartData'!$K$30,'1.2ChartData'!$K$34,'1.2ChartData'!$K$38,'1.2ChartData'!$K$42,'1.2ChartData'!$K$46,'1.2ChartData'!$K$50,'1.2ChartData'!$K$54,'1.2ChartData'!$K$58,'1.2ChartData'!$K$62)</c:f>
              <c:numCache>
                <c:formatCode>#,##0</c:formatCode>
                <c:ptCount val="14"/>
                <c:pt idx="0">
                  <c:v>21</c:v>
                </c:pt>
                <c:pt idx="1">
                  <c:v>77</c:v>
                </c:pt>
                <c:pt idx="2">
                  <c:v>1382</c:v>
                </c:pt>
                <c:pt idx="3">
                  <c:v>377</c:v>
                </c:pt>
                <c:pt idx="4">
                  <c:v>425</c:v>
                </c:pt>
                <c:pt idx="5">
                  <c:v>135</c:v>
                </c:pt>
                <c:pt idx="6">
                  <c:v>122</c:v>
                </c:pt>
                <c:pt idx="7">
                  <c:v>53</c:v>
                </c:pt>
                <c:pt idx="8">
                  <c:v>15</c:v>
                </c:pt>
                <c:pt idx="9">
                  <c:v>4244</c:v>
                </c:pt>
                <c:pt idx="10">
                  <c:v>1365</c:v>
                </c:pt>
                <c:pt idx="11">
                  <c:v>130</c:v>
                </c:pt>
                <c:pt idx="12">
                  <c:v>152</c:v>
                </c:pt>
                <c:pt idx="13">
                  <c:v>2780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0B5-435C-AA50-836D80F9993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1.2s Deaths by cause in all under 75, Scotland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93672086720866"/>
          <c:y val="0.19556812652068126"/>
          <c:w val="0.48649796747967478"/>
          <c:h val="0.7279714111922140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4D29-41B8-B7CE-A95D60B3E5DA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4D29-41B8-B7CE-A95D60B3E5DA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4D29-41B8-B7CE-A95D60B3E5DA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4D29-41B8-B7CE-A95D60B3E5DA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4D29-41B8-B7CE-A95D60B3E5DA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4D29-41B8-B7CE-A95D60B3E5DA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4D29-41B8-B7CE-A95D60B3E5DA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4D29-41B8-B7CE-A95D60B3E5DA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4D29-41B8-B7CE-A95D60B3E5DA}"/>
              </c:ext>
            </c:extLst>
          </c:dPt>
          <c:dLbls>
            <c:dLbl>
              <c:idx val="0"/>
              <c:layout>
                <c:manualLayout>
                  <c:x val="-0.1149119241192412"/>
                  <c:y val="2.957015409570154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D29-41B8-B7CE-A95D60B3E5DA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9-41B8-B7CE-A95D60B3E5DA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D29-41B8-B7CE-A95D60B3E5DA}"/>
                </c:ext>
              </c:extLst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D29-41B8-B7CE-A95D60B3E5D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D29-41B8-B7CE-A95D60B3E5DA}"/>
                </c:ext>
              </c:extLst>
            </c:dLbl>
            <c:dLbl>
              <c:idx val="5"/>
              <c:layout>
                <c:manualLayout>
                  <c:x val="3.7736720867208674E-2"/>
                  <c:y val="-5.42187753446877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29-41B8-B7CE-A95D60B3E5DA}"/>
                </c:ext>
              </c:extLst>
            </c:dLbl>
            <c:dLbl>
              <c:idx val="6"/>
              <c:layout>
                <c:manualLayout>
                  <c:x val="3.8609756097560975E-2"/>
                  <c:y val="4.4433901054339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9-41B8-B7CE-A95D60B3E5DA}"/>
                </c:ext>
              </c:extLst>
            </c:dLbl>
            <c:dLbl>
              <c:idx val="7"/>
              <c:layout>
                <c:manualLayout>
                  <c:x val="4.0152032520325204E-2"/>
                  <c:y val="0.139672952149229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29-41B8-B7CE-A95D60B3E5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29-41B8-B7CE-A95D60B3E5DA}"/>
                </c:ext>
              </c:extLst>
            </c:dLbl>
            <c:dLbl>
              <c:idx val="9"/>
              <c:layout>
                <c:manualLayout>
                  <c:x val="-3.0026016260162602E-2"/>
                  <c:y val="-0.148389294403892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29-41B8-B7CE-A95D60B3E5DA}"/>
                </c:ext>
              </c:extLst>
            </c:dLbl>
            <c:dLbl>
              <c:idx val="10"/>
              <c:layout>
                <c:manualLayout>
                  <c:x val="-1.6205962059620597E-3"/>
                  <c:y val="-6.1232765612327655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29-41B8-B7CE-A95D60B3E5DA}"/>
                </c:ext>
              </c:extLst>
            </c:dLbl>
            <c:dLbl>
              <c:idx val="11"/>
              <c:layout>
                <c:manualLayout>
                  <c:x val="-5.3473712737127373E-2"/>
                  <c:y val="-3.37027575020275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29-41B8-B7CE-A95D60B3E5DA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$10,'1.2ChartData'!$C$14,'1.2ChartData'!$C$18,'1.2ChartData'!$C$22,'1.2ChartData'!$C$26,'1.2ChartData'!$C$30,'1.2ChartData'!$C$34,'1.2ChartData'!$C$38,'1.2ChartData'!$C$42,'1.2ChartData'!$C$46,'1.2ChartData'!$C$50,'1.2ChartData'!$C$54,'1.2ChartData'!$C$58,'1.2ChartData'!$C$62)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L$10,'1.2ChartData'!$L$14,'1.2ChartData'!$L$18,'1.2ChartData'!$L$22,'1.2ChartData'!$L$26,'1.2ChartData'!$L$30,'1.2ChartData'!$L$34,'1.2ChartData'!$L$38,'1.2ChartData'!$L$42,'1.2ChartData'!$L$46,'1.2ChartData'!$L$50,'1.2ChartData'!$L$54,'1.2ChartData'!$L$58,'1.2ChartData'!$L$62)</c:f>
              <c:numCache>
                <c:formatCode>#,##0</c:formatCode>
                <c:ptCount val="14"/>
                <c:pt idx="0">
                  <c:v>39</c:v>
                </c:pt>
                <c:pt idx="1">
                  <c:v>127</c:v>
                </c:pt>
                <c:pt idx="2">
                  <c:v>2491</c:v>
                </c:pt>
                <c:pt idx="3">
                  <c:v>659</c:v>
                </c:pt>
                <c:pt idx="4">
                  <c:v>840</c:v>
                </c:pt>
                <c:pt idx="5">
                  <c:v>251</c:v>
                </c:pt>
                <c:pt idx="6">
                  <c:v>110</c:v>
                </c:pt>
                <c:pt idx="7">
                  <c:v>113</c:v>
                </c:pt>
                <c:pt idx="8">
                  <c:v>45</c:v>
                </c:pt>
                <c:pt idx="9">
                  <c:v>7976</c:v>
                </c:pt>
                <c:pt idx="10">
                  <c:v>1879</c:v>
                </c:pt>
                <c:pt idx="11">
                  <c:v>425</c:v>
                </c:pt>
                <c:pt idx="12">
                  <c:v>254</c:v>
                </c:pt>
                <c:pt idx="13">
                  <c:v>6392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D29-41B8-B7CE-A95D60B3E5D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1.1a Deaths by cause, United Kingdom 2018</a:t>
            </a:r>
          </a:p>
        </c:rich>
      </c:tx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23635984300714513"/>
          <c:y val="0.18216195106393768"/>
          <c:w val="0.52728018007389521"/>
          <c:h val="0.76200478623904022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2FA4-4343-AD06-0CFDBA511168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2FA4-4343-AD06-0CFDBA511168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2FA4-4343-AD06-0CFDBA511168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2FA4-4343-AD06-0CFDBA511168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2FA4-4343-AD06-0CFDBA511168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2FA4-4343-AD06-0CFDBA511168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2FA4-4343-AD06-0CFDBA511168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2FA4-4343-AD06-0CFDBA511168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2FA4-4343-AD06-0CFDBA511168}"/>
              </c:ext>
            </c:extLst>
          </c:dPt>
          <c:dLbls>
            <c:dLbl>
              <c:idx val="0"/>
              <c:layout>
                <c:manualLayout>
                  <c:x val="-0.20415635918900521"/>
                  <c:y val="4.1362003884412808E-2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Chronic rheumatic heart diseases 
0.1%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2FA4-4343-AD06-0CFDBA51116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FA4-4343-AD06-0CFDBA511168}"/>
                </c:ext>
              </c:extLst>
            </c:dLbl>
            <c:dLbl>
              <c:idx val="3"/>
              <c:layout>
                <c:manualLayout>
                  <c:x val="-5.3464841653247447E-3"/>
                  <c:y val="1.6253571428571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A4-4343-AD06-0CFDBA511168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FA4-4343-AD06-0CFDBA5111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arteries,arterioles and capillaries 
2%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2FA4-4343-AD06-0CFDBA511168}"/>
                </c:ext>
              </c:extLst>
            </c:dLbl>
            <c:dLbl>
              <c:idx val="6"/>
              <c:layout>
                <c:manualLayout>
                  <c:x val="3.2190514905148924E-2"/>
                  <c:y val="3.5008515815085066E-2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veins, lymphatic vessels
0.5%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2FA4-4343-AD06-0CFDBA511168}"/>
                </c:ext>
              </c:extLst>
            </c:dLbl>
            <c:dLbl>
              <c:idx val="7"/>
              <c:layout>
                <c:manualLayout>
                  <c:x val="2.8877371273712611E-2"/>
                  <c:y val="8.65079075425789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A4-4343-AD06-0CFDBA511168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2FA4-4343-AD06-0CFDBA511168}"/>
                </c:ext>
              </c:extLst>
            </c:dLbl>
            <c:dLbl>
              <c:idx val="9"/>
              <c:layout>
                <c:manualLayout>
                  <c:x val="-9.4645934959349587E-2"/>
                  <c:y val="-0.1944819545823195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A4-4343-AD06-0CFDBA511168}"/>
                </c:ext>
              </c:extLst>
            </c:dLbl>
            <c:dLbl>
              <c:idx val="10"/>
              <c:layout>
                <c:manualLayout>
                  <c:x val="0.13175338753387533"/>
                  <c:y val="-0.14610665044606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A4-4343-AD06-0CFDBA511168}"/>
                </c:ext>
              </c:extLst>
            </c:dLbl>
            <c:dLbl>
              <c:idx val="11"/>
              <c:layout>
                <c:manualLayout>
                  <c:x val="-1.4128658536585365E-2"/>
                  <c:y val="-4.37895377128953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236734417344171"/>
                      <c:h val="0.120028791565287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FA4-4343-AD06-0CFDBA511168}"/>
                </c:ext>
              </c:extLst>
            </c:dLbl>
            <c:dLbl>
              <c:idx val="12"/>
              <c:layout>
                <c:manualLayout>
                  <c:x val="-2.2628726287262872E-5"/>
                  <c:y val="-1.61542984590429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A4-4343-AD06-0CFDBA511168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'1.1ChartData'!$C$8:$C$21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'1.1ChartData'!$D$8:$D$21</c:f>
              <c:numCache>
                <c:formatCode>#,##0</c:formatCode>
                <c:ptCount val="14"/>
                <c:pt idx="0">
                  <c:v>953</c:v>
                </c:pt>
                <c:pt idx="1">
                  <c:v>8013</c:v>
                </c:pt>
                <c:pt idx="2">
                  <c:v>64132</c:v>
                </c:pt>
                <c:pt idx="3">
                  <c:v>29768</c:v>
                </c:pt>
                <c:pt idx="4">
                  <c:v>36046</c:v>
                </c:pt>
                <c:pt idx="5">
                  <c:v>8810</c:v>
                </c:pt>
                <c:pt idx="6">
                  <c:v>2942</c:v>
                </c:pt>
                <c:pt idx="7">
                  <c:v>15879</c:v>
                </c:pt>
                <c:pt idx="8">
                  <c:v>554</c:v>
                </c:pt>
                <c:pt idx="9">
                  <c:v>170992</c:v>
                </c:pt>
                <c:pt idx="10">
                  <c:v>86057</c:v>
                </c:pt>
                <c:pt idx="11">
                  <c:v>7620</c:v>
                </c:pt>
                <c:pt idx="12">
                  <c:v>62131</c:v>
                </c:pt>
                <c:pt idx="13">
                  <c:v>122110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A4-4343-AD06-0CFDBA51116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1.2v Deaths by cause in all under 75, Northern Ireland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097947102590563"/>
          <c:y val="0.22456606684582298"/>
          <c:w val="0.48148984413186335"/>
          <c:h val="0.71520069376868667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4211-4DC9-A553-9676D5F045D4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4211-4DC9-A553-9676D5F045D4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4211-4DC9-A553-9676D5F045D4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4211-4DC9-A553-9676D5F045D4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4211-4DC9-A553-9676D5F045D4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4211-4DC9-A553-9676D5F045D4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4211-4DC9-A553-9676D5F045D4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4211-4DC9-A553-9676D5F045D4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4211-4DC9-A553-9676D5F045D4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11-4DC9-A553-9676D5F045D4}"/>
                </c:ext>
              </c:extLst>
            </c:dLbl>
            <c:dLbl>
              <c:idx val="1"/>
              <c:layout>
                <c:manualLayout>
                  <c:x val="0.11807181571815718"/>
                  <c:y val="-1.84789132197891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1-4DC9-A553-9676D5F045D4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211-4DC9-A553-9676D5F045D4}"/>
                </c:ext>
              </c:extLst>
            </c:dLbl>
            <c:dLbl>
              <c:idx val="3"/>
              <c:layout>
                <c:manualLayout>
                  <c:x val="-6.9409891598915988E-2"/>
                  <c:y val="-7.174513381995133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11-4DC9-A553-9676D5F045D4}"/>
                </c:ext>
              </c:extLst>
            </c:dLbl>
            <c:dLbl>
              <c:idx val="4"/>
              <c:layout>
                <c:manualLayout>
                  <c:x val="8.2431978319783078E-2"/>
                  <c:y val="-0.106439375506893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1-4DC9-A553-9676D5F045D4}"/>
                </c:ext>
              </c:extLst>
            </c:dLbl>
            <c:dLbl>
              <c:idx val="5"/>
              <c:layout>
                <c:manualLayout>
                  <c:x val="5.2107588075880756E-2"/>
                  <c:y val="-4.9836374695863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11-4DC9-A553-9676D5F045D4}"/>
                </c:ext>
              </c:extLst>
            </c:dLbl>
            <c:dLbl>
              <c:idx val="6"/>
              <c:layout>
                <c:manualLayout>
                  <c:x val="4.3772357723577238E-2"/>
                  <c:y val="6.245904298459038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11-4DC9-A553-9676D5F045D4}"/>
                </c:ext>
              </c:extLst>
            </c:dLbl>
            <c:dLbl>
              <c:idx val="7"/>
              <c:layout>
                <c:manualLayout>
                  <c:x val="5.0477235772357722E-2"/>
                  <c:y val="0.1679981751824817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11-4DC9-A553-9676D5F045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11-4DC9-A553-9676D5F045D4}"/>
                </c:ext>
              </c:extLst>
            </c:dLbl>
            <c:dLbl>
              <c:idx val="10"/>
              <c:layout>
                <c:manualLayout>
                  <c:x val="3.5420054200542006E-3"/>
                  <c:y val="-3.187347931873479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11-4DC9-A553-9676D5F045D4}"/>
                </c:ext>
              </c:extLst>
            </c:dLbl>
            <c:dLbl>
              <c:idx val="12"/>
              <c:layout>
                <c:manualLayout>
                  <c:x val="-5.8622899728997292E-2"/>
                  <c:y val="-7.04916869424168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11-4DC9-A553-9676D5F045D4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$10,'1.2ChartData'!$C$14,'1.2ChartData'!$C$18,'1.2ChartData'!$C$22,'1.2ChartData'!$C$26,'1.2ChartData'!$C$30,'1.2ChartData'!$C$34,'1.2ChartData'!$C$38,'1.2ChartData'!$C$42,'1.2ChartData'!$C$46,'1.2ChartData'!$C$50,'1.2ChartData'!$C$54,'1.2ChartData'!$C$58,'1.2ChartData'!$C$62)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M$10,'1.2ChartData'!$M$14,'1.2ChartData'!$M$18,'1.2ChartData'!$M$22,'1.2ChartData'!$M$26,'1.2ChartData'!$M$30,'1.2ChartData'!$M$34,'1.2ChartData'!$M$38,'1.2ChartData'!$M$42,'1.2ChartData'!$M$46,'1.2ChartData'!$M$50,'1.2ChartData'!$M$54,'1.2ChartData'!$M$58,'1.2ChartData'!$M$62)</c:f>
              <c:numCache>
                <c:formatCode>#,##0</c:formatCode>
                <c:ptCount val="14"/>
                <c:pt idx="0">
                  <c:v>7</c:v>
                </c:pt>
                <c:pt idx="1">
                  <c:v>57</c:v>
                </c:pt>
                <c:pt idx="2">
                  <c:v>563</c:v>
                </c:pt>
                <c:pt idx="3">
                  <c:v>149</c:v>
                </c:pt>
                <c:pt idx="4">
                  <c:v>201</c:v>
                </c:pt>
                <c:pt idx="5">
                  <c:v>50</c:v>
                </c:pt>
                <c:pt idx="6">
                  <c:v>26</c:v>
                </c:pt>
                <c:pt idx="7">
                  <c:v>16</c:v>
                </c:pt>
                <c:pt idx="8">
                  <c:v>16</c:v>
                </c:pt>
                <c:pt idx="9">
                  <c:v>2147</c:v>
                </c:pt>
                <c:pt idx="10">
                  <c:v>574</c:v>
                </c:pt>
                <c:pt idx="11">
                  <c:v>78</c:v>
                </c:pt>
                <c:pt idx="12">
                  <c:v>97</c:v>
                </c:pt>
                <c:pt idx="13">
                  <c:v>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211-4DC9-A553-9676D5F045D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 Age-standardised death rate per 100,000 from all heart and circulatory diseases, by gender, United Kingdom, 1969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2815739747669791"/>
          <c:w val="0.8642423131334428"/>
          <c:h val="0.75088224982351492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'1.3'!$C$5:$C$42</c:f>
              <c:numCache>
                <c:formatCode>0</c:formatCode>
                <c:ptCount val="38"/>
                <c:pt idx="0">
                  <c:v>1281.33</c:v>
                </c:pt>
                <c:pt idx="1">
                  <c:v>1243.039</c:v>
                </c:pt>
                <c:pt idx="2">
                  <c:v>1245.2860000000001</c:v>
                </c:pt>
                <c:pt idx="3">
                  <c:v>1208.0820000000001</c:v>
                </c:pt>
                <c:pt idx="4">
                  <c:v>1144.7080000000001</c:v>
                </c:pt>
                <c:pt idx="5">
                  <c:v>1152.453</c:v>
                </c:pt>
                <c:pt idx="6">
                  <c:v>1072.028</c:v>
                </c:pt>
                <c:pt idx="7">
                  <c:v>1032.347</c:v>
                </c:pt>
                <c:pt idx="8">
                  <c:v>1014.001</c:v>
                </c:pt>
                <c:pt idx="9">
                  <c:v>933.38070000000005</c:v>
                </c:pt>
                <c:pt idx="10">
                  <c:v>889.70759999999996</c:v>
                </c:pt>
                <c:pt idx="11">
                  <c:v>853.49929999999995</c:v>
                </c:pt>
                <c:pt idx="12">
                  <c:v>824.15260000000001</c:v>
                </c:pt>
                <c:pt idx="13">
                  <c:v>764.06267592428503</c:v>
                </c:pt>
                <c:pt idx="14">
                  <c:v>753.19781305766583</c:v>
                </c:pt>
                <c:pt idx="15">
                  <c:v>737.23287079377178</c:v>
                </c:pt>
                <c:pt idx="16">
                  <c:v>700.73635078782672</c:v>
                </c:pt>
                <c:pt idx="17">
                  <c:v>678.66957173720925</c:v>
                </c:pt>
                <c:pt idx="18">
                  <c:v>654.04485853860808</c:v>
                </c:pt>
                <c:pt idx="19">
                  <c:v>614.91687877175582</c:v>
                </c:pt>
                <c:pt idx="20">
                  <c:v>622.91031844781651</c:v>
                </c:pt>
                <c:pt idx="21">
                  <c:v>609.72615359524889</c:v>
                </c:pt>
                <c:pt idx="22">
                  <c:v>587.77693626538019</c:v>
                </c:pt>
                <c:pt idx="23">
                  <c:v>544.00858745428513</c:v>
                </c:pt>
                <c:pt idx="24">
                  <c:v>515.50386899076477</c:v>
                </c:pt>
                <c:pt idx="25">
                  <c:v>482.59379912231122</c:v>
                </c:pt>
                <c:pt idx="26">
                  <c:v>463.56643257325067</c:v>
                </c:pt>
                <c:pt idx="27">
                  <c:v>449.93934966793773</c:v>
                </c:pt>
                <c:pt idx="28">
                  <c:v>419.65999452782529</c:v>
                </c:pt>
                <c:pt idx="29">
                  <c:v>409.09942217768042</c:v>
                </c:pt>
                <c:pt idx="30">
                  <c:v>373.10106109073342</c:v>
                </c:pt>
                <c:pt idx="31">
                  <c:v>366.5774612362971</c:v>
                </c:pt>
                <c:pt idx="32">
                  <c:v>361.85132174822678</c:v>
                </c:pt>
                <c:pt idx="33">
                  <c:v>346.16181204176439</c:v>
                </c:pt>
                <c:pt idx="34">
                  <c:v>350.08900544701055</c:v>
                </c:pt>
                <c:pt idx="35">
                  <c:v>334.59857031324424</c:v>
                </c:pt>
                <c:pt idx="36">
                  <c:v>330.31914575152808</c:v>
                </c:pt>
                <c:pt idx="37">
                  <c:v>323.9043145096399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'1.3'!$D$5:$D$42</c:f>
              <c:numCache>
                <c:formatCode>0</c:formatCode>
                <c:ptCount val="38"/>
                <c:pt idx="0">
                  <c:v>888.83489999999995</c:v>
                </c:pt>
                <c:pt idx="1">
                  <c:v>839.50879999999995</c:v>
                </c:pt>
                <c:pt idx="2">
                  <c:v>844.80820000000006</c:v>
                </c:pt>
                <c:pt idx="3">
                  <c:v>803.46220000000005</c:v>
                </c:pt>
                <c:pt idx="4">
                  <c:v>760.31150000000002</c:v>
                </c:pt>
                <c:pt idx="5">
                  <c:v>753.27329999999995</c:v>
                </c:pt>
                <c:pt idx="6">
                  <c:v>695.43150000000003</c:v>
                </c:pt>
                <c:pt idx="7">
                  <c:v>664.45090000000005</c:v>
                </c:pt>
                <c:pt idx="8">
                  <c:v>656.15719999999999</c:v>
                </c:pt>
                <c:pt idx="9">
                  <c:v>599.96810000000005</c:v>
                </c:pt>
                <c:pt idx="10">
                  <c:v>578.35329999999999</c:v>
                </c:pt>
                <c:pt idx="11">
                  <c:v>554.01210000000003</c:v>
                </c:pt>
                <c:pt idx="12">
                  <c:v>536.87199999999996</c:v>
                </c:pt>
                <c:pt idx="13">
                  <c:v>499.25403622968423</c:v>
                </c:pt>
                <c:pt idx="14">
                  <c:v>491.43979778642432</c:v>
                </c:pt>
                <c:pt idx="15">
                  <c:v>481.0522114972897</c:v>
                </c:pt>
                <c:pt idx="16">
                  <c:v>461.36711279955847</c:v>
                </c:pt>
                <c:pt idx="17">
                  <c:v>451.63411368610548</c:v>
                </c:pt>
                <c:pt idx="18">
                  <c:v>434.21532133040341</c:v>
                </c:pt>
                <c:pt idx="19">
                  <c:v>406.74131224671231</c:v>
                </c:pt>
                <c:pt idx="20">
                  <c:v>415.46530957398414</c:v>
                </c:pt>
                <c:pt idx="21">
                  <c:v>409.35011277323724</c:v>
                </c:pt>
                <c:pt idx="22">
                  <c:v>400.48743686508243</c:v>
                </c:pt>
                <c:pt idx="23">
                  <c:v>369.85736285325333</c:v>
                </c:pt>
                <c:pt idx="24">
                  <c:v>350.77200320322402</c:v>
                </c:pt>
                <c:pt idx="25">
                  <c:v>328.21182352165607</c:v>
                </c:pt>
                <c:pt idx="26">
                  <c:v>316.51938643681717</c:v>
                </c:pt>
                <c:pt idx="27">
                  <c:v>311.43316131113204</c:v>
                </c:pt>
                <c:pt idx="28">
                  <c:v>288.86434041945631</c:v>
                </c:pt>
                <c:pt idx="29">
                  <c:v>278.23359420180986</c:v>
                </c:pt>
                <c:pt idx="30">
                  <c:v>257.05617477711229</c:v>
                </c:pt>
                <c:pt idx="31">
                  <c:v>255.68989812068813</c:v>
                </c:pt>
                <c:pt idx="32">
                  <c:v>247.17441525521022</c:v>
                </c:pt>
                <c:pt idx="33">
                  <c:v>234.44911194722417</c:v>
                </c:pt>
                <c:pt idx="34">
                  <c:v>240.6785298814126</c:v>
                </c:pt>
                <c:pt idx="35">
                  <c:v>227.27721744890812</c:v>
                </c:pt>
                <c:pt idx="36">
                  <c:v>224.3962695130466</c:v>
                </c:pt>
                <c:pt idx="37">
                  <c:v>217.29672734074165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'1.3'!$E$5:$E$42</c:f>
              <c:numCache>
                <c:formatCode>0</c:formatCode>
                <c:ptCount val="38"/>
                <c:pt idx="0">
                  <c:v>1044.578</c:v>
                </c:pt>
                <c:pt idx="1">
                  <c:v>999.19579999999996</c:v>
                </c:pt>
                <c:pt idx="2">
                  <c:v>1004.471</c:v>
                </c:pt>
                <c:pt idx="3">
                  <c:v>964.78859999999997</c:v>
                </c:pt>
                <c:pt idx="4">
                  <c:v>915.57060000000001</c:v>
                </c:pt>
                <c:pt idx="5">
                  <c:v>914.12630000000001</c:v>
                </c:pt>
                <c:pt idx="6">
                  <c:v>848.03489999999999</c:v>
                </c:pt>
                <c:pt idx="7">
                  <c:v>814.28380000000004</c:v>
                </c:pt>
                <c:pt idx="8">
                  <c:v>802.5095</c:v>
                </c:pt>
                <c:pt idx="9">
                  <c:v>737.04489999999998</c:v>
                </c:pt>
                <c:pt idx="10">
                  <c:v>706.10500000000002</c:v>
                </c:pt>
                <c:pt idx="11">
                  <c:v>677.19759999999997</c:v>
                </c:pt>
                <c:pt idx="12">
                  <c:v>655.66740000000004</c:v>
                </c:pt>
                <c:pt idx="13">
                  <c:v>609.09154870137559</c:v>
                </c:pt>
                <c:pt idx="14">
                  <c:v>600.51530240089414</c:v>
                </c:pt>
                <c:pt idx="15">
                  <c:v>587.5462035866617</c:v>
                </c:pt>
                <c:pt idx="16">
                  <c:v>561.51031674812839</c:v>
                </c:pt>
                <c:pt idx="17">
                  <c:v>547.26219819783466</c:v>
                </c:pt>
                <c:pt idx="18">
                  <c:v>527.10741133718147</c:v>
                </c:pt>
                <c:pt idx="19">
                  <c:v>494.95707932383374</c:v>
                </c:pt>
                <c:pt idx="20">
                  <c:v>502.86492120689837</c:v>
                </c:pt>
                <c:pt idx="21">
                  <c:v>493.65087236370942</c:v>
                </c:pt>
                <c:pt idx="22">
                  <c:v>480.28067150253167</c:v>
                </c:pt>
                <c:pt idx="23">
                  <c:v>444.55934829062409</c:v>
                </c:pt>
                <c:pt idx="24">
                  <c:v>421.64210886928811</c:v>
                </c:pt>
                <c:pt idx="25">
                  <c:v>394.70978464218973</c:v>
                </c:pt>
                <c:pt idx="26">
                  <c:v>380.54328877933636</c:v>
                </c:pt>
                <c:pt idx="27">
                  <c:v>371.64278112264788</c:v>
                </c:pt>
                <c:pt idx="28">
                  <c:v>346.40520821987508</c:v>
                </c:pt>
                <c:pt idx="29">
                  <c:v>335.67112203443452</c:v>
                </c:pt>
                <c:pt idx="30">
                  <c:v>308.65716018274992</c:v>
                </c:pt>
                <c:pt idx="31">
                  <c:v>304.60531704194432</c:v>
                </c:pt>
                <c:pt idx="32">
                  <c:v>298.03142633523089</c:v>
                </c:pt>
                <c:pt idx="33">
                  <c:v>284.10968427116484</c:v>
                </c:pt>
                <c:pt idx="34">
                  <c:v>289.73157050060519</c:v>
                </c:pt>
                <c:pt idx="35">
                  <c:v>275.51071126572242</c:v>
                </c:pt>
                <c:pt idx="36">
                  <c:v>272.14660453899944</c:v>
                </c:pt>
                <c:pt idx="37">
                  <c:v>265.65671716432121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247040"/>
        <c:axId val="82257024"/>
      </c:lineChart>
      <c:catAx>
        <c:axId val="82247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257024"/>
        <c:crosses val="autoZero"/>
        <c:auto val="1"/>
        <c:lblAlgn val="ctr"/>
        <c:lblOffset val="100"/>
        <c:noMultiLvlLbl val="0"/>
      </c:catAx>
      <c:valAx>
        <c:axId val="82257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2470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 Age-standardised death rate per 100,000 from all heart and circulatory diseases, by gender, England, 1969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484636186173718"/>
          <c:w val="0.8610061649270585"/>
          <c:h val="0.7352746662584233"/>
        </c:manualLayout>
      </c:layout>
      <c:lineChart>
        <c:grouping val="standard"/>
        <c:varyColors val="0"/>
        <c:ser>
          <c:idx val="1"/>
          <c:order val="0"/>
          <c:tx>
            <c:strRef>
              <c:f>'1.3'!$G$4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'1.3'!$G$5:$G$42</c:f>
              <c:numCache>
                <c:formatCode>0</c:formatCode>
                <c:ptCount val="38"/>
                <c:pt idx="0">
                  <c:v>1244.672</c:v>
                </c:pt>
                <c:pt idx="1">
                  <c:v>1210.0229999999999</c:v>
                </c:pt>
                <c:pt idx="2">
                  <c:v>1208.624</c:v>
                </c:pt>
                <c:pt idx="3">
                  <c:v>1177.9190000000001</c:v>
                </c:pt>
                <c:pt idx="4">
                  <c:v>1113.8240000000001</c:v>
                </c:pt>
                <c:pt idx="5">
                  <c:v>1121.2339999999999</c:v>
                </c:pt>
                <c:pt idx="6">
                  <c:v>1045.817</c:v>
                </c:pt>
                <c:pt idx="7">
                  <c:v>1008.379</c:v>
                </c:pt>
                <c:pt idx="8">
                  <c:v>993.85080000000005</c:v>
                </c:pt>
                <c:pt idx="9">
                  <c:v>913.53120000000001</c:v>
                </c:pt>
                <c:pt idx="10">
                  <c:v>867.08810000000005</c:v>
                </c:pt>
                <c:pt idx="11">
                  <c:v>839.79330000000004</c:v>
                </c:pt>
                <c:pt idx="12">
                  <c:v>805.23379999999997</c:v>
                </c:pt>
                <c:pt idx="13">
                  <c:v>748.79224027889404</c:v>
                </c:pt>
                <c:pt idx="14">
                  <c:v>737.50898191728595</c:v>
                </c:pt>
                <c:pt idx="15">
                  <c:v>721.04832308576761</c:v>
                </c:pt>
                <c:pt idx="16">
                  <c:v>684.74632643953782</c:v>
                </c:pt>
                <c:pt idx="17">
                  <c:v>664.92456867276985</c:v>
                </c:pt>
                <c:pt idx="18">
                  <c:v>637.09433480490759</c:v>
                </c:pt>
                <c:pt idx="19">
                  <c:v>600.78261563481976</c:v>
                </c:pt>
                <c:pt idx="20">
                  <c:v>612.11473668069914</c:v>
                </c:pt>
                <c:pt idx="21">
                  <c:v>598.99537383714778</c:v>
                </c:pt>
                <c:pt idx="22">
                  <c:v>574.15660596917712</c:v>
                </c:pt>
                <c:pt idx="23">
                  <c:v>532.71299342571217</c:v>
                </c:pt>
                <c:pt idx="24">
                  <c:v>503.61690742475361</c:v>
                </c:pt>
                <c:pt idx="25">
                  <c:v>473.08251344074472</c:v>
                </c:pt>
                <c:pt idx="26">
                  <c:v>451.00329227333754</c:v>
                </c:pt>
                <c:pt idx="27">
                  <c:v>439.54523235460101</c:v>
                </c:pt>
                <c:pt idx="28">
                  <c:v>410.79635824379608</c:v>
                </c:pt>
                <c:pt idx="29">
                  <c:v>399.18386665219055</c:v>
                </c:pt>
                <c:pt idx="30">
                  <c:v>361.16944846815005</c:v>
                </c:pt>
                <c:pt idx="31">
                  <c:v>354.89929364423989</c:v>
                </c:pt>
                <c:pt idx="32">
                  <c:v>352.44221621361123</c:v>
                </c:pt>
                <c:pt idx="33">
                  <c:v>338.29164719665096</c:v>
                </c:pt>
                <c:pt idx="34">
                  <c:v>341.14882540805201</c:v>
                </c:pt>
                <c:pt idx="35">
                  <c:v>326.06060123465596</c:v>
                </c:pt>
                <c:pt idx="36">
                  <c:v>321.25903295573517</c:v>
                </c:pt>
                <c:pt idx="37">
                  <c:v>314.96816078891624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1"/>
          <c:tx>
            <c:strRef>
              <c:f>'1.3'!$H$4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'1.3'!$H$5:$H$42</c:f>
              <c:numCache>
                <c:formatCode>0</c:formatCode>
                <c:ptCount val="38"/>
                <c:pt idx="0">
                  <c:v>861.08680000000004</c:v>
                </c:pt>
                <c:pt idx="1">
                  <c:v>816.6653</c:v>
                </c:pt>
                <c:pt idx="2">
                  <c:v>820.62450000000001</c:v>
                </c:pt>
                <c:pt idx="3">
                  <c:v>783.92819999999995</c:v>
                </c:pt>
                <c:pt idx="4">
                  <c:v>739.91049999999996</c:v>
                </c:pt>
                <c:pt idx="5">
                  <c:v>732.67679999999996</c:v>
                </c:pt>
                <c:pt idx="6">
                  <c:v>678.00710000000004</c:v>
                </c:pt>
                <c:pt idx="7">
                  <c:v>648.21209999999996</c:v>
                </c:pt>
                <c:pt idx="8">
                  <c:v>641.40480000000002</c:v>
                </c:pt>
                <c:pt idx="9">
                  <c:v>585.24210000000005</c:v>
                </c:pt>
                <c:pt idx="10">
                  <c:v>562.08780000000002</c:v>
                </c:pt>
                <c:pt idx="11">
                  <c:v>542.70460000000003</c:v>
                </c:pt>
                <c:pt idx="12">
                  <c:v>521.27959999999996</c:v>
                </c:pt>
                <c:pt idx="13">
                  <c:v>485.79709029852228</c:v>
                </c:pt>
                <c:pt idx="14">
                  <c:v>477.44578546393268</c:v>
                </c:pt>
                <c:pt idx="15">
                  <c:v>468.68464419018579</c:v>
                </c:pt>
                <c:pt idx="16">
                  <c:v>448.89899192627956</c:v>
                </c:pt>
                <c:pt idx="17">
                  <c:v>440.84094299550532</c:v>
                </c:pt>
                <c:pt idx="18">
                  <c:v>421.25247689335436</c:v>
                </c:pt>
                <c:pt idx="19">
                  <c:v>394.73746027683251</c:v>
                </c:pt>
                <c:pt idx="20">
                  <c:v>405.48008197724931</c:v>
                </c:pt>
                <c:pt idx="21">
                  <c:v>398.24908079551295</c:v>
                </c:pt>
                <c:pt idx="22">
                  <c:v>391.75540369918815</c:v>
                </c:pt>
                <c:pt idx="23">
                  <c:v>359.78338319633366</c:v>
                </c:pt>
                <c:pt idx="24">
                  <c:v>341.03270921978651</c:v>
                </c:pt>
                <c:pt idx="25">
                  <c:v>319.16428956523305</c:v>
                </c:pt>
                <c:pt idx="26">
                  <c:v>307.433174466423</c:v>
                </c:pt>
                <c:pt idx="27">
                  <c:v>303.14048880262709</c:v>
                </c:pt>
                <c:pt idx="28">
                  <c:v>280.55559272163617</c:v>
                </c:pt>
                <c:pt idx="29">
                  <c:v>270.95197289824432</c:v>
                </c:pt>
                <c:pt idx="30">
                  <c:v>249.46093230203613</c:v>
                </c:pt>
                <c:pt idx="31">
                  <c:v>247.64093445930914</c:v>
                </c:pt>
                <c:pt idx="32">
                  <c:v>240.090321225644</c:v>
                </c:pt>
                <c:pt idx="33">
                  <c:v>228.12374903854328</c:v>
                </c:pt>
                <c:pt idx="34">
                  <c:v>233.26096623615487</c:v>
                </c:pt>
                <c:pt idx="35">
                  <c:v>220.41604986828773</c:v>
                </c:pt>
                <c:pt idx="36">
                  <c:v>217.66793353319233</c:v>
                </c:pt>
                <c:pt idx="37">
                  <c:v>210.47309321988627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ser>
          <c:idx val="3"/>
          <c:order val="2"/>
          <c:tx>
            <c:strRef>
              <c:f>'1.3'!$I$4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'1.3'!$I$5:$I$42</c:f>
              <c:numCache>
                <c:formatCode>0</c:formatCode>
                <c:ptCount val="38"/>
                <c:pt idx="0">
                  <c:v>1013.4349999999999</c:v>
                </c:pt>
                <c:pt idx="1">
                  <c:v>972.68269999999995</c:v>
                </c:pt>
                <c:pt idx="2">
                  <c:v>975.84990000000005</c:v>
                </c:pt>
                <c:pt idx="3">
                  <c:v>941.45299999999997</c:v>
                </c:pt>
                <c:pt idx="4">
                  <c:v>891.7201</c:v>
                </c:pt>
                <c:pt idx="5">
                  <c:v>890.19079999999997</c:v>
                </c:pt>
                <c:pt idx="6">
                  <c:v>827.73429999999996</c:v>
                </c:pt>
                <c:pt idx="7">
                  <c:v>795.45759999999996</c:v>
                </c:pt>
                <c:pt idx="8">
                  <c:v>786.12350000000004</c:v>
                </c:pt>
                <c:pt idx="9">
                  <c:v>720.84450000000004</c:v>
                </c:pt>
                <c:pt idx="10">
                  <c:v>687.72940000000006</c:v>
                </c:pt>
                <c:pt idx="11">
                  <c:v>664.98</c:v>
                </c:pt>
                <c:pt idx="12">
                  <c:v>638.56119999999999</c:v>
                </c:pt>
                <c:pt idx="13">
                  <c:v>594.98229207680617</c:v>
                </c:pt>
                <c:pt idx="14">
                  <c:v>585.97145010277359</c:v>
                </c:pt>
                <c:pt idx="15">
                  <c:v>573.73154752223252</c:v>
                </c:pt>
                <c:pt idx="16">
                  <c:v>547.70885557430188</c:v>
                </c:pt>
                <c:pt idx="17">
                  <c:v>535.15241929928186</c:v>
                </c:pt>
                <c:pt idx="18">
                  <c:v>512.53176457702955</c:v>
                </c:pt>
                <c:pt idx="19">
                  <c:v>482.07743745582064</c:v>
                </c:pt>
                <c:pt idx="20">
                  <c:v>492.5805662345889</c:v>
                </c:pt>
                <c:pt idx="21">
                  <c:v>482.66952911993167</c:v>
                </c:pt>
                <c:pt idx="22">
                  <c:v>469.90195060204201</c:v>
                </c:pt>
                <c:pt idx="23">
                  <c:v>434.04174981505872</c:v>
                </c:pt>
                <c:pt idx="24">
                  <c:v>410.94837109401209</c:v>
                </c:pt>
                <c:pt idx="25">
                  <c:v>385.50214483697732</c:v>
                </c:pt>
                <c:pt idx="26">
                  <c:v>370.06793864292769</c:v>
                </c:pt>
                <c:pt idx="27">
                  <c:v>362.49701621839358</c:v>
                </c:pt>
                <c:pt idx="28">
                  <c:v>337.87059057611384</c:v>
                </c:pt>
                <c:pt idx="29">
                  <c:v>327.40643538893664</c:v>
                </c:pt>
                <c:pt idx="30">
                  <c:v>299.42324005170809</c:v>
                </c:pt>
                <c:pt idx="31">
                  <c:v>295.07703725279276</c:v>
                </c:pt>
                <c:pt idx="32">
                  <c:v>290.03750591273865</c:v>
                </c:pt>
                <c:pt idx="33">
                  <c:v>277.23737328756272</c:v>
                </c:pt>
                <c:pt idx="34">
                  <c:v>281.63962916250847</c:v>
                </c:pt>
                <c:pt idx="35">
                  <c:v>268.00326427628374</c:v>
                </c:pt>
                <c:pt idx="36">
                  <c:v>264.33687330772301</c:v>
                </c:pt>
                <c:pt idx="37">
                  <c:v>257.963082548307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C-42E1-AAEC-99B9EB0FA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289024"/>
        <c:axId val="82290560"/>
      </c:lineChart>
      <c:catAx>
        <c:axId val="822890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290560"/>
        <c:crosses val="autoZero"/>
        <c:auto val="1"/>
        <c:lblAlgn val="ctr"/>
        <c:lblOffset val="100"/>
        <c:noMultiLvlLbl val="0"/>
      </c:catAx>
      <c:valAx>
        <c:axId val="82290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2890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9922480620155033E-2"/>
          <c:h val="0.114135326703241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 Age-standardised death rate per 100,000 from all heart and circulatory diseases, by gender, Wales, 1969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2146843309165865"/>
          <c:w val="0.86410694012085698"/>
          <c:h val="0.74419328543847585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'1.3'!$K$5:$K$42</c:f>
              <c:numCache>
                <c:formatCode>0</c:formatCode>
                <c:ptCount val="38"/>
                <c:pt idx="0">
                  <c:v>1476.4169999999999</c:v>
                </c:pt>
                <c:pt idx="1">
                  <c:v>1371.7909999999999</c:v>
                </c:pt>
                <c:pt idx="2">
                  <c:v>1363.144</c:v>
                </c:pt>
                <c:pt idx="3">
                  <c:v>1316.5139999999999</c:v>
                </c:pt>
                <c:pt idx="4">
                  <c:v>1240.1120000000001</c:v>
                </c:pt>
                <c:pt idx="5">
                  <c:v>1228.97</c:v>
                </c:pt>
                <c:pt idx="6">
                  <c:v>1136.5340000000001</c:v>
                </c:pt>
                <c:pt idx="7">
                  <c:v>1127.4659999999999</c:v>
                </c:pt>
                <c:pt idx="8">
                  <c:v>1083.1210000000001</c:v>
                </c:pt>
                <c:pt idx="9">
                  <c:v>973.04920000000004</c:v>
                </c:pt>
                <c:pt idx="10">
                  <c:v>929.10260000000005</c:v>
                </c:pt>
                <c:pt idx="11">
                  <c:v>878.25419999999997</c:v>
                </c:pt>
                <c:pt idx="12">
                  <c:v>855.00980000000004</c:v>
                </c:pt>
                <c:pt idx="13">
                  <c:v>784.17533901239062</c:v>
                </c:pt>
                <c:pt idx="14">
                  <c:v>798.70516603199076</c:v>
                </c:pt>
                <c:pt idx="15">
                  <c:v>772.7672666123965</c:v>
                </c:pt>
                <c:pt idx="16">
                  <c:v>740.59064179725419</c:v>
                </c:pt>
                <c:pt idx="17">
                  <c:v>704.74858041684354</c:v>
                </c:pt>
                <c:pt idx="18">
                  <c:v>697.07882573453935</c:v>
                </c:pt>
                <c:pt idx="19">
                  <c:v>646.91865486463917</c:v>
                </c:pt>
                <c:pt idx="20">
                  <c:v>666.68709119411812</c:v>
                </c:pt>
                <c:pt idx="21">
                  <c:v>638.54693280971003</c:v>
                </c:pt>
                <c:pt idx="22">
                  <c:v>645.83979231028718</c:v>
                </c:pt>
                <c:pt idx="23">
                  <c:v>559.76047449911255</c:v>
                </c:pt>
                <c:pt idx="24">
                  <c:v>558.11308605194097</c:v>
                </c:pt>
                <c:pt idx="25">
                  <c:v>510.14896327077105</c:v>
                </c:pt>
                <c:pt idx="26">
                  <c:v>495.8809964338804</c:v>
                </c:pt>
                <c:pt idx="27">
                  <c:v>487.58902027602164</c:v>
                </c:pt>
                <c:pt idx="28">
                  <c:v>446.88325044428268</c:v>
                </c:pt>
                <c:pt idx="29">
                  <c:v>444.8998561232072</c:v>
                </c:pt>
                <c:pt idx="30">
                  <c:v>442.03152782596118</c:v>
                </c:pt>
                <c:pt idx="31">
                  <c:v>448.18979175563743</c:v>
                </c:pt>
                <c:pt idx="32">
                  <c:v>404.26208563566729</c:v>
                </c:pt>
                <c:pt idx="33">
                  <c:v>370.78519300773871</c:v>
                </c:pt>
                <c:pt idx="34">
                  <c:v>371.05642744524852</c:v>
                </c:pt>
                <c:pt idx="35">
                  <c:v>360.10232808598624</c:v>
                </c:pt>
                <c:pt idx="36">
                  <c:v>351.60212591232448</c:v>
                </c:pt>
                <c:pt idx="37">
                  <c:v>352.95989181566824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'1.3'!$L$5:$L$42</c:f>
              <c:numCache>
                <c:formatCode>0</c:formatCode>
                <c:ptCount val="38"/>
                <c:pt idx="0">
                  <c:v>985.15949999999998</c:v>
                </c:pt>
                <c:pt idx="1">
                  <c:v>914.26379999999995</c:v>
                </c:pt>
                <c:pt idx="2">
                  <c:v>913.32470000000001</c:v>
                </c:pt>
                <c:pt idx="3">
                  <c:v>864.35640000000001</c:v>
                </c:pt>
                <c:pt idx="4">
                  <c:v>822.77629999999999</c:v>
                </c:pt>
                <c:pt idx="5">
                  <c:v>796.68650000000002</c:v>
                </c:pt>
                <c:pt idx="6">
                  <c:v>736.54459999999995</c:v>
                </c:pt>
                <c:pt idx="7">
                  <c:v>701.04219999999998</c:v>
                </c:pt>
                <c:pt idx="8">
                  <c:v>687.58140000000003</c:v>
                </c:pt>
                <c:pt idx="9">
                  <c:v>617.62840000000006</c:v>
                </c:pt>
                <c:pt idx="10">
                  <c:v>607.61090000000002</c:v>
                </c:pt>
                <c:pt idx="11">
                  <c:v>563.04809999999998</c:v>
                </c:pt>
                <c:pt idx="12">
                  <c:v>568.37159999999994</c:v>
                </c:pt>
                <c:pt idx="13">
                  <c:v>521.73965919001739</c:v>
                </c:pt>
                <c:pt idx="14">
                  <c:v>525.00758972279596</c:v>
                </c:pt>
                <c:pt idx="15">
                  <c:v>514.60745913050039</c:v>
                </c:pt>
                <c:pt idx="16">
                  <c:v>485.8880324868594</c:v>
                </c:pt>
                <c:pt idx="17">
                  <c:v>469.18328502351363</c:v>
                </c:pt>
                <c:pt idx="18">
                  <c:v>464.28617585206837</c:v>
                </c:pt>
                <c:pt idx="19">
                  <c:v>436.85653413851378</c:v>
                </c:pt>
                <c:pt idx="20">
                  <c:v>452.57361735411735</c:v>
                </c:pt>
                <c:pt idx="21">
                  <c:v>445.33563139908495</c:v>
                </c:pt>
                <c:pt idx="22">
                  <c:v>428.89633499029281</c:v>
                </c:pt>
                <c:pt idx="23">
                  <c:v>397.71161801879049</c:v>
                </c:pt>
                <c:pt idx="24">
                  <c:v>384.58685869616011</c:v>
                </c:pt>
                <c:pt idx="25">
                  <c:v>351.68884237105516</c:v>
                </c:pt>
                <c:pt idx="26">
                  <c:v>348.66764533922293</c:v>
                </c:pt>
                <c:pt idx="27">
                  <c:v>334.95504470688343</c:v>
                </c:pt>
                <c:pt idx="28">
                  <c:v>315.41290386723142</c:v>
                </c:pt>
                <c:pt idx="29">
                  <c:v>302.59312758260688</c:v>
                </c:pt>
                <c:pt idx="30">
                  <c:v>277.87806258292278</c:v>
                </c:pt>
                <c:pt idx="31">
                  <c:v>276.66001156416939</c:v>
                </c:pt>
                <c:pt idx="32">
                  <c:v>265.24576614340657</c:v>
                </c:pt>
                <c:pt idx="33">
                  <c:v>250.3971574858196</c:v>
                </c:pt>
                <c:pt idx="34">
                  <c:v>259.31312721067167</c:v>
                </c:pt>
                <c:pt idx="35">
                  <c:v>245.14241107762459</c:v>
                </c:pt>
                <c:pt idx="36">
                  <c:v>231.41982265163432</c:v>
                </c:pt>
                <c:pt idx="37">
                  <c:v>232.49267307761124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'1.3'!$M$5:$M$42</c:f>
              <c:numCache>
                <c:formatCode>0</c:formatCode>
                <c:ptCount val="38"/>
                <c:pt idx="0">
                  <c:v>1177.9059999999999</c:v>
                </c:pt>
                <c:pt idx="1">
                  <c:v>1097.155</c:v>
                </c:pt>
                <c:pt idx="2">
                  <c:v>1092.4749999999999</c:v>
                </c:pt>
                <c:pt idx="3">
                  <c:v>1046.6179999999999</c:v>
                </c:pt>
                <c:pt idx="4">
                  <c:v>994.06590000000006</c:v>
                </c:pt>
                <c:pt idx="5">
                  <c:v>971.17520000000002</c:v>
                </c:pt>
                <c:pt idx="6">
                  <c:v>898.84839999999997</c:v>
                </c:pt>
                <c:pt idx="7">
                  <c:v>871.74879999999996</c:v>
                </c:pt>
                <c:pt idx="8">
                  <c:v>848.0489</c:v>
                </c:pt>
                <c:pt idx="9">
                  <c:v>761.97</c:v>
                </c:pt>
                <c:pt idx="10">
                  <c:v>740.27239999999995</c:v>
                </c:pt>
                <c:pt idx="11">
                  <c:v>694.73580000000004</c:v>
                </c:pt>
                <c:pt idx="12">
                  <c:v>691.03800000000001</c:v>
                </c:pt>
                <c:pt idx="13">
                  <c:v>632.27248851260401</c:v>
                </c:pt>
                <c:pt idx="14">
                  <c:v>638.94074140728537</c:v>
                </c:pt>
                <c:pt idx="15">
                  <c:v>624.19615045670685</c:v>
                </c:pt>
                <c:pt idx="16">
                  <c:v>592.37850223947703</c:v>
                </c:pt>
                <c:pt idx="17">
                  <c:v>569.25405553844462</c:v>
                </c:pt>
                <c:pt idx="18">
                  <c:v>565.34591603412878</c:v>
                </c:pt>
                <c:pt idx="19">
                  <c:v>527.5966114828542</c:v>
                </c:pt>
                <c:pt idx="20">
                  <c:v>543.40767796531304</c:v>
                </c:pt>
                <c:pt idx="21">
                  <c:v>530.17366900512559</c:v>
                </c:pt>
                <c:pt idx="22">
                  <c:v>519.79117906558122</c:v>
                </c:pt>
                <c:pt idx="23">
                  <c:v>469.30680373201636</c:v>
                </c:pt>
                <c:pt idx="24">
                  <c:v>460.46175755000604</c:v>
                </c:pt>
                <c:pt idx="25">
                  <c:v>421.23806393545607</c:v>
                </c:pt>
                <c:pt idx="26">
                  <c:v>414.97366663451317</c:v>
                </c:pt>
                <c:pt idx="27">
                  <c:v>401.29904431078091</c:v>
                </c:pt>
                <c:pt idx="28">
                  <c:v>374.7534924783638</c:v>
                </c:pt>
                <c:pt idx="29">
                  <c:v>364.62272634659359</c:v>
                </c:pt>
                <c:pt idx="30">
                  <c:v>346.56293478022656</c:v>
                </c:pt>
                <c:pt idx="31">
                  <c:v>347.67168913095088</c:v>
                </c:pt>
                <c:pt idx="32">
                  <c:v>326.13619073233059</c:v>
                </c:pt>
                <c:pt idx="33">
                  <c:v>303.64155417363799</c:v>
                </c:pt>
                <c:pt idx="34">
                  <c:v>310.71591151244502</c:v>
                </c:pt>
                <c:pt idx="35">
                  <c:v>297.16559215046783</c:v>
                </c:pt>
                <c:pt idx="36">
                  <c:v>286.87131306788615</c:v>
                </c:pt>
                <c:pt idx="37">
                  <c:v>287.80788719041357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404480"/>
        <c:axId val="82406016"/>
      </c:lineChart>
      <c:catAx>
        <c:axId val="82404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406016"/>
        <c:crosses val="autoZero"/>
        <c:auto val="1"/>
        <c:lblAlgn val="ctr"/>
        <c:lblOffset val="100"/>
        <c:noMultiLvlLbl val="0"/>
      </c:catAx>
      <c:valAx>
        <c:axId val="824060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404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 Age-standardised death rate per 100,000 from all heart and circulatory diseases, by gender, Scotland, 1969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038705227171099"/>
          <c:w val="0.86565732771775628"/>
          <c:h val="0.7419636306434626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'1.3'!$O$5:$O$42</c:f>
              <c:numCache>
                <c:formatCode>0</c:formatCode>
                <c:ptCount val="38"/>
                <c:pt idx="0">
                  <c:v>1480.6510000000001</c:v>
                </c:pt>
                <c:pt idx="1">
                  <c:v>1417.1759999999999</c:v>
                </c:pt>
                <c:pt idx="2">
                  <c:v>1455.633</c:v>
                </c:pt>
                <c:pt idx="3">
                  <c:v>1381.3330000000001</c:v>
                </c:pt>
                <c:pt idx="4">
                  <c:v>1297.085</c:v>
                </c:pt>
                <c:pt idx="5">
                  <c:v>1344.0630000000001</c:v>
                </c:pt>
                <c:pt idx="6">
                  <c:v>1248.126</c:v>
                </c:pt>
                <c:pt idx="7">
                  <c:v>1186.4359999999999</c:v>
                </c:pt>
                <c:pt idx="8">
                  <c:v>1163.32</c:v>
                </c:pt>
                <c:pt idx="9">
                  <c:v>1096.7239999999999</c:v>
                </c:pt>
                <c:pt idx="10">
                  <c:v>1075.569</c:v>
                </c:pt>
                <c:pt idx="11">
                  <c:v>971.64859999999999</c:v>
                </c:pt>
                <c:pt idx="12">
                  <c:v>987.12879999999996</c:v>
                </c:pt>
                <c:pt idx="13">
                  <c:v>906.82550939060559</c:v>
                </c:pt>
                <c:pt idx="14">
                  <c:v>882.91038083373633</c:v>
                </c:pt>
                <c:pt idx="15">
                  <c:v>887.14900603269245</c:v>
                </c:pt>
                <c:pt idx="16">
                  <c:v>838.77949831402327</c:v>
                </c:pt>
                <c:pt idx="17">
                  <c:v>801.6296568198253</c:v>
                </c:pt>
                <c:pt idx="18">
                  <c:v>796.02719192982897</c:v>
                </c:pt>
                <c:pt idx="19">
                  <c:v>741.70150498093051</c:v>
                </c:pt>
                <c:pt idx="20">
                  <c:v>695.70439434632885</c:v>
                </c:pt>
                <c:pt idx="21">
                  <c:v>700.54736758502872</c:v>
                </c:pt>
                <c:pt idx="22">
                  <c:v>696.91747242802739</c:v>
                </c:pt>
                <c:pt idx="23">
                  <c:v>648.58106958762323</c:v>
                </c:pt>
                <c:pt idx="24">
                  <c:v>605.60025081961487</c:v>
                </c:pt>
                <c:pt idx="25">
                  <c:v>561.65349971272087</c:v>
                </c:pt>
                <c:pt idx="26">
                  <c:v>564.77310912137898</c:v>
                </c:pt>
                <c:pt idx="27">
                  <c:v>524.83491975880054</c:v>
                </c:pt>
                <c:pt idx="28">
                  <c:v>490.85499931533701</c:v>
                </c:pt>
                <c:pt idx="29">
                  <c:v>482.94974199325054</c:v>
                </c:pt>
                <c:pt idx="30">
                  <c:v>451.49636393205998</c:v>
                </c:pt>
                <c:pt idx="31">
                  <c:v>436.00170752673762</c:v>
                </c:pt>
                <c:pt idx="32">
                  <c:v>432.16127451094127</c:v>
                </c:pt>
                <c:pt idx="33">
                  <c:v>414.20401685832456</c:v>
                </c:pt>
                <c:pt idx="34">
                  <c:v>433.50539171395405</c:v>
                </c:pt>
                <c:pt idx="35">
                  <c:v>413.58458903778626</c:v>
                </c:pt>
                <c:pt idx="36">
                  <c:v>410.39411300989678</c:v>
                </c:pt>
                <c:pt idx="37">
                  <c:v>404.17318733043328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'1.3'!$P$5:$P$42</c:f>
              <c:numCache>
                <c:formatCode>0</c:formatCode>
                <c:ptCount val="38"/>
                <c:pt idx="0">
                  <c:v>1065.5930000000001</c:v>
                </c:pt>
                <c:pt idx="1">
                  <c:v>976.52589999999998</c:v>
                </c:pt>
                <c:pt idx="2">
                  <c:v>994.9348</c:v>
                </c:pt>
                <c:pt idx="3">
                  <c:v>918.99099999999999</c:v>
                </c:pt>
                <c:pt idx="4">
                  <c:v>870.51099999999997</c:v>
                </c:pt>
                <c:pt idx="5">
                  <c:v>888.61199999999997</c:v>
                </c:pt>
                <c:pt idx="6">
                  <c:v>814.30219999999997</c:v>
                </c:pt>
                <c:pt idx="7">
                  <c:v>777.92330000000004</c:v>
                </c:pt>
                <c:pt idx="8">
                  <c:v>762.62890000000004</c:v>
                </c:pt>
                <c:pt idx="9">
                  <c:v>716.71310000000005</c:v>
                </c:pt>
                <c:pt idx="10">
                  <c:v>706.20870000000002</c:v>
                </c:pt>
                <c:pt idx="11">
                  <c:v>652.77940000000001</c:v>
                </c:pt>
                <c:pt idx="12">
                  <c:v>663.48789999999997</c:v>
                </c:pt>
                <c:pt idx="13">
                  <c:v>610.12404119943699</c:v>
                </c:pt>
                <c:pt idx="14">
                  <c:v>603.40389427911862</c:v>
                </c:pt>
                <c:pt idx="15">
                  <c:v>581.01165770888042</c:v>
                </c:pt>
                <c:pt idx="16">
                  <c:v>569.44409201505698</c:v>
                </c:pt>
                <c:pt idx="17">
                  <c:v>547.69525270335282</c:v>
                </c:pt>
                <c:pt idx="18">
                  <c:v>534.83231490650383</c:v>
                </c:pt>
                <c:pt idx="19">
                  <c:v>504.61690017245741</c:v>
                </c:pt>
                <c:pt idx="20">
                  <c:v>482.48261458640201</c:v>
                </c:pt>
                <c:pt idx="21">
                  <c:v>490.91966361929821</c:v>
                </c:pt>
                <c:pt idx="22">
                  <c:v>469.81550166814873</c:v>
                </c:pt>
                <c:pt idx="23">
                  <c:v>448.69481535532788</c:v>
                </c:pt>
                <c:pt idx="24">
                  <c:v>425.80023624555378</c:v>
                </c:pt>
                <c:pt idx="25">
                  <c:v>398.33240853882114</c:v>
                </c:pt>
                <c:pt idx="26">
                  <c:v>383.76960895800397</c:v>
                </c:pt>
                <c:pt idx="27">
                  <c:v>376.62474307076269</c:v>
                </c:pt>
                <c:pt idx="28">
                  <c:v>352.66925865688575</c:v>
                </c:pt>
                <c:pt idx="29">
                  <c:v>333.12589463343551</c:v>
                </c:pt>
                <c:pt idx="30">
                  <c:v>319.31028706743712</c:v>
                </c:pt>
                <c:pt idx="31">
                  <c:v>321.13486232394865</c:v>
                </c:pt>
                <c:pt idx="32">
                  <c:v>306.06654641033538</c:v>
                </c:pt>
                <c:pt idx="33">
                  <c:v>289.67768113916134</c:v>
                </c:pt>
                <c:pt idx="34">
                  <c:v>307.91252922912628</c:v>
                </c:pt>
                <c:pt idx="35">
                  <c:v>287.93321181175259</c:v>
                </c:pt>
                <c:pt idx="36">
                  <c:v>290.23776231704505</c:v>
                </c:pt>
                <c:pt idx="37">
                  <c:v>279.99361805709066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'1.3'!$Q$5:$Q$42</c:f>
              <c:numCache>
                <c:formatCode>0</c:formatCode>
                <c:ptCount val="38"/>
                <c:pt idx="0">
                  <c:v>1228.6500000000001</c:v>
                </c:pt>
                <c:pt idx="1">
                  <c:v>1148.249</c:v>
                </c:pt>
                <c:pt idx="2">
                  <c:v>1175.8420000000001</c:v>
                </c:pt>
                <c:pt idx="3">
                  <c:v>1098.1189999999999</c:v>
                </c:pt>
                <c:pt idx="4">
                  <c:v>1036.0809999999999</c:v>
                </c:pt>
                <c:pt idx="5">
                  <c:v>1063.373</c:v>
                </c:pt>
                <c:pt idx="6">
                  <c:v>982.23929999999996</c:v>
                </c:pt>
                <c:pt idx="7">
                  <c:v>939.29139999999995</c:v>
                </c:pt>
                <c:pt idx="8">
                  <c:v>919.56129999999996</c:v>
                </c:pt>
                <c:pt idx="9">
                  <c:v>865.92719999999997</c:v>
                </c:pt>
                <c:pt idx="10">
                  <c:v>851.31780000000003</c:v>
                </c:pt>
                <c:pt idx="11">
                  <c:v>781.33879999999999</c:v>
                </c:pt>
                <c:pt idx="12">
                  <c:v>794.82950000000005</c:v>
                </c:pt>
                <c:pt idx="13">
                  <c:v>730.23915711975633</c:v>
                </c:pt>
                <c:pt idx="14">
                  <c:v>717.85809062050714</c:v>
                </c:pt>
                <c:pt idx="15">
                  <c:v>704.14919919993758</c:v>
                </c:pt>
                <c:pt idx="16">
                  <c:v>679.86667614191254</c:v>
                </c:pt>
                <c:pt idx="17">
                  <c:v>654.39234786321481</c:v>
                </c:pt>
                <c:pt idx="18">
                  <c:v>642.03216923000036</c:v>
                </c:pt>
                <c:pt idx="19">
                  <c:v>603.51147696216071</c:v>
                </c:pt>
                <c:pt idx="20">
                  <c:v>571.9068239519911</c:v>
                </c:pt>
                <c:pt idx="21">
                  <c:v>577.17521056216458</c:v>
                </c:pt>
                <c:pt idx="22">
                  <c:v>561.58778824260321</c:v>
                </c:pt>
                <c:pt idx="23">
                  <c:v>531.61743866022471</c:v>
                </c:pt>
                <c:pt idx="24">
                  <c:v>503.22132248380439</c:v>
                </c:pt>
                <c:pt idx="25">
                  <c:v>467.39225475320973</c:v>
                </c:pt>
                <c:pt idx="26">
                  <c:v>460.1111065740688</c:v>
                </c:pt>
                <c:pt idx="27">
                  <c:v>441.51445985868753</c:v>
                </c:pt>
                <c:pt idx="28">
                  <c:v>412.72730563273507</c:v>
                </c:pt>
                <c:pt idx="29">
                  <c:v>397.31177111361859</c:v>
                </c:pt>
                <c:pt idx="30">
                  <c:v>376.99943095192447</c:v>
                </c:pt>
                <c:pt idx="31">
                  <c:v>372.61560387556023</c:v>
                </c:pt>
                <c:pt idx="32">
                  <c:v>361.28253156874268</c:v>
                </c:pt>
                <c:pt idx="33">
                  <c:v>344.03441809351352</c:v>
                </c:pt>
                <c:pt idx="34">
                  <c:v>363.68841711669222</c:v>
                </c:pt>
                <c:pt idx="35">
                  <c:v>342.93874833137443</c:v>
                </c:pt>
                <c:pt idx="36">
                  <c:v>344.05706224780397</c:v>
                </c:pt>
                <c:pt idx="37">
                  <c:v>335.03216489140459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438016"/>
        <c:axId val="82439552"/>
      </c:lineChart>
      <c:catAx>
        <c:axId val="82438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439552"/>
        <c:crosses val="autoZero"/>
        <c:auto val="1"/>
        <c:lblAlgn val="ctr"/>
        <c:lblOffset val="100"/>
        <c:noMultiLvlLbl val="0"/>
      </c:catAx>
      <c:valAx>
        <c:axId val="82439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1.8070805102850515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438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 Age-standardised death rate per 100,000 from all heart and circulatory diseases, by gender, Northern Ireland, 1969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2146843309165865"/>
          <c:w val="0.86720771531465546"/>
          <c:h val="0.75757121420855422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'1.3'!$S$5:$S$42</c:f>
              <c:numCache>
                <c:formatCode>0</c:formatCode>
                <c:ptCount val="38"/>
                <c:pt idx="0">
                  <c:v>1423.1980000000001</c:v>
                </c:pt>
                <c:pt idx="1">
                  <c:v>1508.222</c:v>
                </c:pt>
                <c:pt idx="2">
                  <c:v>1545.672</c:v>
                </c:pt>
                <c:pt idx="3">
                  <c:v>1427.9159999999999</c:v>
                </c:pt>
                <c:pt idx="4">
                  <c:v>1509.5809999999999</c:v>
                </c:pt>
                <c:pt idx="5">
                  <c:v>1435.116</c:v>
                </c:pt>
                <c:pt idx="6">
                  <c:v>1247.3109999999999</c:v>
                </c:pt>
                <c:pt idx="7">
                  <c:v>1142.095</c:v>
                </c:pt>
                <c:pt idx="8">
                  <c:v>1061.943</c:v>
                </c:pt>
                <c:pt idx="9">
                  <c:v>990.8415</c:v>
                </c:pt>
                <c:pt idx="10">
                  <c:v>962.94380000000001</c:v>
                </c:pt>
                <c:pt idx="11">
                  <c:v>865.93880000000001</c:v>
                </c:pt>
                <c:pt idx="12">
                  <c:v>864.51909999999998</c:v>
                </c:pt>
                <c:pt idx="13">
                  <c:v>848.29464928548748</c:v>
                </c:pt>
                <c:pt idx="14">
                  <c:v>834.14025901695311</c:v>
                </c:pt>
                <c:pt idx="15">
                  <c:v>789.05541562987912</c:v>
                </c:pt>
                <c:pt idx="16">
                  <c:v>773.83987645740149</c:v>
                </c:pt>
                <c:pt idx="17">
                  <c:v>735.99848148167973</c:v>
                </c:pt>
                <c:pt idx="18">
                  <c:v>731.47846080077102</c:v>
                </c:pt>
                <c:pt idx="19">
                  <c:v>652.5780202532568</c:v>
                </c:pt>
                <c:pt idx="20">
                  <c:v>659.39401026047119</c:v>
                </c:pt>
                <c:pt idx="21">
                  <c:v>629.04618928560421</c:v>
                </c:pt>
                <c:pt idx="22">
                  <c:v>592.00961821199701</c:v>
                </c:pt>
                <c:pt idx="23">
                  <c:v>561.14418964320896</c:v>
                </c:pt>
                <c:pt idx="24">
                  <c:v>535.14475133347469</c:v>
                </c:pt>
                <c:pt idx="25">
                  <c:v>494.09754645345049</c:v>
                </c:pt>
                <c:pt idx="26">
                  <c:v>499.69359993224981</c:v>
                </c:pt>
                <c:pt idx="27">
                  <c:v>479.41157863265386</c:v>
                </c:pt>
                <c:pt idx="28">
                  <c:v>436.66629422242227</c:v>
                </c:pt>
                <c:pt idx="29">
                  <c:v>430.53973169040785</c:v>
                </c:pt>
                <c:pt idx="30">
                  <c:v>389.23437366089308</c:v>
                </c:pt>
                <c:pt idx="31">
                  <c:v>372.74295750796</c:v>
                </c:pt>
                <c:pt idx="32">
                  <c:v>362.47990615806788</c:v>
                </c:pt>
                <c:pt idx="33">
                  <c:v>343.11250112457782</c:v>
                </c:pt>
                <c:pt idx="34">
                  <c:v>342.11700927533741</c:v>
                </c:pt>
                <c:pt idx="35">
                  <c:v>318.9001907401456</c:v>
                </c:pt>
                <c:pt idx="36">
                  <c:v>335.09744519811517</c:v>
                </c:pt>
                <c:pt idx="37">
                  <c:v>313.01095326446438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'1.3'!$T$5:$T$42</c:f>
              <c:numCache>
                <c:formatCode>0</c:formatCode>
                <c:ptCount val="38"/>
                <c:pt idx="0">
                  <c:v>1061.9349999999999</c:v>
                </c:pt>
                <c:pt idx="1">
                  <c:v>1029.3050000000001</c:v>
                </c:pt>
                <c:pt idx="2">
                  <c:v>1046.8109999999999</c:v>
                </c:pt>
                <c:pt idx="3">
                  <c:v>960.98099999999999</c:v>
                </c:pt>
                <c:pt idx="4">
                  <c:v>969.11289999999997</c:v>
                </c:pt>
                <c:pt idx="5">
                  <c:v>903.85640000000001</c:v>
                </c:pt>
                <c:pt idx="6">
                  <c:v>785.72199999999998</c:v>
                </c:pt>
                <c:pt idx="7">
                  <c:v>742.88490000000002</c:v>
                </c:pt>
                <c:pt idx="8">
                  <c:v>713.14200000000005</c:v>
                </c:pt>
                <c:pt idx="9">
                  <c:v>651.55020000000002</c:v>
                </c:pt>
                <c:pt idx="10">
                  <c:v>614.98040000000003</c:v>
                </c:pt>
                <c:pt idx="11">
                  <c:v>565.11220000000003</c:v>
                </c:pt>
                <c:pt idx="12">
                  <c:v>558.33780000000002</c:v>
                </c:pt>
                <c:pt idx="13">
                  <c:v>570.25723018830809</c:v>
                </c:pt>
                <c:pt idx="14">
                  <c:v>546.53194629469886</c:v>
                </c:pt>
                <c:pt idx="15">
                  <c:v>520.77900505894877</c:v>
                </c:pt>
                <c:pt idx="16">
                  <c:v>497.00438975196778</c:v>
                </c:pt>
                <c:pt idx="17">
                  <c:v>486.01311981650514</c:v>
                </c:pt>
                <c:pt idx="18">
                  <c:v>499.01757913536147</c:v>
                </c:pt>
                <c:pt idx="19">
                  <c:v>443.41526855716279</c:v>
                </c:pt>
                <c:pt idx="20">
                  <c:v>447.20152633827524</c:v>
                </c:pt>
                <c:pt idx="21">
                  <c:v>436.5455417221155</c:v>
                </c:pt>
                <c:pt idx="22">
                  <c:v>407.09878127993881</c:v>
                </c:pt>
                <c:pt idx="23">
                  <c:v>385.71689104809991</c:v>
                </c:pt>
                <c:pt idx="24">
                  <c:v>353.70919232224475</c:v>
                </c:pt>
                <c:pt idx="25">
                  <c:v>347.42331995494857</c:v>
                </c:pt>
                <c:pt idx="26">
                  <c:v>329.09913230206763</c:v>
                </c:pt>
                <c:pt idx="27">
                  <c:v>320.10269200078125</c:v>
                </c:pt>
                <c:pt idx="28">
                  <c:v>300.20402035855705</c:v>
                </c:pt>
                <c:pt idx="29">
                  <c:v>284.64428752822135</c:v>
                </c:pt>
                <c:pt idx="30">
                  <c:v>257.1587375112918</c:v>
                </c:pt>
                <c:pt idx="31">
                  <c:v>261.05553115318293</c:v>
                </c:pt>
                <c:pt idx="32">
                  <c:v>248.80517002034884</c:v>
                </c:pt>
                <c:pt idx="33">
                  <c:v>228.66413702575053</c:v>
                </c:pt>
                <c:pt idx="34">
                  <c:v>229.79512326239288</c:v>
                </c:pt>
                <c:pt idx="35">
                  <c:v>219.47499153274651</c:v>
                </c:pt>
                <c:pt idx="36">
                  <c:v>218.17347587795831</c:v>
                </c:pt>
                <c:pt idx="37">
                  <c:v>208.5571668865114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'1.3'!$U$5:$U$42</c:f>
              <c:numCache>
                <c:formatCode>0</c:formatCode>
                <c:ptCount val="38"/>
                <c:pt idx="0">
                  <c:v>1217.6310000000001</c:v>
                </c:pt>
                <c:pt idx="1">
                  <c:v>1222.9179999999999</c:v>
                </c:pt>
                <c:pt idx="2">
                  <c:v>1243.4290000000001</c:v>
                </c:pt>
                <c:pt idx="3">
                  <c:v>1149.002</c:v>
                </c:pt>
                <c:pt idx="4">
                  <c:v>1181.7260000000001</c:v>
                </c:pt>
                <c:pt idx="5">
                  <c:v>1115.395</c:v>
                </c:pt>
                <c:pt idx="6">
                  <c:v>973.63260000000002</c:v>
                </c:pt>
                <c:pt idx="7">
                  <c:v>906.70180000000005</c:v>
                </c:pt>
                <c:pt idx="8">
                  <c:v>858.88130000000001</c:v>
                </c:pt>
                <c:pt idx="9">
                  <c:v>792.36850000000004</c:v>
                </c:pt>
                <c:pt idx="10">
                  <c:v>755.36789999999996</c:v>
                </c:pt>
                <c:pt idx="11">
                  <c:v>689.80139999999994</c:v>
                </c:pt>
                <c:pt idx="12">
                  <c:v>686.34569999999997</c:v>
                </c:pt>
                <c:pt idx="13">
                  <c:v>681.90768280945167</c:v>
                </c:pt>
                <c:pt idx="14">
                  <c:v>661.33134608366515</c:v>
                </c:pt>
                <c:pt idx="15">
                  <c:v>627.43929097767023</c:v>
                </c:pt>
                <c:pt idx="16">
                  <c:v>609.02952331691972</c:v>
                </c:pt>
                <c:pt idx="17">
                  <c:v>591.55602955866993</c:v>
                </c:pt>
                <c:pt idx="18">
                  <c:v>594.8364851529476</c:v>
                </c:pt>
                <c:pt idx="19">
                  <c:v>532.27161316754655</c:v>
                </c:pt>
                <c:pt idx="20">
                  <c:v>535.07790868232303</c:v>
                </c:pt>
                <c:pt idx="21">
                  <c:v>516.07830911640269</c:v>
                </c:pt>
                <c:pt idx="22">
                  <c:v>484.61650710435009</c:v>
                </c:pt>
                <c:pt idx="23">
                  <c:v>460.58330270728601</c:v>
                </c:pt>
                <c:pt idx="24">
                  <c:v>428.60873379397646</c:v>
                </c:pt>
                <c:pt idx="25">
                  <c:v>410.05354306727486</c:v>
                </c:pt>
                <c:pt idx="26">
                  <c:v>398.31844098142386</c:v>
                </c:pt>
                <c:pt idx="27">
                  <c:v>384.49027201058334</c:v>
                </c:pt>
                <c:pt idx="28">
                  <c:v>357.77618236900986</c:v>
                </c:pt>
                <c:pt idx="29">
                  <c:v>346.36610752672703</c:v>
                </c:pt>
                <c:pt idx="30">
                  <c:v>314.7404873037766</c:v>
                </c:pt>
                <c:pt idx="31">
                  <c:v>310.61013632970872</c:v>
                </c:pt>
                <c:pt idx="32">
                  <c:v>298.18845136832272</c:v>
                </c:pt>
                <c:pt idx="33">
                  <c:v>277.34243920820677</c:v>
                </c:pt>
                <c:pt idx="34">
                  <c:v>277.81537552828831</c:v>
                </c:pt>
                <c:pt idx="35">
                  <c:v>263.36773568229393</c:v>
                </c:pt>
                <c:pt idx="36">
                  <c:v>269.3929753814453</c:v>
                </c:pt>
                <c:pt idx="37">
                  <c:v>254.26636061994887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475648"/>
        <c:axId val="82481536"/>
      </c:lineChart>
      <c:catAx>
        <c:axId val="82475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481536"/>
        <c:crosses val="autoZero"/>
        <c:auto val="1"/>
        <c:lblAlgn val="ctr"/>
        <c:lblOffset val="100"/>
        <c:noMultiLvlLbl val="0"/>
      </c:catAx>
      <c:valAx>
        <c:axId val="82481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1.8070805102850515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475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300"/>
              <a:t>Figure 1.4 Age-standardised death rate per 100,000 from all heart and circulatory diseases, by gender, aged under 75, United Kingdom 1969 to 2018</a:t>
            </a:r>
          </a:p>
        </c:rich>
      </c:tx>
      <c:layout>
        <c:manualLayout>
          <c:xMode val="edge"/>
          <c:yMode val="edge"/>
          <c:x val="0.10409184091840919"/>
          <c:y val="4.83592400690846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42"/>
          <c:w val="0.86128573411718368"/>
          <c:h val="0.66573592808670934"/>
        </c:manualLayout>
      </c:layout>
      <c:lineChart>
        <c:grouping val="standard"/>
        <c:varyColors val="0"/>
        <c:ser>
          <c:idx val="0"/>
          <c:order val="0"/>
          <c:tx>
            <c:strRef>
              <c:f>'1.4'!$C$4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'1.4'!$C$5:$C$42</c:f>
              <c:numCache>
                <c:formatCode>0</c:formatCode>
                <c:ptCount val="38"/>
                <c:pt idx="0">
                  <c:v>500.32159999999999</c:v>
                </c:pt>
                <c:pt idx="1">
                  <c:v>486.7595</c:v>
                </c:pt>
                <c:pt idx="2">
                  <c:v>488.45940000000002</c:v>
                </c:pt>
                <c:pt idx="3">
                  <c:v>475.21300000000002</c:v>
                </c:pt>
                <c:pt idx="4">
                  <c:v>459.40519999999998</c:v>
                </c:pt>
                <c:pt idx="5">
                  <c:v>461.91520000000003</c:v>
                </c:pt>
                <c:pt idx="6">
                  <c:v>431.71249999999998</c:v>
                </c:pt>
                <c:pt idx="7">
                  <c:v>417.18029999999999</c:v>
                </c:pt>
                <c:pt idx="8">
                  <c:v>396.983</c:v>
                </c:pt>
                <c:pt idx="9">
                  <c:v>369.4169</c:v>
                </c:pt>
                <c:pt idx="10">
                  <c:v>341.74040000000002</c:v>
                </c:pt>
                <c:pt idx="11">
                  <c:v>318.68770000000001</c:v>
                </c:pt>
                <c:pt idx="12">
                  <c:v>304.05459999999999</c:v>
                </c:pt>
                <c:pt idx="13">
                  <c:v>307.53693504483095</c:v>
                </c:pt>
                <c:pt idx="14">
                  <c:v>300.68474765757412</c:v>
                </c:pt>
                <c:pt idx="15">
                  <c:v>289.33130005105022</c:v>
                </c:pt>
                <c:pt idx="16">
                  <c:v>272.28756553139874</c:v>
                </c:pt>
                <c:pt idx="17">
                  <c:v>261.08704060648699</c:v>
                </c:pt>
                <c:pt idx="18">
                  <c:v>247.09374434734431</c:v>
                </c:pt>
                <c:pt idx="19">
                  <c:v>230.50458504082272</c:v>
                </c:pt>
                <c:pt idx="20">
                  <c:v>219.05086173391743</c:v>
                </c:pt>
                <c:pt idx="21">
                  <c:v>208.54342639409265</c:v>
                </c:pt>
                <c:pt idx="22">
                  <c:v>197.91472507765354</c:v>
                </c:pt>
                <c:pt idx="23">
                  <c:v>183.06728092936316</c:v>
                </c:pt>
                <c:pt idx="24">
                  <c:v>171.28616572137966</c:v>
                </c:pt>
                <c:pt idx="25">
                  <c:v>159.26761713970845</c:v>
                </c:pt>
                <c:pt idx="26">
                  <c:v>151.57507003922589</c:v>
                </c:pt>
                <c:pt idx="27">
                  <c:v>143.04491888644861</c:v>
                </c:pt>
                <c:pt idx="28">
                  <c:v>133.98060570234477</c:v>
                </c:pt>
                <c:pt idx="29">
                  <c:v>130.73968445300281</c:v>
                </c:pt>
                <c:pt idx="30">
                  <c:v>119.62058390272597</c:v>
                </c:pt>
                <c:pt idx="31">
                  <c:v>113.76553541362551</c:v>
                </c:pt>
                <c:pt idx="32">
                  <c:v>113.28442943355671</c:v>
                </c:pt>
                <c:pt idx="33">
                  <c:v>108.75789816502429</c:v>
                </c:pt>
                <c:pt idx="34">
                  <c:v>108.9983729813348</c:v>
                </c:pt>
                <c:pt idx="35">
                  <c:v>106.90582157511174</c:v>
                </c:pt>
                <c:pt idx="36">
                  <c:v>105.42877420616723</c:v>
                </c:pt>
                <c:pt idx="37">
                  <c:v>105.73214364434997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4-461C-8357-034F25611495}"/>
            </c:ext>
          </c:extLst>
        </c:ser>
        <c:ser>
          <c:idx val="1"/>
          <c:order val="1"/>
          <c:tx>
            <c:strRef>
              <c:f>'1.4'!$D$4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'1.4'!$D$5:$D$42</c:f>
              <c:numCache>
                <c:formatCode>0</c:formatCode>
                <c:ptCount val="38"/>
                <c:pt idx="0">
                  <c:v>249.62880000000001</c:v>
                </c:pt>
                <c:pt idx="1">
                  <c:v>232.87360000000001</c:v>
                </c:pt>
                <c:pt idx="2">
                  <c:v>233.18860000000001</c:v>
                </c:pt>
                <c:pt idx="3">
                  <c:v>220.9392</c:v>
                </c:pt>
                <c:pt idx="4">
                  <c:v>212.79400000000001</c:v>
                </c:pt>
                <c:pt idx="5">
                  <c:v>211.46780000000001</c:v>
                </c:pt>
                <c:pt idx="6">
                  <c:v>195.786</c:v>
                </c:pt>
                <c:pt idx="7">
                  <c:v>188.07480000000001</c:v>
                </c:pt>
                <c:pt idx="8">
                  <c:v>179.4513</c:v>
                </c:pt>
                <c:pt idx="9">
                  <c:v>167.7208</c:v>
                </c:pt>
                <c:pt idx="10">
                  <c:v>158.32310000000001</c:v>
                </c:pt>
                <c:pt idx="11">
                  <c:v>146.94460000000001</c:v>
                </c:pt>
                <c:pt idx="12">
                  <c:v>140.03870000000001</c:v>
                </c:pt>
                <c:pt idx="13">
                  <c:v>143.7400656919512</c:v>
                </c:pt>
                <c:pt idx="14">
                  <c:v>139.55411790691284</c:v>
                </c:pt>
                <c:pt idx="15">
                  <c:v>134.76423818136286</c:v>
                </c:pt>
                <c:pt idx="16">
                  <c:v>128.357825505834</c:v>
                </c:pt>
                <c:pt idx="17">
                  <c:v>123.53753240458026</c:v>
                </c:pt>
                <c:pt idx="18">
                  <c:v>115.58662043206259</c:v>
                </c:pt>
                <c:pt idx="19">
                  <c:v>106.96669697888289</c:v>
                </c:pt>
                <c:pt idx="20">
                  <c:v>102.64509904211165</c:v>
                </c:pt>
                <c:pt idx="21">
                  <c:v>97.620329321303004</c:v>
                </c:pt>
                <c:pt idx="22">
                  <c:v>92.119235259022886</c:v>
                </c:pt>
                <c:pt idx="23">
                  <c:v>84.378338656549801</c:v>
                </c:pt>
                <c:pt idx="24">
                  <c:v>79.178643596167248</c:v>
                </c:pt>
                <c:pt idx="25">
                  <c:v>74.386202013713117</c:v>
                </c:pt>
                <c:pt idx="26">
                  <c:v>69.457161558370089</c:v>
                </c:pt>
                <c:pt idx="27">
                  <c:v>66.035138755645519</c:v>
                </c:pt>
                <c:pt idx="28">
                  <c:v>60.471992738112043</c:v>
                </c:pt>
                <c:pt idx="29">
                  <c:v>58.252561245997036</c:v>
                </c:pt>
                <c:pt idx="30">
                  <c:v>53.992498098984179</c:v>
                </c:pt>
                <c:pt idx="31">
                  <c:v>52.81862407876234</c:v>
                </c:pt>
                <c:pt idx="32">
                  <c:v>50.831728763022738</c:v>
                </c:pt>
                <c:pt idx="33">
                  <c:v>48.757865587350217</c:v>
                </c:pt>
                <c:pt idx="34">
                  <c:v>50.107186380115103</c:v>
                </c:pt>
                <c:pt idx="35">
                  <c:v>49.090147731232314</c:v>
                </c:pt>
                <c:pt idx="36">
                  <c:v>47.297299425790293</c:v>
                </c:pt>
                <c:pt idx="37">
                  <c:v>47.291959943892785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4-461C-8357-034F25611495}"/>
            </c:ext>
          </c:extLst>
        </c:ser>
        <c:ser>
          <c:idx val="2"/>
          <c:order val="2"/>
          <c:tx>
            <c:strRef>
              <c:f>'1.4'!$E$4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'1.4'!$E$5:$E$42</c:f>
              <c:numCache>
                <c:formatCode>0</c:formatCode>
                <c:ptCount val="38"/>
                <c:pt idx="0">
                  <c:v>360.35070000000002</c:v>
                </c:pt>
                <c:pt idx="1">
                  <c:v>345.8897</c:v>
                </c:pt>
                <c:pt idx="2">
                  <c:v>347.80489999999998</c:v>
                </c:pt>
                <c:pt idx="3">
                  <c:v>335.73950000000002</c:v>
                </c:pt>
                <c:pt idx="4">
                  <c:v>324.6198</c:v>
                </c:pt>
                <c:pt idx="5">
                  <c:v>325.44319999999999</c:v>
                </c:pt>
                <c:pt idx="6">
                  <c:v>303.59350000000001</c:v>
                </c:pt>
                <c:pt idx="7">
                  <c:v>292.96589999999998</c:v>
                </c:pt>
                <c:pt idx="8">
                  <c:v>279.33359999999999</c:v>
                </c:pt>
                <c:pt idx="9">
                  <c:v>260.66570000000002</c:v>
                </c:pt>
                <c:pt idx="10">
                  <c:v>243.03530000000001</c:v>
                </c:pt>
                <c:pt idx="11">
                  <c:v>226.745</c:v>
                </c:pt>
                <c:pt idx="12">
                  <c:v>216.58840000000001</c:v>
                </c:pt>
                <c:pt idx="13">
                  <c:v>220.29233268079977</c:v>
                </c:pt>
                <c:pt idx="14">
                  <c:v>215.05556173794901</c:v>
                </c:pt>
                <c:pt idx="15">
                  <c:v>207.36486255966406</c:v>
                </c:pt>
                <c:pt idx="16">
                  <c:v>196.24375961338632</c:v>
                </c:pt>
                <c:pt idx="17">
                  <c:v>188.57558150976601</c:v>
                </c:pt>
                <c:pt idx="18">
                  <c:v>177.89463851557153</c:v>
                </c:pt>
                <c:pt idx="19">
                  <c:v>165.61355350931686</c:v>
                </c:pt>
                <c:pt idx="20">
                  <c:v>158.07849063679748</c:v>
                </c:pt>
                <c:pt idx="21">
                  <c:v>150.54679103039308</c:v>
                </c:pt>
                <c:pt idx="22">
                  <c:v>142.70455618117529</c:v>
                </c:pt>
                <c:pt idx="23">
                  <c:v>131.67526334595857</c:v>
                </c:pt>
                <c:pt idx="24">
                  <c:v>123.44635747059476</c:v>
                </c:pt>
                <c:pt idx="25">
                  <c:v>115.33060673974741</c:v>
                </c:pt>
                <c:pt idx="26">
                  <c:v>109.10960225354516</c:v>
                </c:pt>
                <c:pt idx="27">
                  <c:v>103.28041841197343</c:v>
                </c:pt>
                <c:pt idx="28">
                  <c:v>96.062367212667525</c:v>
                </c:pt>
                <c:pt idx="29">
                  <c:v>93.398831417065196</c:v>
                </c:pt>
                <c:pt idx="30">
                  <c:v>85.814334403282089</c:v>
                </c:pt>
                <c:pt idx="31">
                  <c:v>82.381937333235925</c:v>
                </c:pt>
                <c:pt idx="32">
                  <c:v>81.130635993830822</c:v>
                </c:pt>
                <c:pt idx="33">
                  <c:v>77.89793435050575</c:v>
                </c:pt>
                <c:pt idx="34">
                  <c:v>78.725804331733769</c:v>
                </c:pt>
                <c:pt idx="35">
                  <c:v>77.196709455396359</c:v>
                </c:pt>
                <c:pt idx="36">
                  <c:v>75.577157477307168</c:v>
                </c:pt>
                <c:pt idx="37">
                  <c:v>75.719064526846523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4-461C-8357-034F2561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188160"/>
        <c:axId val="102189696"/>
      </c:lineChart>
      <c:catAx>
        <c:axId val="102188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2189696"/>
        <c:crosses val="autoZero"/>
        <c:auto val="1"/>
        <c:lblAlgn val="ctr"/>
        <c:lblOffset val="100"/>
        <c:noMultiLvlLbl val="0"/>
      </c:catAx>
      <c:valAx>
        <c:axId val="1021896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1881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507559248820836"/>
          <c:y val="0.29050231415373595"/>
          <c:w val="0.10232088147653133"/>
          <c:h val="0.1249251356533801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1.4 Age-standardised death rate per 100,000 from all heart and circulatory diseases, by gender, aged under 75, England 1969 to 2018</a:t>
            </a:r>
          </a:p>
        </c:rich>
      </c:tx>
      <c:layout>
        <c:manualLayout>
          <c:xMode val="edge"/>
          <c:yMode val="edge"/>
          <c:x val="0.12705207052070519"/>
          <c:y val="5.29648819804260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42"/>
          <c:w val="0.87604588171865971"/>
          <c:h val="0.65191900235268518"/>
        </c:manualLayout>
      </c:layout>
      <c:lineChart>
        <c:grouping val="standard"/>
        <c:varyColors val="0"/>
        <c:ser>
          <c:idx val="0"/>
          <c:order val="0"/>
          <c:tx>
            <c:strRef>
              <c:f>'1.4'!$G$4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'1.4'!$G$5:$G$42</c:f>
              <c:numCache>
                <c:formatCode>0</c:formatCode>
                <c:ptCount val="38"/>
                <c:pt idx="0">
                  <c:v>484.87909999999999</c:v>
                </c:pt>
                <c:pt idx="1">
                  <c:v>472.11660000000001</c:v>
                </c:pt>
                <c:pt idx="2">
                  <c:v>471.625</c:v>
                </c:pt>
                <c:pt idx="3">
                  <c:v>459.48169999999999</c:v>
                </c:pt>
                <c:pt idx="4">
                  <c:v>445.11540000000002</c:v>
                </c:pt>
                <c:pt idx="5">
                  <c:v>447.43389999999999</c:v>
                </c:pt>
                <c:pt idx="6">
                  <c:v>418.17410000000001</c:v>
                </c:pt>
                <c:pt idx="7">
                  <c:v>403.85250000000002</c:v>
                </c:pt>
                <c:pt idx="8">
                  <c:v>384.11810000000003</c:v>
                </c:pt>
                <c:pt idx="9">
                  <c:v>358.08569999999997</c:v>
                </c:pt>
                <c:pt idx="10">
                  <c:v>329.20870000000002</c:v>
                </c:pt>
                <c:pt idx="11">
                  <c:v>308.9631</c:v>
                </c:pt>
                <c:pt idx="12">
                  <c:v>293.35590000000002</c:v>
                </c:pt>
                <c:pt idx="13">
                  <c:v>297.45388791766334</c:v>
                </c:pt>
                <c:pt idx="14">
                  <c:v>290.80934625545734</c:v>
                </c:pt>
                <c:pt idx="15">
                  <c:v>280.18102688205011</c:v>
                </c:pt>
                <c:pt idx="16">
                  <c:v>262.71616645518196</c:v>
                </c:pt>
                <c:pt idx="17">
                  <c:v>252.51517083471407</c:v>
                </c:pt>
                <c:pt idx="18">
                  <c:v>238.21970460912183</c:v>
                </c:pt>
                <c:pt idx="19">
                  <c:v>223.25040724713702</c:v>
                </c:pt>
                <c:pt idx="20">
                  <c:v>212.99730649088684</c:v>
                </c:pt>
                <c:pt idx="21">
                  <c:v>202.35960333164837</c:v>
                </c:pt>
                <c:pt idx="22">
                  <c:v>191.67468106557297</c:v>
                </c:pt>
                <c:pt idx="23">
                  <c:v>177.88466155820797</c:v>
                </c:pt>
                <c:pt idx="24">
                  <c:v>165.60360387228576</c:v>
                </c:pt>
                <c:pt idx="25">
                  <c:v>154.58346112669238</c:v>
                </c:pt>
                <c:pt idx="26">
                  <c:v>145.95099609791737</c:v>
                </c:pt>
                <c:pt idx="27">
                  <c:v>138.18578062428497</c:v>
                </c:pt>
                <c:pt idx="28">
                  <c:v>130.02851790304405</c:v>
                </c:pt>
                <c:pt idx="29">
                  <c:v>126.83052658765251</c:v>
                </c:pt>
                <c:pt idx="30">
                  <c:v>115.41215707038278</c:v>
                </c:pt>
                <c:pt idx="31">
                  <c:v>109.59611040462497</c:v>
                </c:pt>
                <c:pt idx="32">
                  <c:v>109.42573672185249</c:v>
                </c:pt>
                <c:pt idx="33">
                  <c:v>105.82842848998591</c:v>
                </c:pt>
                <c:pt idx="34">
                  <c:v>105.01728455906682</c:v>
                </c:pt>
                <c:pt idx="35">
                  <c:v>103.39994744870341</c:v>
                </c:pt>
                <c:pt idx="36">
                  <c:v>101.50610081654156</c:v>
                </c:pt>
                <c:pt idx="37">
                  <c:v>102.8119573239167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D-460F-86AB-351069581848}"/>
            </c:ext>
          </c:extLst>
        </c:ser>
        <c:ser>
          <c:idx val="1"/>
          <c:order val="1"/>
          <c:tx>
            <c:strRef>
              <c:f>'1.4'!$H$4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'1.4'!$H$5:$H$42</c:f>
              <c:numCache>
                <c:formatCode>0</c:formatCode>
                <c:ptCount val="38"/>
                <c:pt idx="0">
                  <c:v>237.83090000000001</c:v>
                </c:pt>
                <c:pt idx="1">
                  <c:v>222.34710000000001</c:v>
                </c:pt>
                <c:pt idx="2">
                  <c:v>222.2704</c:v>
                </c:pt>
                <c:pt idx="3">
                  <c:v>211.2226</c:v>
                </c:pt>
                <c:pt idx="4">
                  <c:v>202.96770000000001</c:v>
                </c:pt>
                <c:pt idx="5">
                  <c:v>201.49160000000001</c:v>
                </c:pt>
                <c:pt idx="6">
                  <c:v>186.56010000000001</c:v>
                </c:pt>
                <c:pt idx="7">
                  <c:v>179.09450000000001</c:v>
                </c:pt>
                <c:pt idx="8">
                  <c:v>170.4657</c:v>
                </c:pt>
                <c:pt idx="9">
                  <c:v>159.83199999999999</c:v>
                </c:pt>
                <c:pt idx="10">
                  <c:v>150.29150000000001</c:v>
                </c:pt>
                <c:pt idx="11">
                  <c:v>140.68039999999999</c:v>
                </c:pt>
                <c:pt idx="12">
                  <c:v>133.8235</c:v>
                </c:pt>
                <c:pt idx="13">
                  <c:v>137.01408309326123</c:v>
                </c:pt>
                <c:pt idx="14">
                  <c:v>133.33456064850574</c:v>
                </c:pt>
                <c:pt idx="15">
                  <c:v>129.76137833699002</c:v>
                </c:pt>
                <c:pt idx="16">
                  <c:v>122.76958775467401</c:v>
                </c:pt>
                <c:pt idx="17">
                  <c:v>119.1734280979246</c:v>
                </c:pt>
                <c:pt idx="18">
                  <c:v>111.03552749147786</c:v>
                </c:pt>
                <c:pt idx="19">
                  <c:v>102.78282558960089</c:v>
                </c:pt>
                <c:pt idx="20">
                  <c:v>98.862148954620096</c:v>
                </c:pt>
                <c:pt idx="21">
                  <c:v>93.558415748267265</c:v>
                </c:pt>
                <c:pt idx="22">
                  <c:v>88.931789760940632</c:v>
                </c:pt>
                <c:pt idx="23">
                  <c:v>80.793220368678917</c:v>
                </c:pt>
                <c:pt idx="24">
                  <c:v>75.932859162669871</c:v>
                </c:pt>
                <c:pt idx="25">
                  <c:v>71.332590813474908</c:v>
                </c:pt>
                <c:pt idx="26">
                  <c:v>66.436077820548476</c:v>
                </c:pt>
                <c:pt idx="27">
                  <c:v>63.153620853397015</c:v>
                </c:pt>
                <c:pt idx="28">
                  <c:v>57.467553713071069</c:v>
                </c:pt>
                <c:pt idx="29">
                  <c:v>55.900064904326513</c:v>
                </c:pt>
                <c:pt idx="30">
                  <c:v>51.647894488905628</c:v>
                </c:pt>
                <c:pt idx="31">
                  <c:v>50.681127252383575</c:v>
                </c:pt>
                <c:pt idx="32">
                  <c:v>48.592825183220697</c:v>
                </c:pt>
                <c:pt idx="33">
                  <c:v>46.943266784553785</c:v>
                </c:pt>
                <c:pt idx="34">
                  <c:v>47.920012684179888</c:v>
                </c:pt>
                <c:pt idx="35">
                  <c:v>46.944185554062067</c:v>
                </c:pt>
                <c:pt idx="36">
                  <c:v>45.330725917712833</c:v>
                </c:pt>
                <c:pt idx="37">
                  <c:v>45.490067585332383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D-460F-86AB-351069581848}"/>
            </c:ext>
          </c:extLst>
        </c:ser>
        <c:ser>
          <c:idx val="2"/>
          <c:order val="2"/>
          <c:tx>
            <c:strRef>
              <c:f>'1.4'!$I$4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'1.4'!$I$5:$I$42</c:f>
              <c:numCache>
                <c:formatCode>0</c:formatCode>
                <c:ptCount val="38"/>
                <c:pt idx="0">
                  <c:v>347.06450000000001</c:v>
                </c:pt>
                <c:pt idx="1">
                  <c:v>333.67489999999998</c:v>
                </c:pt>
                <c:pt idx="2">
                  <c:v>334.53320000000002</c:v>
                </c:pt>
                <c:pt idx="3">
                  <c:v>323.61380000000003</c:v>
                </c:pt>
                <c:pt idx="4">
                  <c:v>313.1146</c:v>
                </c:pt>
                <c:pt idx="5">
                  <c:v>313.81259999999997</c:v>
                </c:pt>
                <c:pt idx="6">
                  <c:v>292.75580000000002</c:v>
                </c:pt>
                <c:pt idx="7">
                  <c:v>282.30470000000003</c:v>
                </c:pt>
                <c:pt idx="8">
                  <c:v>268.91910000000001</c:v>
                </c:pt>
                <c:pt idx="9">
                  <c:v>251.48390000000001</c:v>
                </c:pt>
                <c:pt idx="10">
                  <c:v>233.2261</c:v>
                </c:pt>
                <c:pt idx="11">
                  <c:v>219.17359999999999</c:v>
                </c:pt>
                <c:pt idx="12">
                  <c:v>208.5187</c:v>
                </c:pt>
                <c:pt idx="13">
                  <c:v>212.2552297697498</c:v>
                </c:pt>
                <c:pt idx="14">
                  <c:v>207.37692900456571</c:v>
                </c:pt>
                <c:pt idx="15">
                  <c:v>200.65411246227325</c:v>
                </c:pt>
                <c:pt idx="16">
                  <c:v>189.01222116717187</c:v>
                </c:pt>
                <c:pt idx="17">
                  <c:v>182.44912600832507</c:v>
                </c:pt>
                <c:pt idx="18">
                  <c:v>171.52423295735264</c:v>
                </c:pt>
                <c:pt idx="19">
                  <c:v>160.17697795579804</c:v>
                </c:pt>
                <c:pt idx="20">
                  <c:v>153.39679061235859</c:v>
                </c:pt>
                <c:pt idx="21">
                  <c:v>145.64290897406332</c:v>
                </c:pt>
                <c:pt idx="22">
                  <c:v>138.2177349188695</c:v>
                </c:pt>
                <c:pt idx="23">
                  <c:v>127.45831038800264</c:v>
                </c:pt>
                <c:pt idx="24">
                  <c:v>119.1467357263476</c:v>
                </c:pt>
                <c:pt idx="25">
                  <c:v>111.58559922080457</c:v>
                </c:pt>
                <c:pt idx="26">
                  <c:v>104.91298381777354</c:v>
                </c:pt>
                <c:pt idx="27">
                  <c:v>99.521738950373148</c:v>
                </c:pt>
                <c:pt idx="28">
                  <c:v>92.664847297303538</c:v>
                </c:pt>
                <c:pt idx="29">
                  <c:v>90.352681415985387</c:v>
                </c:pt>
                <c:pt idx="30">
                  <c:v>82.612857304683729</c:v>
                </c:pt>
                <c:pt idx="31">
                  <c:v>79.294729724867011</c:v>
                </c:pt>
                <c:pt idx="32">
                  <c:v>78.14031584269064</c:v>
                </c:pt>
                <c:pt idx="33">
                  <c:v>75.578240984164083</c:v>
                </c:pt>
                <c:pt idx="34">
                  <c:v>75.702821858277403</c:v>
                </c:pt>
                <c:pt idx="35">
                  <c:v>74.421380027886443</c:v>
                </c:pt>
                <c:pt idx="36">
                  <c:v>72.684520682615556</c:v>
                </c:pt>
                <c:pt idx="37">
                  <c:v>73.402484822323601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D-460F-86AB-351069581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13504"/>
        <c:axId val="102215040"/>
      </c:lineChart>
      <c:catAx>
        <c:axId val="1022135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2215040"/>
        <c:crosses val="autoZero"/>
        <c:auto val="1"/>
        <c:lblAlgn val="ctr"/>
        <c:lblOffset val="100"/>
        <c:noMultiLvlLbl val="0"/>
      </c:catAx>
      <c:valAx>
        <c:axId val="102215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2135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491569088919235"/>
          <c:y val="0.29280513510940664"/>
          <c:w val="0.10232088147653133"/>
          <c:h val="0.1249251356533801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1.4 Age-standardised death rate per 100,000 from all heart and circulatory diseases, by gender, aged under 75, Wales 1969 to 2018</a:t>
            </a:r>
          </a:p>
        </c:rich>
      </c:tx>
      <c:layout>
        <c:manualLayout>
          <c:xMode val="edge"/>
          <c:yMode val="edge"/>
          <c:x val="9.5891758917589165E-2"/>
          <c:y val="4.83592400690846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42"/>
          <c:w val="0.85636568491669152"/>
          <c:h val="0.65191900235268518"/>
        </c:manualLayout>
      </c:layout>
      <c:lineChart>
        <c:grouping val="standard"/>
        <c:varyColors val="0"/>
        <c:ser>
          <c:idx val="0"/>
          <c:order val="0"/>
          <c:tx>
            <c:strRef>
              <c:f>'1.4'!$K$4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'1.4'!$K$5:$K$42</c:f>
              <c:numCache>
                <c:formatCode>0</c:formatCode>
                <c:ptCount val="38"/>
                <c:pt idx="0">
                  <c:v>579.62310000000002</c:v>
                </c:pt>
                <c:pt idx="1">
                  <c:v>548.80399999999997</c:v>
                </c:pt>
                <c:pt idx="2">
                  <c:v>543.99069999999995</c:v>
                </c:pt>
                <c:pt idx="3">
                  <c:v>543.46939999999995</c:v>
                </c:pt>
                <c:pt idx="4">
                  <c:v>521.05319999999995</c:v>
                </c:pt>
                <c:pt idx="5">
                  <c:v>503.95909999999998</c:v>
                </c:pt>
                <c:pt idx="6">
                  <c:v>469.3091</c:v>
                </c:pt>
                <c:pt idx="7">
                  <c:v>464.39269999999999</c:v>
                </c:pt>
                <c:pt idx="8">
                  <c:v>433.35039999999998</c:v>
                </c:pt>
                <c:pt idx="9">
                  <c:v>389.58199999999999</c:v>
                </c:pt>
                <c:pt idx="10">
                  <c:v>363.26010000000002</c:v>
                </c:pt>
                <c:pt idx="11">
                  <c:v>336.94819999999999</c:v>
                </c:pt>
                <c:pt idx="12">
                  <c:v>328.74130000000002</c:v>
                </c:pt>
                <c:pt idx="13">
                  <c:v>324.12352252699611</c:v>
                </c:pt>
                <c:pt idx="14">
                  <c:v>322.80951212229741</c:v>
                </c:pt>
                <c:pt idx="15">
                  <c:v>309.91727482276985</c:v>
                </c:pt>
                <c:pt idx="16">
                  <c:v>298.0454540438779</c:v>
                </c:pt>
                <c:pt idx="17">
                  <c:v>278.28987601625488</c:v>
                </c:pt>
                <c:pt idx="18">
                  <c:v>275.4420037298612</c:v>
                </c:pt>
                <c:pt idx="19">
                  <c:v>247.89796263012846</c:v>
                </c:pt>
                <c:pt idx="20">
                  <c:v>240.4502212612804</c:v>
                </c:pt>
                <c:pt idx="21">
                  <c:v>229.94171506106466</c:v>
                </c:pt>
                <c:pt idx="22">
                  <c:v>219.21937890364654</c:v>
                </c:pt>
                <c:pt idx="23">
                  <c:v>191.62079652353208</c:v>
                </c:pt>
                <c:pt idx="24">
                  <c:v>189.72050814189683</c:v>
                </c:pt>
                <c:pt idx="25">
                  <c:v>172.62627669185875</c:v>
                </c:pt>
                <c:pt idx="26">
                  <c:v>160.94712493425848</c:v>
                </c:pt>
                <c:pt idx="27">
                  <c:v>152.10017714223019</c:v>
                </c:pt>
                <c:pt idx="28">
                  <c:v>146.58694306144409</c:v>
                </c:pt>
                <c:pt idx="29">
                  <c:v>136.87495865095647</c:v>
                </c:pt>
                <c:pt idx="30">
                  <c:v>130.81668792092981</c:v>
                </c:pt>
                <c:pt idx="31">
                  <c:v>124.57690681661612</c:v>
                </c:pt>
                <c:pt idx="32">
                  <c:v>126.43993895883649</c:v>
                </c:pt>
                <c:pt idx="33">
                  <c:v>117.56692338260228</c:v>
                </c:pt>
                <c:pt idx="34">
                  <c:v>125.33100111109911</c:v>
                </c:pt>
                <c:pt idx="35">
                  <c:v>120.24420273763833</c:v>
                </c:pt>
                <c:pt idx="36">
                  <c:v>123.37393455975922</c:v>
                </c:pt>
                <c:pt idx="37">
                  <c:v>120.26297311551259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0-4D21-9BA8-8AB2AEB8633E}"/>
            </c:ext>
          </c:extLst>
        </c:ser>
        <c:ser>
          <c:idx val="1"/>
          <c:order val="1"/>
          <c:tx>
            <c:strRef>
              <c:f>'1.4'!$L$4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'1.4'!$L$5:$L$42</c:f>
              <c:numCache>
                <c:formatCode>0</c:formatCode>
                <c:ptCount val="38"/>
                <c:pt idx="0">
                  <c:v>286.37630000000001</c:v>
                </c:pt>
                <c:pt idx="1">
                  <c:v>263.08120000000002</c:v>
                </c:pt>
                <c:pt idx="2">
                  <c:v>265.16079999999999</c:v>
                </c:pt>
                <c:pt idx="3">
                  <c:v>252.84800000000001</c:v>
                </c:pt>
                <c:pt idx="4">
                  <c:v>244.70490000000001</c:v>
                </c:pt>
                <c:pt idx="5">
                  <c:v>230.19990000000001</c:v>
                </c:pt>
                <c:pt idx="6">
                  <c:v>210.36449999999999</c:v>
                </c:pt>
                <c:pt idx="7">
                  <c:v>205.99109999999999</c:v>
                </c:pt>
                <c:pt idx="8">
                  <c:v>193.71190000000001</c:v>
                </c:pt>
                <c:pt idx="9">
                  <c:v>181.3288</c:v>
                </c:pt>
                <c:pt idx="10">
                  <c:v>171.22790000000001</c:v>
                </c:pt>
                <c:pt idx="11">
                  <c:v>149.90710000000001</c:v>
                </c:pt>
                <c:pt idx="12">
                  <c:v>148.62530000000001</c:v>
                </c:pt>
                <c:pt idx="13">
                  <c:v>155.04409205353284</c:v>
                </c:pt>
                <c:pt idx="14">
                  <c:v>150.21613810346915</c:v>
                </c:pt>
                <c:pt idx="15">
                  <c:v>143.48027820422274</c:v>
                </c:pt>
                <c:pt idx="16">
                  <c:v>141.39705697848265</c:v>
                </c:pt>
                <c:pt idx="17">
                  <c:v>129.09782194366858</c:v>
                </c:pt>
                <c:pt idx="18">
                  <c:v>123.65490689379293</c:v>
                </c:pt>
                <c:pt idx="19">
                  <c:v>115.71402430989204</c:v>
                </c:pt>
                <c:pt idx="20">
                  <c:v>115.4705857195114</c:v>
                </c:pt>
                <c:pt idx="21">
                  <c:v>109.15507755581224</c:v>
                </c:pt>
                <c:pt idx="22">
                  <c:v>101.78579012080466</c:v>
                </c:pt>
                <c:pt idx="23">
                  <c:v>96.280575011987082</c:v>
                </c:pt>
                <c:pt idx="24">
                  <c:v>88.672260066898104</c:v>
                </c:pt>
                <c:pt idx="25">
                  <c:v>79.372584520417405</c:v>
                </c:pt>
                <c:pt idx="26">
                  <c:v>77.643541287811303</c:v>
                </c:pt>
                <c:pt idx="27">
                  <c:v>73.369051652078269</c:v>
                </c:pt>
                <c:pt idx="28">
                  <c:v>70.226864986943369</c:v>
                </c:pt>
                <c:pt idx="29">
                  <c:v>64.082476019792978</c:v>
                </c:pt>
                <c:pt idx="30">
                  <c:v>63.579849010850069</c:v>
                </c:pt>
                <c:pt idx="31">
                  <c:v>59.928457261285629</c:v>
                </c:pt>
                <c:pt idx="32">
                  <c:v>57.252279434907074</c:v>
                </c:pt>
                <c:pt idx="33">
                  <c:v>54.979913144121916</c:v>
                </c:pt>
                <c:pt idx="34">
                  <c:v>59.420450989093695</c:v>
                </c:pt>
                <c:pt idx="35">
                  <c:v>56.846600945817293</c:v>
                </c:pt>
                <c:pt idx="36">
                  <c:v>51.599099637113063</c:v>
                </c:pt>
                <c:pt idx="37">
                  <c:v>55.551364301977351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0-4D21-9BA8-8AB2AEB8633E}"/>
            </c:ext>
          </c:extLst>
        </c:ser>
        <c:ser>
          <c:idx val="2"/>
          <c:order val="2"/>
          <c:tx>
            <c:strRef>
              <c:f>'1.4'!$M$4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'1.4'!$M$5:$M$42</c:f>
              <c:numCache>
                <c:formatCode>0</c:formatCode>
                <c:ptCount val="38"/>
                <c:pt idx="0">
                  <c:v>416.90629999999999</c:v>
                </c:pt>
                <c:pt idx="1">
                  <c:v>391.89609999999999</c:v>
                </c:pt>
                <c:pt idx="2">
                  <c:v>390.38069999999999</c:v>
                </c:pt>
                <c:pt idx="3">
                  <c:v>384.09679999999997</c:v>
                </c:pt>
                <c:pt idx="4">
                  <c:v>369.53530000000001</c:v>
                </c:pt>
                <c:pt idx="5">
                  <c:v>353.72019999999998</c:v>
                </c:pt>
                <c:pt idx="6">
                  <c:v>327.6395</c:v>
                </c:pt>
                <c:pt idx="7">
                  <c:v>324.01420000000002</c:v>
                </c:pt>
                <c:pt idx="8">
                  <c:v>303.63170000000002</c:v>
                </c:pt>
                <c:pt idx="9">
                  <c:v>277.72230000000002</c:v>
                </c:pt>
                <c:pt idx="10">
                  <c:v>259.9436</c:v>
                </c:pt>
                <c:pt idx="11">
                  <c:v>236.78880000000001</c:v>
                </c:pt>
                <c:pt idx="12">
                  <c:v>232.88890000000001</c:v>
                </c:pt>
                <c:pt idx="13">
                  <c:v>234.40835375296365</c:v>
                </c:pt>
                <c:pt idx="14">
                  <c:v>231.06357438698197</c:v>
                </c:pt>
                <c:pt idx="15">
                  <c:v>221.90266406327731</c:v>
                </c:pt>
                <c:pt idx="16">
                  <c:v>215.27952745295119</c:v>
                </c:pt>
                <c:pt idx="17">
                  <c:v>199.63859359192364</c:v>
                </c:pt>
                <c:pt idx="18">
                  <c:v>195.51356871505777</c:v>
                </c:pt>
                <c:pt idx="19">
                  <c:v>178.54546395352995</c:v>
                </c:pt>
                <c:pt idx="20">
                  <c:v>175.03475268948267</c:v>
                </c:pt>
                <c:pt idx="21">
                  <c:v>167.00386194343784</c:v>
                </c:pt>
                <c:pt idx="22">
                  <c:v>158.04937785188071</c:v>
                </c:pt>
                <c:pt idx="23">
                  <c:v>142.15856318724116</c:v>
                </c:pt>
                <c:pt idx="24">
                  <c:v>137.41869139181475</c:v>
                </c:pt>
                <c:pt idx="25">
                  <c:v>124.47823049516833</c:v>
                </c:pt>
                <c:pt idx="26">
                  <c:v>118.10272513469816</c:v>
                </c:pt>
                <c:pt idx="27">
                  <c:v>111.61160023445129</c:v>
                </c:pt>
                <c:pt idx="28">
                  <c:v>107.39267015035347</c:v>
                </c:pt>
                <c:pt idx="29">
                  <c:v>99.543790605023588</c:v>
                </c:pt>
                <c:pt idx="30">
                  <c:v>96.339694668234216</c:v>
                </c:pt>
                <c:pt idx="31">
                  <c:v>91.399532658536089</c:v>
                </c:pt>
                <c:pt idx="32">
                  <c:v>90.949329382721416</c:v>
                </c:pt>
                <c:pt idx="33">
                  <c:v>85.493276547331718</c:v>
                </c:pt>
                <c:pt idx="34">
                  <c:v>91.525992705741132</c:v>
                </c:pt>
                <c:pt idx="35">
                  <c:v>87.716324788747542</c:v>
                </c:pt>
                <c:pt idx="36">
                  <c:v>86.552318270332265</c:v>
                </c:pt>
                <c:pt idx="37">
                  <c:v>87.045556656627298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0-4D21-9BA8-8AB2AEB86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23168"/>
        <c:axId val="102510976"/>
      </c:lineChart>
      <c:catAx>
        <c:axId val="102423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2510976"/>
        <c:crosses val="autoZero"/>
        <c:auto val="1"/>
        <c:lblAlgn val="ctr"/>
        <c:lblOffset val="100"/>
        <c:noMultiLvlLbl val="0"/>
      </c:catAx>
      <c:valAx>
        <c:axId val="102510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4231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835562528853643"/>
          <c:y val="0.28589667224239462"/>
          <c:w val="0.10232088147653133"/>
          <c:h val="0.1249251356533801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1.4 Age-standardised death rate per 100,000 from all heart and circulatory diseases, by gender, aged under 75, Scotland 1969 to 2018</a:t>
            </a:r>
          </a:p>
        </c:rich>
      </c:tx>
      <c:layout>
        <c:manualLayout>
          <c:xMode val="edge"/>
          <c:yMode val="edge"/>
          <c:x val="0.1221320213202132"/>
          <c:y val="4.83592400690846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42"/>
          <c:w val="0.84816560291587173"/>
          <c:h val="0.64270771853000241"/>
        </c:manualLayout>
      </c:layout>
      <c:lineChart>
        <c:grouping val="standard"/>
        <c:varyColors val="0"/>
        <c:ser>
          <c:idx val="0"/>
          <c:order val="0"/>
          <c:tx>
            <c:strRef>
              <c:f>'1.4'!$O$4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strRef>
              <c:f>'1.4'!$A$5:$B$42</c:f>
              <c:strCach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strCache>
            </c:strRef>
          </c:cat>
          <c:val>
            <c:numRef>
              <c:f>'1.4'!$O$5:$O$42</c:f>
              <c:numCache>
                <c:formatCode>0</c:formatCode>
                <c:ptCount val="38"/>
                <c:pt idx="0">
                  <c:v>581.74310000000003</c:v>
                </c:pt>
                <c:pt idx="1">
                  <c:v>573.00289999999995</c:v>
                </c:pt>
                <c:pt idx="2">
                  <c:v>593.27089999999998</c:v>
                </c:pt>
                <c:pt idx="3">
                  <c:v>561.28819999999996</c:v>
                </c:pt>
                <c:pt idx="4">
                  <c:v>527.27750000000003</c:v>
                </c:pt>
                <c:pt idx="5">
                  <c:v>545.12289999999996</c:v>
                </c:pt>
                <c:pt idx="6">
                  <c:v>513.36630000000002</c:v>
                </c:pt>
                <c:pt idx="7">
                  <c:v>497.55509999999998</c:v>
                </c:pt>
                <c:pt idx="8">
                  <c:v>480.31060000000002</c:v>
                </c:pt>
                <c:pt idx="9">
                  <c:v>453.3888</c:v>
                </c:pt>
                <c:pt idx="10">
                  <c:v>433.28390000000002</c:v>
                </c:pt>
                <c:pt idx="11">
                  <c:v>392.15190000000001</c:v>
                </c:pt>
                <c:pt idx="12">
                  <c:v>381.00439999999998</c:v>
                </c:pt>
                <c:pt idx="13">
                  <c:v>383.1413406472592</c:v>
                </c:pt>
                <c:pt idx="14">
                  <c:v>369.65889228012873</c:v>
                </c:pt>
                <c:pt idx="15">
                  <c:v>359.25572017122369</c:v>
                </c:pt>
                <c:pt idx="16">
                  <c:v>337.90139202346006</c:v>
                </c:pt>
                <c:pt idx="17">
                  <c:v>325.50087818487208</c:v>
                </c:pt>
                <c:pt idx="18">
                  <c:v>307.18061533577543</c:v>
                </c:pt>
                <c:pt idx="19">
                  <c:v>287.57695911871036</c:v>
                </c:pt>
                <c:pt idx="20">
                  <c:v>263.94794104966718</c:v>
                </c:pt>
                <c:pt idx="21">
                  <c:v>251.74174566400109</c:v>
                </c:pt>
                <c:pt idx="22">
                  <c:v>244.22002132995104</c:v>
                </c:pt>
                <c:pt idx="23">
                  <c:v>225.31725609881136</c:v>
                </c:pt>
                <c:pt idx="24">
                  <c:v>213.86530510005184</c:v>
                </c:pt>
                <c:pt idx="25">
                  <c:v>195.22295135881166</c:v>
                </c:pt>
                <c:pt idx="26">
                  <c:v>198.09074355465535</c:v>
                </c:pt>
                <c:pt idx="27">
                  <c:v>183.72783929339349</c:v>
                </c:pt>
                <c:pt idx="28">
                  <c:v>163.64476830975897</c:v>
                </c:pt>
                <c:pt idx="29">
                  <c:v>161.55557864147056</c:v>
                </c:pt>
                <c:pt idx="30">
                  <c:v>151.11517536234368</c:v>
                </c:pt>
                <c:pt idx="31">
                  <c:v>146.36310423410916</c:v>
                </c:pt>
                <c:pt idx="32">
                  <c:v>143.16660618649178</c:v>
                </c:pt>
                <c:pt idx="33">
                  <c:v>133.61417156748297</c:v>
                </c:pt>
                <c:pt idx="34">
                  <c:v>139.62006808107265</c:v>
                </c:pt>
                <c:pt idx="35">
                  <c:v>135.45045338119041</c:v>
                </c:pt>
                <c:pt idx="36">
                  <c:v>133.77206780263433</c:v>
                </c:pt>
                <c:pt idx="37">
                  <c:v>128.65855159966424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7-4A50-AFEA-112F6DACF427}"/>
            </c:ext>
          </c:extLst>
        </c:ser>
        <c:ser>
          <c:idx val="1"/>
          <c:order val="1"/>
          <c:tx>
            <c:strRef>
              <c:f>'1.4'!$P$4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strRef>
              <c:f>'1.4'!$A$5:$B$42</c:f>
              <c:strCach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strCache>
            </c:strRef>
          </c:cat>
          <c:val>
            <c:numRef>
              <c:f>'1.4'!$P$5:$P$42</c:f>
              <c:numCache>
                <c:formatCode>0</c:formatCode>
                <c:ptCount val="38"/>
                <c:pt idx="0">
                  <c:v>320.29660000000001</c:v>
                </c:pt>
                <c:pt idx="1">
                  <c:v>295.995</c:v>
                </c:pt>
                <c:pt idx="2">
                  <c:v>296.59460000000001</c:v>
                </c:pt>
                <c:pt idx="3">
                  <c:v>275.66059999999999</c:v>
                </c:pt>
                <c:pt idx="4">
                  <c:v>267.65989999999999</c:v>
                </c:pt>
                <c:pt idx="5">
                  <c:v>274.73259999999999</c:v>
                </c:pt>
                <c:pt idx="6">
                  <c:v>259.351</c:v>
                </c:pt>
                <c:pt idx="7">
                  <c:v>246.34909999999999</c:v>
                </c:pt>
                <c:pt idx="8">
                  <c:v>240.95140000000001</c:v>
                </c:pt>
                <c:pt idx="9">
                  <c:v>223.93369999999999</c:v>
                </c:pt>
                <c:pt idx="10">
                  <c:v>217.10849999999999</c:v>
                </c:pt>
                <c:pt idx="11">
                  <c:v>196.36940000000001</c:v>
                </c:pt>
                <c:pt idx="12">
                  <c:v>186.2654</c:v>
                </c:pt>
                <c:pt idx="13">
                  <c:v>190.65673451467023</c:v>
                </c:pt>
                <c:pt idx="14">
                  <c:v>181.5490820543763</c:v>
                </c:pt>
                <c:pt idx="15">
                  <c:v>170.26032074891714</c:v>
                </c:pt>
                <c:pt idx="16">
                  <c:v>167.6917250166112</c:v>
                </c:pt>
                <c:pt idx="17">
                  <c:v>157.99965031504104</c:v>
                </c:pt>
                <c:pt idx="18">
                  <c:v>149.20483177274446</c:v>
                </c:pt>
                <c:pt idx="19">
                  <c:v>138.33239973331672</c:v>
                </c:pt>
                <c:pt idx="20">
                  <c:v>128.60223792878952</c:v>
                </c:pt>
                <c:pt idx="21">
                  <c:v>125.69976923485602</c:v>
                </c:pt>
                <c:pt idx="22">
                  <c:v>116.69870009394211</c:v>
                </c:pt>
                <c:pt idx="23">
                  <c:v>108.52907914805421</c:v>
                </c:pt>
                <c:pt idx="24">
                  <c:v>102.13821912109246</c:v>
                </c:pt>
                <c:pt idx="25">
                  <c:v>97.18368549834085</c:v>
                </c:pt>
                <c:pt idx="26">
                  <c:v>91.553090989052947</c:v>
                </c:pt>
                <c:pt idx="27">
                  <c:v>86.316428969716085</c:v>
                </c:pt>
                <c:pt idx="28">
                  <c:v>79.994862003152704</c:v>
                </c:pt>
                <c:pt idx="29">
                  <c:v>74.738117188115325</c:v>
                </c:pt>
                <c:pt idx="30">
                  <c:v>70.600549533042283</c:v>
                </c:pt>
                <c:pt idx="31">
                  <c:v>70.301551667087551</c:v>
                </c:pt>
                <c:pt idx="32">
                  <c:v>68.009404915115567</c:v>
                </c:pt>
                <c:pt idx="33">
                  <c:v>62.284827774047855</c:v>
                </c:pt>
                <c:pt idx="34">
                  <c:v>65.399119175485382</c:v>
                </c:pt>
                <c:pt idx="35">
                  <c:v>65.019289949179836</c:v>
                </c:pt>
                <c:pt idx="36">
                  <c:v>63.793668347308738</c:v>
                </c:pt>
                <c:pt idx="37">
                  <c:v>60.312272553994518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7-4A50-AFEA-112F6DACF427}"/>
            </c:ext>
          </c:extLst>
        </c:ser>
        <c:ser>
          <c:idx val="2"/>
          <c:order val="2"/>
          <c:tx>
            <c:strRef>
              <c:f>'1.4'!$Q$4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strRef>
              <c:f>'1.4'!$A$5:$B$42</c:f>
              <c:strCach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strCache>
            </c:strRef>
          </c:cat>
          <c:val>
            <c:numRef>
              <c:f>'1.4'!$Q$5:$Q$42</c:f>
              <c:numCache>
                <c:formatCode>0</c:formatCode>
                <c:ptCount val="38"/>
                <c:pt idx="0">
                  <c:v>433.46260000000001</c:v>
                </c:pt>
                <c:pt idx="1">
                  <c:v>416.11320000000001</c:v>
                </c:pt>
                <c:pt idx="2">
                  <c:v>426.2955</c:v>
                </c:pt>
                <c:pt idx="3">
                  <c:v>401.35419999999999</c:v>
                </c:pt>
                <c:pt idx="4">
                  <c:v>382.40230000000003</c:v>
                </c:pt>
                <c:pt idx="5">
                  <c:v>394.6146</c:v>
                </c:pt>
                <c:pt idx="6">
                  <c:v>372.82889999999998</c:v>
                </c:pt>
                <c:pt idx="7">
                  <c:v>358.59910000000002</c:v>
                </c:pt>
                <c:pt idx="8">
                  <c:v>347.68220000000002</c:v>
                </c:pt>
                <c:pt idx="9">
                  <c:v>326.63249999999999</c:v>
                </c:pt>
                <c:pt idx="10">
                  <c:v>314.08339999999998</c:v>
                </c:pt>
                <c:pt idx="11">
                  <c:v>284.55220000000003</c:v>
                </c:pt>
                <c:pt idx="12">
                  <c:v>274.8374</c:v>
                </c:pt>
                <c:pt idx="13">
                  <c:v>278.09258889559425</c:v>
                </c:pt>
                <c:pt idx="14">
                  <c:v>267.53316120243107</c:v>
                </c:pt>
                <c:pt idx="15">
                  <c:v>256.65895572286257</c:v>
                </c:pt>
                <c:pt idx="16">
                  <c:v>245.88558280098496</c:v>
                </c:pt>
                <c:pt idx="17">
                  <c:v>235.16149087793855</c:v>
                </c:pt>
                <c:pt idx="18">
                  <c:v>222.14555991653418</c:v>
                </c:pt>
                <c:pt idx="19">
                  <c:v>207.25116777785919</c:v>
                </c:pt>
                <c:pt idx="20">
                  <c:v>191.42604533875837</c:v>
                </c:pt>
                <c:pt idx="21">
                  <c:v>184.3244996101794</c:v>
                </c:pt>
                <c:pt idx="22">
                  <c:v>176.12182078013822</c:v>
                </c:pt>
                <c:pt idx="23">
                  <c:v>163.10076888365228</c:v>
                </c:pt>
                <c:pt idx="24">
                  <c:v>154.61188504362835</c:v>
                </c:pt>
                <c:pt idx="25">
                  <c:v>143.51869991273352</c:v>
                </c:pt>
                <c:pt idx="26">
                  <c:v>141.90340140453901</c:v>
                </c:pt>
                <c:pt idx="27">
                  <c:v>132.44450678894648</c:v>
                </c:pt>
                <c:pt idx="28">
                  <c:v>119.73503067561299</c:v>
                </c:pt>
                <c:pt idx="29">
                  <c:v>116.07949990660646</c:v>
                </c:pt>
                <c:pt idx="30">
                  <c:v>109.02326999964114</c:v>
                </c:pt>
                <c:pt idx="31">
                  <c:v>106.74559521860411</c:v>
                </c:pt>
                <c:pt idx="32">
                  <c:v>104.00164499871933</c:v>
                </c:pt>
                <c:pt idx="33">
                  <c:v>96.403840066774777</c:v>
                </c:pt>
                <c:pt idx="34">
                  <c:v>100.97615830282925</c:v>
                </c:pt>
                <c:pt idx="35">
                  <c:v>98.85332195083781</c:v>
                </c:pt>
                <c:pt idx="36">
                  <c:v>97.487471366233606</c:v>
                </c:pt>
                <c:pt idx="37">
                  <c:v>93.218409005535577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7-4A50-AFEA-112F6DACF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555008"/>
        <c:axId val="103363712"/>
      </c:lineChart>
      <c:catAx>
        <c:axId val="102555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3363712"/>
        <c:crosses val="autoZero"/>
        <c:auto val="1"/>
        <c:lblAlgn val="ctr"/>
        <c:lblOffset val="100"/>
        <c:noMultiLvlLbl val="0"/>
      </c:catAx>
      <c:valAx>
        <c:axId val="103363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5550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59161008932925"/>
          <c:y val="0.27668538841971185"/>
          <c:w val="0.10232088147653133"/>
          <c:h val="0.1249251356533801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1.1e Deaths by cause in men under 75, United Kingdom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944359963069574"/>
          <c:y val="0.24004742444881685"/>
          <c:w val="0.48111280073860857"/>
          <c:h val="0.71509853186014838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D365-49D6-8B5D-AB62180C1D0E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D365-49D6-8B5D-AB62180C1D0E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D365-49D6-8B5D-AB62180C1D0E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D365-49D6-8B5D-AB62180C1D0E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D365-49D6-8B5D-AB62180C1D0E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D365-49D6-8B5D-AB62180C1D0E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D365-49D6-8B5D-AB62180C1D0E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D365-49D6-8B5D-AB62180C1D0E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D365-49D6-8B5D-AB62180C1D0E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365-49D6-8B5D-AB62180C1D0E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65-49D6-8B5D-AB62180C1D0E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365-49D6-8B5D-AB62180C1D0E}"/>
                </c:ext>
              </c:extLst>
            </c:dLbl>
            <c:dLbl>
              <c:idx val="3"/>
              <c:layout>
                <c:manualLayout>
                  <c:x val="2.0304878048780489E-4"/>
                  <c:y val="5.699107866991078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65-49D6-8B5D-AB62180C1D0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D365-49D6-8B5D-AB62180C1D0E}"/>
                </c:ext>
              </c:extLst>
            </c:dLbl>
            <c:dLbl>
              <c:idx val="5"/>
              <c:layout>
                <c:manualLayout>
                  <c:x val="5.1505284552845532E-2"/>
                  <c:y val="-2.393349553933589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65-49D6-8B5D-AB62180C1D0E}"/>
                </c:ext>
              </c:extLst>
            </c:dLbl>
            <c:dLbl>
              <c:idx val="6"/>
              <c:layout>
                <c:manualLayout>
                  <c:x val="4.7214092140921413E-2"/>
                  <c:y val="8.80762368207623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65-49D6-8B5D-AB62180C1D0E}"/>
                </c:ext>
              </c:extLst>
            </c:dLbl>
            <c:dLbl>
              <c:idx val="7"/>
              <c:layout>
                <c:manualLayout>
                  <c:x val="5.7360704607046072E-2"/>
                  <c:y val="0.1679981751824818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65-49D6-8B5D-AB62180C1D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65-49D6-8B5D-AB62180C1D0E}"/>
                </c:ext>
              </c:extLst>
            </c:dLbl>
            <c:dLbl>
              <c:idx val="9"/>
              <c:layout>
                <c:manualLayout>
                  <c:x val="-4.7290176151761516E-2"/>
                  <c:y val="-0.1297203974047040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65-49D6-8B5D-AB62180C1D0E}"/>
                </c:ext>
              </c:extLst>
            </c:dLbl>
            <c:dLbl>
              <c:idx val="10"/>
              <c:layout>
                <c:manualLayout>
                  <c:x val="1.9029810298102998E-2"/>
                  <c:y val="4.57380373073803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65-49D6-8B5D-AB62180C1D0E}"/>
                </c:ext>
              </c:extLst>
            </c:dLbl>
            <c:dLbl>
              <c:idx val="11"/>
              <c:layout>
                <c:manualLayout>
                  <c:x val="-1.4521680216802169E-2"/>
                  <c:y val="2.43517842660178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65-49D6-8B5D-AB62180C1D0E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'1.1ChartData'!$C$8:$C$21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'1.1ChartData'!$H$8:$H$21</c:f>
              <c:numCache>
                <c:formatCode>#,##0</c:formatCode>
                <c:ptCount val="14"/>
                <c:pt idx="0">
                  <c:v>120</c:v>
                </c:pt>
                <c:pt idx="1">
                  <c:v>1166</c:v>
                </c:pt>
                <c:pt idx="2">
                  <c:v>17444</c:v>
                </c:pt>
                <c:pt idx="3">
                  <c:v>3936</c:v>
                </c:pt>
                <c:pt idx="4">
                  <c:v>4217</c:v>
                </c:pt>
                <c:pt idx="5">
                  <c:v>1592</c:v>
                </c:pt>
                <c:pt idx="6">
                  <c:v>879</c:v>
                </c:pt>
                <c:pt idx="7">
                  <c:v>434</c:v>
                </c:pt>
                <c:pt idx="8">
                  <c:v>235</c:v>
                </c:pt>
                <c:pt idx="9">
                  <c:v>41912</c:v>
                </c:pt>
                <c:pt idx="10">
                  <c:v>11548</c:v>
                </c:pt>
                <c:pt idx="11">
                  <c:v>1523</c:v>
                </c:pt>
                <c:pt idx="12">
                  <c:v>1388</c:v>
                </c:pt>
                <c:pt idx="13">
                  <c:v>32103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365-49D6-8B5D-AB62180C1D0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300"/>
              <a:t>Figure 1.4 Age-standardised death rate per 100,000 from all heart and circulatory diseases, by gender, aged under 75, Northern Ireland 1969 to 2018</a:t>
            </a:r>
          </a:p>
        </c:rich>
      </c:tx>
      <c:layout>
        <c:manualLayout>
          <c:xMode val="edge"/>
          <c:yMode val="edge"/>
          <c:x val="0.1221320213202132"/>
          <c:y val="5.06620610247553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42"/>
          <c:w val="0.87112583251816755"/>
          <c:h val="0.65882746521969726"/>
        </c:manualLayout>
      </c:layout>
      <c:lineChart>
        <c:grouping val="standard"/>
        <c:varyColors val="0"/>
        <c:ser>
          <c:idx val="0"/>
          <c:order val="0"/>
          <c:tx>
            <c:strRef>
              <c:f>'1.4'!$S$4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'1.4'!$S$5:$S$42</c:f>
              <c:numCache>
                <c:formatCode>0</c:formatCode>
                <c:ptCount val="38"/>
                <c:pt idx="0">
                  <c:v>566.16719999999998</c:v>
                </c:pt>
                <c:pt idx="1">
                  <c:v>549.17970000000003</c:v>
                </c:pt>
                <c:pt idx="2">
                  <c:v>576.45100000000002</c:v>
                </c:pt>
                <c:pt idx="3">
                  <c:v>567.0779</c:v>
                </c:pt>
                <c:pt idx="4">
                  <c:v>587.83969999999999</c:v>
                </c:pt>
                <c:pt idx="5">
                  <c:v>582.87120000000004</c:v>
                </c:pt>
                <c:pt idx="6">
                  <c:v>533.76179999999999</c:v>
                </c:pt>
                <c:pt idx="7">
                  <c:v>494.577</c:v>
                </c:pt>
                <c:pt idx="8">
                  <c:v>472.90710000000001</c:v>
                </c:pt>
                <c:pt idx="9">
                  <c:v>423.60930000000002</c:v>
                </c:pt>
                <c:pt idx="10">
                  <c:v>403.71390000000002</c:v>
                </c:pt>
                <c:pt idx="11">
                  <c:v>352.94850000000002</c:v>
                </c:pt>
                <c:pt idx="12">
                  <c:v>346.19670000000002</c:v>
                </c:pt>
                <c:pt idx="13">
                  <c:v>353.12702306392197</c:v>
                </c:pt>
                <c:pt idx="14">
                  <c:v>346.33528444940464</c:v>
                </c:pt>
                <c:pt idx="15">
                  <c:v>309.86119178531027</c:v>
                </c:pt>
                <c:pt idx="16">
                  <c:v>310.03591687885688</c:v>
                </c:pt>
                <c:pt idx="17">
                  <c:v>287.04894599086759</c:v>
                </c:pt>
                <c:pt idx="18">
                  <c:v>275.20036842229695</c:v>
                </c:pt>
                <c:pt idx="19">
                  <c:v>238.07276862590135</c:v>
                </c:pt>
                <c:pt idx="20">
                  <c:v>220.58164266703648</c:v>
                </c:pt>
                <c:pt idx="21">
                  <c:v>219.60182907222145</c:v>
                </c:pt>
                <c:pt idx="22">
                  <c:v>199.74997698313754</c:v>
                </c:pt>
                <c:pt idx="23">
                  <c:v>191.69616461397749</c:v>
                </c:pt>
                <c:pt idx="24">
                  <c:v>172.72817433612045</c:v>
                </c:pt>
                <c:pt idx="25">
                  <c:v>162.10607309668839</c:v>
                </c:pt>
                <c:pt idx="26">
                  <c:v>156.00338507269655</c:v>
                </c:pt>
                <c:pt idx="27">
                  <c:v>143.77382692006535</c:v>
                </c:pt>
                <c:pt idx="28">
                  <c:v>135.51012452130797</c:v>
                </c:pt>
                <c:pt idx="29">
                  <c:v>140.40722190646872</c:v>
                </c:pt>
                <c:pt idx="30">
                  <c:v>127.22047518670236</c:v>
                </c:pt>
                <c:pt idx="31">
                  <c:v>116.5302906448735</c:v>
                </c:pt>
                <c:pt idx="32">
                  <c:v>110.98463748575891</c:v>
                </c:pt>
                <c:pt idx="33">
                  <c:v>102.946139432366</c:v>
                </c:pt>
                <c:pt idx="34">
                  <c:v>104.13929255713326</c:v>
                </c:pt>
                <c:pt idx="35">
                  <c:v>100.1816852817865</c:v>
                </c:pt>
                <c:pt idx="36">
                  <c:v>103.36986699887152</c:v>
                </c:pt>
                <c:pt idx="37">
                  <c:v>96.270793582341213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F-4C18-9955-6BE825CE520A}"/>
            </c:ext>
          </c:extLst>
        </c:ser>
        <c:ser>
          <c:idx val="1"/>
          <c:order val="1"/>
          <c:tx>
            <c:strRef>
              <c:f>'1.4'!$T$4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'1.4'!$T$5:$T$42</c:f>
              <c:numCache>
                <c:formatCode>0</c:formatCode>
                <c:ptCount val="38"/>
                <c:pt idx="0">
                  <c:v>311.66219999999998</c:v>
                </c:pt>
                <c:pt idx="1">
                  <c:v>293.64600000000002</c:v>
                </c:pt>
                <c:pt idx="2">
                  <c:v>303.66579999999999</c:v>
                </c:pt>
                <c:pt idx="3">
                  <c:v>281.98500000000001</c:v>
                </c:pt>
                <c:pt idx="4">
                  <c:v>278.40010000000001</c:v>
                </c:pt>
                <c:pt idx="5">
                  <c:v>278.88900000000001</c:v>
                </c:pt>
                <c:pt idx="6">
                  <c:v>244.79580000000001</c:v>
                </c:pt>
                <c:pt idx="7">
                  <c:v>241.9033</c:v>
                </c:pt>
                <c:pt idx="8">
                  <c:v>228.49529999999999</c:v>
                </c:pt>
                <c:pt idx="9">
                  <c:v>200.10550000000001</c:v>
                </c:pt>
                <c:pt idx="10">
                  <c:v>185.21340000000001</c:v>
                </c:pt>
                <c:pt idx="11">
                  <c:v>168.43530000000001</c:v>
                </c:pt>
                <c:pt idx="12">
                  <c:v>160.8425</c:v>
                </c:pt>
                <c:pt idx="13">
                  <c:v>172.61693630959223</c:v>
                </c:pt>
                <c:pt idx="14">
                  <c:v>170.29847939961036</c:v>
                </c:pt>
                <c:pt idx="15">
                  <c:v>152.27609221930356</c:v>
                </c:pt>
                <c:pt idx="16">
                  <c:v>142.14761260453088</c:v>
                </c:pt>
                <c:pt idx="17">
                  <c:v>128.85682489295368</c:v>
                </c:pt>
                <c:pt idx="18">
                  <c:v>125.43242370408088</c:v>
                </c:pt>
                <c:pt idx="19">
                  <c:v>111.59582459478125</c:v>
                </c:pt>
                <c:pt idx="20">
                  <c:v>106.02646140126618</c:v>
                </c:pt>
                <c:pt idx="21">
                  <c:v>103.59301128107774</c:v>
                </c:pt>
                <c:pt idx="22">
                  <c:v>86.87452389103187</c:v>
                </c:pt>
                <c:pt idx="23">
                  <c:v>89.523757808407765</c:v>
                </c:pt>
                <c:pt idx="24">
                  <c:v>82.179402160939446</c:v>
                </c:pt>
                <c:pt idx="25">
                  <c:v>81.397352826930558</c:v>
                </c:pt>
                <c:pt idx="26">
                  <c:v>71.199992546299512</c:v>
                </c:pt>
                <c:pt idx="27">
                  <c:v>71.795785522242625</c:v>
                </c:pt>
                <c:pt idx="28">
                  <c:v>68.198714164377748</c:v>
                </c:pt>
                <c:pt idx="29">
                  <c:v>64.173813800182785</c:v>
                </c:pt>
                <c:pt idx="30">
                  <c:v>51.775710268145019</c:v>
                </c:pt>
                <c:pt idx="31">
                  <c:v>46.390368296486159</c:v>
                </c:pt>
                <c:pt idx="32">
                  <c:v>50.409595079370497</c:v>
                </c:pt>
                <c:pt idx="33">
                  <c:v>48.141872763820245</c:v>
                </c:pt>
                <c:pt idx="34">
                  <c:v>50.627440597920732</c:v>
                </c:pt>
                <c:pt idx="35">
                  <c:v>49.360226704165463</c:v>
                </c:pt>
                <c:pt idx="36">
                  <c:v>46.936171646513401</c:v>
                </c:pt>
                <c:pt idx="37">
                  <c:v>45.44088198134596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F-4C18-9955-6BE825CE520A}"/>
            </c:ext>
          </c:extLst>
        </c:ser>
        <c:ser>
          <c:idx val="2"/>
          <c:order val="2"/>
          <c:tx>
            <c:strRef>
              <c:f>'1.4'!$U$4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'1.4'!$A$5:$A$42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'1.4'!$U$5:$U$42</c:f>
              <c:numCache>
                <c:formatCode>0</c:formatCode>
                <c:ptCount val="38"/>
                <c:pt idx="0">
                  <c:v>426.18770000000001</c:v>
                </c:pt>
                <c:pt idx="1">
                  <c:v>409.32060000000001</c:v>
                </c:pt>
                <c:pt idx="2">
                  <c:v>426.68430000000001</c:v>
                </c:pt>
                <c:pt idx="3">
                  <c:v>410.27089999999998</c:v>
                </c:pt>
                <c:pt idx="4">
                  <c:v>417.38720000000001</c:v>
                </c:pt>
                <c:pt idx="5">
                  <c:v>415.4701</c:v>
                </c:pt>
                <c:pt idx="6">
                  <c:v>374.52420000000001</c:v>
                </c:pt>
                <c:pt idx="7">
                  <c:v>355.89589999999998</c:v>
                </c:pt>
                <c:pt idx="8">
                  <c:v>338.73950000000002</c:v>
                </c:pt>
                <c:pt idx="9">
                  <c:v>301.25049999999999</c:v>
                </c:pt>
                <c:pt idx="10">
                  <c:v>283.83030000000002</c:v>
                </c:pt>
                <c:pt idx="11">
                  <c:v>252.43119999999999</c:v>
                </c:pt>
                <c:pt idx="12">
                  <c:v>245.09809999999999</c:v>
                </c:pt>
                <c:pt idx="13">
                  <c:v>254.71150238302161</c:v>
                </c:pt>
                <c:pt idx="14">
                  <c:v>250.45937663661255</c:v>
                </c:pt>
                <c:pt idx="15">
                  <c:v>224.23851180712609</c:v>
                </c:pt>
                <c:pt idx="16">
                  <c:v>219.10748998903691</c:v>
                </c:pt>
                <c:pt idx="17">
                  <c:v>201.55212579570934</c:v>
                </c:pt>
                <c:pt idx="18">
                  <c:v>194.07348918557716</c:v>
                </c:pt>
                <c:pt idx="19">
                  <c:v>170.21370902310377</c:v>
                </c:pt>
                <c:pt idx="20">
                  <c:v>159.47569448289332</c:v>
                </c:pt>
                <c:pt idx="21">
                  <c:v>157.46217246312162</c:v>
                </c:pt>
                <c:pt idx="22">
                  <c:v>139.58017935242074</c:v>
                </c:pt>
                <c:pt idx="23">
                  <c:v>137.64812902558947</c:v>
                </c:pt>
                <c:pt idx="24">
                  <c:v>125.07860349011501</c:v>
                </c:pt>
                <c:pt idx="25">
                  <c:v>119.92427245241682</c:v>
                </c:pt>
                <c:pt idx="26">
                  <c:v>111.82724003203712</c:v>
                </c:pt>
                <c:pt idx="27">
                  <c:v>106.29894440502734</c:v>
                </c:pt>
                <c:pt idx="28">
                  <c:v>100.52492063067911</c:v>
                </c:pt>
                <c:pt idx="29">
                  <c:v>100.85081754425056</c:v>
                </c:pt>
                <c:pt idx="30">
                  <c:v>88.16813348469644</c:v>
                </c:pt>
                <c:pt idx="31">
                  <c:v>80.209212880817319</c:v>
                </c:pt>
                <c:pt idx="32">
                  <c:v>79.727654816147137</c:v>
                </c:pt>
                <c:pt idx="33">
                  <c:v>74.730775894022656</c:v>
                </c:pt>
                <c:pt idx="34">
                  <c:v>76.51390792932223</c:v>
                </c:pt>
                <c:pt idx="35">
                  <c:v>73.986649834032775</c:v>
                </c:pt>
                <c:pt idx="36">
                  <c:v>74.33196717000051</c:v>
                </c:pt>
                <c:pt idx="37">
                  <c:v>70.118018235863488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F-4C18-9955-6BE825CE5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399808"/>
        <c:axId val="103401344"/>
      </c:lineChart>
      <c:catAx>
        <c:axId val="103399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3401344"/>
        <c:crosses val="autoZero"/>
        <c:auto val="1"/>
        <c:lblAlgn val="ctr"/>
        <c:lblOffset val="100"/>
        <c:noMultiLvlLbl val="0"/>
      </c:catAx>
      <c:valAx>
        <c:axId val="103401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33998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15677330001654"/>
          <c:y val="0.36879822664653961"/>
          <c:w val="0.10232088147653133"/>
          <c:h val="0.1249251356533801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1.5 Age-standardised death rate per 100,000 from coronary heart disease (CHD), by gender, United Kingdom, 1975 to 2018</a:t>
            </a:r>
          </a:p>
        </c:rich>
      </c:tx>
      <c:layout>
        <c:manualLayout>
          <c:xMode val="edge"/>
          <c:yMode val="edge"/>
          <c:x val="0.12967785895214787"/>
          <c:y val="3.35008266401261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877327906770681E-2"/>
          <c:y val="0.12815739747669791"/>
          <c:w val="0.85182477335851059"/>
          <c:h val="0.73750432105343644"/>
        </c:manualLayout>
      </c:layout>
      <c:lineChart>
        <c:grouping val="standard"/>
        <c:varyColors val="0"/>
        <c:ser>
          <c:idx val="0"/>
          <c:order val="0"/>
          <c:tx>
            <c:strRef>
              <c:f>'1.5'!$C$4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'1.5'!$A$7:$A$41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'1.5'!$C$7:$C$41</c:f>
              <c:numCache>
                <c:formatCode>0</c:formatCode>
                <c:ptCount val="35"/>
                <c:pt idx="0">
                  <c:v>668.06100000000004</c:v>
                </c:pt>
                <c:pt idx="1">
                  <c:v>660.25440000000003</c:v>
                </c:pt>
                <c:pt idx="2">
                  <c:v>647.35360000000003</c:v>
                </c:pt>
                <c:pt idx="3">
                  <c:v>626.42439999999999</c:v>
                </c:pt>
                <c:pt idx="4">
                  <c:v>620.072</c:v>
                </c:pt>
                <c:pt idx="5">
                  <c:v>624.49009999999998</c:v>
                </c:pt>
                <c:pt idx="6">
                  <c:v>581.45519999999999</c:v>
                </c:pt>
                <c:pt idx="7">
                  <c:v>552.04110000000003</c:v>
                </c:pt>
                <c:pt idx="8">
                  <c:v>532.27530000000002</c:v>
                </c:pt>
                <c:pt idx="9">
                  <c:v>510.4049</c:v>
                </c:pt>
                <c:pt idx="10">
                  <c:v>468.76987146073185</c:v>
                </c:pt>
                <c:pt idx="11">
                  <c:v>457.72610398171508</c:v>
                </c:pt>
                <c:pt idx="12">
                  <c:v>442.22783115240514</c:v>
                </c:pt>
                <c:pt idx="13">
                  <c:v>417.06686794509767</c:v>
                </c:pt>
                <c:pt idx="14">
                  <c:v>402.27014103068768</c:v>
                </c:pt>
                <c:pt idx="15">
                  <c:v>383.39081353553235</c:v>
                </c:pt>
                <c:pt idx="16">
                  <c:v>360.54285536656192</c:v>
                </c:pt>
                <c:pt idx="17">
                  <c:v>348.28623209600528</c:v>
                </c:pt>
                <c:pt idx="18">
                  <c:v>334.99682650192403</c:v>
                </c:pt>
                <c:pt idx="19">
                  <c:v>320.87457471555086</c:v>
                </c:pt>
                <c:pt idx="20">
                  <c:v>297.01066374910175</c:v>
                </c:pt>
                <c:pt idx="21">
                  <c:v>279.67534537133145</c:v>
                </c:pt>
                <c:pt idx="22">
                  <c:v>257.098321767009</c:v>
                </c:pt>
                <c:pt idx="23">
                  <c:v>246.30721385994889</c:v>
                </c:pt>
                <c:pt idx="24">
                  <c:v>233.30414469262448</c:v>
                </c:pt>
                <c:pt idx="25">
                  <c:v>217.07485516779798</c:v>
                </c:pt>
                <c:pt idx="26">
                  <c:v>209.4649130426948</c:v>
                </c:pt>
                <c:pt idx="27">
                  <c:v>189.09390554684583</c:v>
                </c:pt>
                <c:pt idx="28">
                  <c:v>183.18853597805801</c:v>
                </c:pt>
                <c:pt idx="29">
                  <c:v>179.51898799397358</c:v>
                </c:pt>
                <c:pt idx="30">
                  <c:v>167.08762070082381</c:v>
                </c:pt>
                <c:pt idx="31">
                  <c:v>166.26100046681012</c:v>
                </c:pt>
                <c:pt idx="32">
                  <c:v>154.82390137984822</c:v>
                </c:pt>
                <c:pt idx="33">
                  <c:v>153.88048254542235</c:v>
                </c:pt>
                <c:pt idx="34">
                  <c:v>147.93238717046668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D-4FAE-95E8-49D1DC968F76}"/>
            </c:ext>
          </c:extLst>
        </c:ser>
        <c:ser>
          <c:idx val="1"/>
          <c:order val="1"/>
          <c:tx>
            <c:strRef>
              <c:f>'1.5'!$D$4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'1.5'!$A$7:$A$41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'1.5'!$D$7:$D$41</c:f>
              <c:numCache>
                <c:formatCode>0</c:formatCode>
                <c:ptCount val="35"/>
                <c:pt idx="0">
                  <c:v>336.70690000000002</c:v>
                </c:pt>
                <c:pt idx="1">
                  <c:v>333.48250000000002</c:v>
                </c:pt>
                <c:pt idx="2">
                  <c:v>314.08350000000002</c:v>
                </c:pt>
                <c:pt idx="3">
                  <c:v>309.60789999999997</c:v>
                </c:pt>
                <c:pt idx="4">
                  <c:v>305.4008</c:v>
                </c:pt>
                <c:pt idx="5">
                  <c:v>316.27940000000001</c:v>
                </c:pt>
                <c:pt idx="6">
                  <c:v>295.14580000000001</c:v>
                </c:pt>
                <c:pt idx="7">
                  <c:v>287.49090000000001</c:v>
                </c:pt>
                <c:pt idx="8">
                  <c:v>280.05020000000002</c:v>
                </c:pt>
                <c:pt idx="9">
                  <c:v>269.01170000000002</c:v>
                </c:pt>
                <c:pt idx="10">
                  <c:v>246.69054655258023</c:v>
                </c:pt>
                <c:pt idx="11">
                  <c:v>238.33966634588026</c:v>
                </c:pt>
                <c:pt idx="12">
                  <c:v>230.37334184130884</c:v>
                </c:pt>
                <c:pt idx="13">
                  <c:v>218.31341321628005</c:v>
                </c:pt>
                <c:pt idx="14">
                  <c:v>212.20522090780838</c:v>
                </c:pt>
                <c:pt idx="15">
                  <c:v>199.96053505530483</c:v>
                </c:pt>
                <c:pt idx="16">
                  <c:v>186.28790459296511</c:v>
                </c:pt>
                <c:pt idx="17">
                  <c:v>181.31879598168925</c:v>
                </c:pt>
                <c:pt idx="18">
                  <c:v>175.04829908455756</c:v>
                </c:pt>
                <c:pt idx="19">
                  <c:v>169.27003838332095</c:v>
                </c:pt>
                <c:pt idx="20">
                  <c:v>154.7388959888001</c:v>
                </c:pt>
                <c:pt idx="21">
                  <c:v>144.78065656321039</c:v>
                </c:pt>
                <c:pt idx="22">
                  <c:v>133.53832597973513</c:v>
                </c:pt>
                <c:pt idx="23">
                  <c:v>126.29340025183579</c:v>
                </c:pt>
                <c:pt idx="24">
                  <c:v>120.63780043754775</c:v>
                </c:pt>
                <c:pt idx="25">
                  <c:v>109.19337341181428</c:v>
                </c:pt>
                <c:pt idx="26">
                  <c:v>102.81724931281727</c:v>
                </c:pt>
                <c:pt idx="27">
                  <c:v>91.826221527925426</c:v>
                </c:pt>
                <c:pt idx="28">
                  <c:v>90.007249355016071</c:v>
                </c:pt>
                <c:pt idx="29">
                  <c:v>86.5422892682179</c:v>
                </c:pt>
                <c:pt idx="30">
                  <c:v>78.755155515746281</c:v>
                </c:pt>
                <c:pt idx="31">
                  <c:v>78.277381875813376</c:v>
                </c:pt>
                <c:pt idx="32">
                  <c:v>71.656352752594159</c:v>
                </c:pt>
                <c:pt idx="33">
                  <c:v>69.772097183102943</c:v>
                </c:pt>
                <c:pt idx="34">
                  <c:v>64.71829637956138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ED-4FAE-95E8-49D1DC968F76}"/>
            </c:ext>
          </c:extLst>
        </c:ser>
        <c:ser>
          <c:idx val="2"/>
          <c:order val="2"/>
          <c:tx>
            <c:strRef>
              <c:f>'1.5'!$E$4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'1.5'!$A$7:$A$41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'1.5'!$E$7:$E$41</c:f>
              <c:numCache>
                <c:formatCode>0</c:formatCode>
                <c:ptCount val="35"/>
                <c:pt idx="0">
                  <c:v>469.09480000000002</c:v>
                </c:pt>
                <c:pt idx="1">
                  <c:v>464.55619999999999</c:v>
                </c:pt>
                <c:pt idx="2">
                  <c:v>447.74759999999998</c:v>
                </c:pt>
                <c:pt idx="3">
                  <c:v>437.06360000000001</c:v>
                </c:pt>
                <c:pt idx="4">
                  <c:v>432.12540000000001</c:v>
                </c:pt>
                <c:pt idx="5">
                  <c:v>440.66239999999999</c:v>
                </c:pt>
                <c:pt idx="6">
                  <c:v>411.25569999999999</c:v>
                </c:pt>
                <c:pt idx="7">
                  <c:v>394.66879999999998</c:v>
                </c:pt>
                <c:pt idx="8">
                  <c:v>382.4289</c:v>
                </c:pt>
                <c:pt idx="9">
                  <c:v>367.76069999999999</c:v>
                </c:pt>
                <c:pt idx="10">
                  <c:v>337.6660514604161</c:v>
                </c:pt>
                <c:pt idx="11">
                  <c:v>328.28195839657678</c:v>
                </c:pt>
                <c:pt idx="12">
                  <c:v>317.39917591150424</c:v>
                </c:pt>
                <c:pt idx="13">
                  <c:v>300.18528704316026</c:v>
                </c:pt>
                <c:pt idx="14">
                  <c:v>290.75179515944757</c:v>
                </c:pt>
                <c:pt idx="15">
                  <c:v>276.13984677219332</c:v>
                </c:pt>
                <c:pt idx="16">
                  <c:v>258.59014694767262</c:v>
                </c:pt>
                <c:pt idx="17">
                  <c:v>250.70207910856016</c:v>
                </c:pt>
                <c:pt idx="18">
                  <c:v>241.33561357720592</c:v>
                </c:pt>
                <c:pt idx="19">
                  <c:v>232.68089626675115</c:v>
                </c:pt>
                <c:pt idx="20">
                  <c:v>214.40652224763133</c:v>
                </c:pt>
                <c:pt idx="21">
                  <c:v>201.5850016769578</c:v>
                </c:pt>
                <c:pt idx="22">
                  <c:v>185.79796821015262</c:v>
                </c:pt>
                <c:pt idx="23">
                  <c:v>177.29790532189716</c:v>
                </c:pt>
                <c:pt idx="24">
                  <c:v>168.53657491784878</c:v>
                </c:pt>
                <c:pt idx="25">
                  <c:v>155.38831118158086</c:v>
                </c:pt>
                <c:pt idx="26">
                  <c:v>148.32540950559257</c:v>
                </c:pt>
                <c:pt idx="27">
                  <c:v>133.57155707748669</c:v>
                </c:pt>
                <c:pt idx="28">
                  <c:v>130.1348319968024</c:v>
                </c:pt>
                <c:pt idx="29">
                  <c:v>126.8810632393084</c:v>
                </c:pt>
                <c:pt idx="30">
                  <c:v>117.25745102053328</c:v>
                </c:pt>
                <c:pt idx="31">
                  <c:v>116.74025349208061</c:v>
                </c:pt>
                <c:pt idx="32">
                  <c:v>108.41291990263818</c:v>
                </c:pt>
                <c:pt idx="33">
                  <c:v>106.93775696894478</c:v>
                </c:pt>
                <c:pt idx="34">
                  <c:v>101.71137794862045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ED-4FAE-95E8-49D1DC96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0032"/>
        <c:axId val="103518208"/>
      </c:lineChart>
      <c:catAx>
        <c:axId val="103500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3518208"/>
        <c:crosses val="autoZero"/>
        <c:auto val="1"/>
        <c:lblAlgn val="ctr"/>
        <c:lblOffset val="100"/>
        <c:noMultiLvlLbl val="0"/>
      </c:catAx>
      <c:valAx>
        <c:axId val="1035182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03500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9462305861359865"/>
          <c:y val="0.25894455866792349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1.5 Age-standardised death rate per 100,000 from coronary heart disease (CHD), by gender, England, 1971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038705227171099"/>
          <c:w val="0.85945577733015943"/>
          <c:h val="0.7419636306434626"/>
        </c:manualLayout>
      </c:layout>
      <c:lineChart>
        <c:grouping val="standard"/>
        <c:varyColors val="0"/>
        <c:ser>
          <c:idx val="0"/>
          <c:order val="0"/>
          <c:tx>
            <c:strRef>
              <c:f>'1.5'!$G$4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'1.5'!$A$5:$A$41</c:f>
              <c:numCache>
                <c:formatCode>General</c:formatCode>
                <c:ptCount val="37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</c:numCache>
            </c:numRef>
          </c:cat>
          <c:val>
            <c:numRef>
              <c:f>'1.5'!$G$5:$G$41</c:f>
              <c:numCache>
                <c:formatCode>0</c:formatCode>
                <c:ptCount val="37"/>
                <c:pt idx="0">
                  <c:v>632.26340000000005</c:v>
                </c:pt>
                <c:pt idx="1">
                  <c:v>651.55930000000001</c:v>
                </c:pt>
                <c:pt idx="2">
                  <c:v>648.32010000000002</c:v>
                </c:pt>
                <c:pt idx="3">
                  <c:v>640.22220000000004</c:v>
                </c:pt>
                <c:pt idx="4">
                  <c:v>629.226</c:v>
                </c:pt>
                <c:pt idx="5">
                  <c:v>611.18619999999999</c:v>
                </c:pt>
                <c:pt idx="6">
                  <c:v>603.89700000000005</c:v>
                </c:pt>
                <c:pt idx="7">
                  <c:v>611.11410000000001</c:v>
                </c:pt>
                <c:pt idx="8">
                  <c:v>566.6395</c:v>
                </c:pt>
                <c:pt idx="9">
                  <c:v>536.55769999999995</c:v>
                </c:pt>
                <c:pt idx="10">
                  <c:v>521.54089999999997</c:v>
                </c:pt>
                <c:pt idx="11">
                  <c:v>498.0462</c:v>
                </c:pt>
                <c:pt idx="12">
                  <c:v>458.18007069556336</c:v>
                </c:pt>
                <c:pt idx="13">
                  <c:v>447.45331430399858</c:v>
                </c:pt>
                <c:pt idx="14">
                  <c:v>431.8769820818348</c:v>
                </c:pt>
                <c:pt idx="15">
                  <c:v>407.00356723632143</c:v>
                </c:pt>
                <c:pt idx="16">
                  <c:v>394.0107808573859</c:v>
                </c:pt>
                <c:pt idx="17">
                  <c:v>372.09915837678761</c:v>
                </c:pt>
                <c:pt idx="18">
                  <c:v>351.97453710094294</c:v>
                </c:pt>
                <c:pt idx="19">
                  <c:v>340.44648977581733</c:v>
                </c:pt>
                <c:pt idx="20">
                  <c:v>327.68210758456337</c:v>
                </c:pt>
                <c:pt idx="21">
                  <c:v>311.61524421010995</c:v>
                </c:pt>
                <c:pt idx="22">
                  <c:v>289.28473239128829</c:v>
                </c:pt>
                <c:pt idx="23">
                  <c:v>270.70087167703991</c:v>
                </c:pt>
                <c:pt idx="24">
                  <c:v>250.8130882981778</c:v>
                </c:pt>
                <c:pt idx="25">
                  <c:v>238.40453713992417</c:v>
                </c:pt>
                <c:pt idx="26">
                  <c:v>226.50877252479472</c:v>
                </c:pt>
                <c:pt idx="27">
                  <c:v>211.25797925713732</c:v>
                </c:pt>
                <c:pt idx="28">
                  <c:v>203.28910539129078</c:v>
                </c:pt>
                <c:pt idx="29">
                  <c:v>183.17861861255042</c:v>
                </c:pt>
                <c:pt idx="30">
                  <c:v>177.63028098334922</c:v>
                </c:pt>
                <c:pt idx="31">
                  <c:v>174.68562984357354</c:v>
                </c:pt>
                <c:pt idx="32">
                  <c:v>162.96641180890353</c:v>
                </c:pt>
                <c:pt idx="33">
                  <c:v>161.51732842124744</c:v>
                </c:pt>
                <c:pt idx="34">
                  <c:v>150.74924722077083</c:v>
                </c:pt>
                <c:pt idx="35">
                  <c:v>149.65624853731057</c:v>
                </c:pt>
                <c:pt idx="36">
                  <c:v>143.72463376691783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4-4B9B-A3AA-982F630E6285}"/>
            </c:ext>
          </c:extLst>
        </c:ser>
        <c:ser>
          <c:idx val="1"/>
          <c:order val="1"/>
          <c:tx>
            <c:strRef>
              <c:f>'1.5'!$H$4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'1.5'!$A$5:$A$41</c:f>
              <c:numCache>
                <c:formatCode>General</c:formatCode>
                <c:ptCount val="37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</c:numCache>
            </c:numRef>
          </c:cat>
          <c:val>
            <c:numRef>
              <c:f>'1.5'!$H$5:$H$41</c:f>
              <c:numCache>
                <c:formatCode>0</c:formatCode>
                <c:ptCount val="37"/>
                <c:pt idx="0">
                  <c:v>316.25189999999998</c:v>
                </c:pt>
                <c:pt idx="1">
                  <c:v>330.59719999999999</c:v>
                </c:pt>
                <c:pt idx="2">
                  <c:v>325.90170000000001</c:v>
                </c:pt>
                <c:pt idx="3">
                  <c:v>321.81760000000003</c:v>
                </c:pt>
                <c:pt idx="4">
                  <c:v>304.97609999999997</c:v>
                </c:pt>
                <c:pt idx="5">
                  <c:v>300.6712</c:v>
                </c:pt>
                <c:pt idx="6">
                  <c:v>297.25689999999997</c:v>
                </c:pt>
                <c:pt idx="7">
                  <c:v>307.71260000000001</c:v>
                </c:pt>
                <c:pt idx="8">
                  <c:v>286.09809999999999</c:v>
                </c:pt>
                <c:pt idx="9">
                  <c:v>277.8279</c:v>
                </c:pt>
                <c:pt idx="10">
                  <c:v>273.46280000000002</c:v>
                </c:pt>
                <c:pt idx="11">
                  <c:v>260.43470000000002</c:v>
                </c:pt>
                <c:pt idx="12">
                  <c:v>239.79755188211755</c:v>
                </c:pt>
                <c:pt idx="13">
                  <c:v>230.81331049799934</c:v>
                </c:pt>
                <c:pt idx="14">
                  <c:v>223.6394102655843</c:v>
                </c:pt>
                <c:pt idx="15">
                  <c:v>211.68806534385726</c:v>
                </c:pt>
                <c:pt idx="16">
                  <c:v>206.69072700922885</c:v>
                </c:pt>
                <c:pt idx="17">
                  <c:v>193.0183840826621</c:v>
                </c:pt>
                <c:pt idx="18">
                  <c:v>179.64802786197009</c:v>
                </c:pt>
                <c:pt idx="19">
                  <c:v>174.91890427264147</c:v>
                </c:pt>
                <c:pt idx="20">
                  <c:v>168.85886914720888</c:v>
                </c:pt>
                <c:pt idx="21">
                  <c:v>163.83696601803982</c:v>
                </c:pt>
                <c:pt idx="22">
                  <c:v>149.0345697074068</c:v>
                </c:pt>
                <c:pt idx="23">
                  <c:v>139.09557622643817</c:v>
                </c:pt>
                <c:pt idx="24">
                  <c:v>128.18899261029617</c:v>
                </c:pt>
                <c:pt idx="25">
                  <c:v>121.66263829383401</c:v>
                </c:pt>
                <c:pt idx="26">
                  <c:v>116.33222607403914</c:v>
                </c:pt>
                <c:pt idx="27">
                  <c:v>104.81325551238358</c:v>
                </c:pt>
                <c:pt idx="28">
                  <c:v>98.698113953920796</c:v>
                </c:pt>
                <c:pt idx="29">
                  <c:v>88.184006633133464</c:v>
                </c:pt>
                <c:pt idx="30">
                  <c:v>86.525254630361815</c:v>
                </c:pt>
                <c:pt idx="31">
                  <c:v>83.361958180058636</c:v>
                </c:pt>
                <c:pt idx="32">
                  <c:v>76.103193957582846</c:v>
                </c:pt>
                <c:pt idx="33">
                  <c:v>75.013223428066112</c:v>
                </c:pt>
                <c:pt idx="34">
                  <c:v>68.927422749531118</c:v>
                </c:pt>
                <c:pt idx="35">
                  <c:v>67.256092143100815</c:v>
                </c:pt>
                <c:pt idx="36">
                  <c:v>62.186117326869443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4-4B9B-A3AA-982F630E6285}"/>
            </c:ext>
          </c:extLst>
        </c:ser>
        <c:ser>
          <c:idx val="2"/>
          <c:order val="2"/>
          <c:tx>
            <c:strRef>
              <c:f>'1.5'!$I$4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'1.5'!$A$5:$A$41</c:f>
              <c:numCache>
                <c:formatCode>General</c:formatCode>
                <c:ptCount val="37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</c:numCache>
            </c:numRef>
          </c:cat>
          <c:val>
            <c:numRef>
              <c:f>'1.5'!$I$5:$I$41</c:f>
              <c:numCache>
                <c:formatCode>0</c:formatCode>
                <c:ptCount val="37"/>
                <c:pt idx="0">
                  <c:v>442.31259999999997</c:v>
                </c:pt>
                <c:pt idx="1">
                  <c:v>458.63119999999998</c:v>
                </c:pt>
                <c:pt idx="2">
                  <c:v>454.92140000000001</c:v>
                </c:pt>
                <c:pt idx="3">
                  <c:v>449.75659999999999</c:v>
                </c:pt>
                <c:pt idx="4">
                  <c:v>435.62490000000003</c:v>
                </c:pt>
                <c:pt idx="5">
                  <c:v>425.85300000000001</c:v>
                </c:pt>
                <c:pt idx="6">
                  <c:v>421.1155</c:v>
                </c:pt>
                <c:pt idx="7">
                  <c:v>430.50569999999999</c:v>
                </c:pt>
                <c:pt idx="8">
                  <c:v>400.36279999999999</c:v>
                </c:pt>
                <c:pt idx="9">
                  <c:v>383.01740000000001</c:v>
                </c:pt>
                <c:pt idx="10">
                  <c:v>374.3494</c:v>
                </c:pt>
                <c:pt idx="11">
                  <c:v>357.68770000000001</c:v>
                </c:pt>
                <c:pt idx="12">
                  <c:v>329.43177828283615</c:v>
                </c:pt>
                <c:pt idx="13">
                  <c:v>319.83012145348982</c:v>
                </c:pt>
                <c:pt idx="14">
                  <c:v>309.34183205465763</c:v>
                </c:pt>
                <c:pt idx="15">
                  <c:v>292.35852310706264</c:v>
                </c:pt>
                <c:pt idx="16">
                  <c:v>284.20044034262241</c:v>
                </c:pt>
                <c:pt idx="17">
                  <c:v>267.48303986052593</c:v>
                </c:pt>
                <c:pt idx="18">
                  <c:v>251.29090503493026</c:v>
                </c:pt>
                <c:pt idx="19">
                  <c:v>243.82931728729903</c:v>
                </c:pt>
                <c:pt idx="20">
                  <c:v>234.69658555070347</c:v>
                </c:pt>
                <c:pt idx="21">
                  <c:v>225.92359128008209</c:v>
                </c:pt>
                <c:pt idx="22">
                  <c:v>207.97642668301822</c:v>
                </c:pt>
                <c:pt idx="23">
                  <c:v>194.64306648847</c:v>
                </c:pt>
                <c:pt idx="24">
                  <c:v>180.12198850700079</c:v>
                </c:pt>
                <c:pt idx="25">
                  <c:v>171.38771357015708</c:v>
                </c:pt>
                <c:pt idx="26">
                  <c:v>163.25120120378924</c:v>
                </c:pt>
                <c:pt idx="27">
                  <c:v>150.45367614552723</c:v>
                </c:pt>
                <c:pt idx="28">
                  <c:v>143.42629071028188</c:v>
                </c:pt>
                <c:pt idx="29">
                  <c:v>128.99921172704833</c:v>
                </c:pt>
                <c:pt idx="30">
                  <c:v>125.80237324685886</c:v>
                </c:pt>
                <c:pt idx="31">
                  <c:v>122.99223107288063</c:v>
                </c:pt>
                <c:pt idx="32">
                  <c:v>114.11300076289021</c:v>
                </c:pt>
                <c:pt idx="33">
                  <c:v>112.83344396956547</c:v>
                </c:pt>
                <c:pt idx="34">
                  <c:v>105.18376078379285</c:v>
                </c:pt>
                <c:pt idx="35">
                  <c:v>103.66704550548133</c:v>
                </c:pt>
                <c:pt idx="36">
                  <c:v>98.504763635054786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54-4B9B-A3AA-982F630E6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07136"/>
        <c:axId val="106701568"/>
      </c:lineChart>
      <c:catAx>
        <c:axId val="105307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6701568"/>
        <c:crosses val="autoZero"/>
        <c:auto val="1"/>
        <c:lblAlgn val="ctr"/>
        <c:lblOffset val="100"/>
        <c:noMultiLvlLbl val="0"/>
      </c:catAx>
      <c:valAx>
        <c:axId val="106701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05307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1.5 Age-standardised death rate per 100,000 from coronary heart disease (CHD), by gender, Scotland, 1971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226149056949295E-2"/>
          <c:y val="0.13484636186173718"/>
          <c:w val="0.86565732771775628"/>
          <c:h val="0.73750432105343644"/>
        </c:manualLayout>
      </c:layout>
      <c:lineChart>
        <c:grouping val="standard"/>
        <c:varyColors val="0"/>
        <c:ser>
          <c:idx val="0"/>
          <c:order val="0"/>
          <c:tx>
            <c:strRef>
              <c:f>'1.5'!$O$4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'1.5'!$A$5:$A$41</c:f>
              <c:numCache>
                <c:formatCode>General</c:formatCode>
                <c:ptCount val="37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</c:numCache>
            </c:numRef>
          </c:cat>
          <c:val>
            <c:numRef>
              <c:f>'1.5'!$O$5:$O$41</c:f>
              <c:numCache>
                <c:formatCode>0</c:formatCode>
                <c:ptCount val="37"/>
                <c:pt idx="0">
                  <c:v>779.37030000000004</c:v>
                </c:pt>
                <c:pt idx="1">
                  <c:v>817.89480000000003</c:v>
                </c:pt>
                <c:pt idx="2">
                  <c:v>782.79079999999999</c:v>
                </c:pt>
                <c:pt idx="3">
                  <c:v>765.4769</c:v>
                </c:pt>
                <c:pt idx="4">
                  <c:v>758.97059999999999</c:v>
                </c:pt>
                <c:pt idx="5">
                  <c:v>721.85199999999998</c:v>
                </c:pt>
                <c:pt idx="6">
                  <c:v>720.44569999999999</c:v>
                </c:pt>
                <c:pt idx="7">
                  <c:v>712.69780000000003</c:v>
                </c:pt>
                <c:pt idx="8">
                  <c:v>696.0838</c:v>
                </c:pt>
                <c:pt idx="9">
                  <c:v>665.27059999999994</c:v>
                </c:pt>
                <c:pt idx="10">
                  <c:v>607.75149999999996</c:v>
                </c:pt>
                <c:pt idx="11">
                  <c:v>599.18510000000003</c:v>
                </c:pt>
                <c:pt idx="12">
                  <c:v>550.77716257404848</c:v>
                </c:pt>
                <c:pt idx="13">
                  <c:v>530.9695109761999</c:v>
                </c:pt>
                <c:pt idx="14">
                  <c:v>528.73394904110717</c:v>
                </c:pt>
                <c:pt idx="15">
                  <c:v>489.06544560735153</c:v>
                </c:pt>
                <c:pt idx="16">
                  <c:v>464.69008767895758</c:v>
                </c:pt>
                <c:pt idx="17">
                  <c:v>464.05075860022248</c:v>
                </c:pt>
                <c:pt idx="18">
                  <c:v>419.64278846951976</c:v>
                </c:pt>
                <c:pt idx="19">
                  <c:v>399.01883385988475</c:v>
                </c:pt>
                <c:pt idx="20">
                  <c:v>389.24136506808782</c:v>
                </c:pt>
                <c:pt idx="21">
                  <c:v>388.02242420716209</c:v>
                </c:pt>
                <c:pt idx="22">
                  <c:v>359.43566825136776</c:v>
                </c:pt>
                <c:pt idx="23">
                  <c:v>336.96862817502694</c:v>
                </c:pt>
                <c:pt idx="24">
                  <c:v>303.23043576283243</c:v>
                </c:pt>
                <c:pt idx="25">
                  <c:v>304.70923597526689</c:v>
                </c:pt>
                <c:pt idx="26">
                  <c:v>275.01840882623276</c:v>
                </c:pt>
                <c:pt idx="27">
                  <c:v>258.41843093886234</c:v>
                </c:pt>
                <c:pt idx="28">
                  <c:v>252.35773316443598</c:v>
                </c:pt>
                <c:pt idx="29">
                  <c:v>228.60780121959999</c:v>
                </c:pt>
                <c:pt idx="30">
                  <c:v>218.83147296675813</c:v>
                </c:pt>
                <c:pt idx="31">
                  <c:v>209.88106429349583</c:v>
                </c:pt>
                <c:pt idx="32">
                  <c:v>197.81659624494617</c:v>
                </c:pt>
                <c:pt idx="33">
                  <c:v>203.04709126011912</c:v>
                </c:pt>
                <c:pt idx="34">
                  <c:v>184.77106031748249</c:v>
                </c:pt>
                <c:pt idx="35">
                  <c:v>185.56083523445375</c:v>
                </c:pt>
                <c:pt idx="36">
                  <c:v>180.83484872618865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4-436D-803C-561140ADB22D}"/>
            </c:ext>
          </c:extLst>
        </c:ser>
        <c:ser>
          <c:idx val="1"/>
          <c:order val="1"/>
          <c:tx>
            <c:strRef>
              <c:f>'1.5'!$P$4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'1.5'!$A$5:$A$41</c:f>
              <c:numCache>
                <c:formatCode>General</c:formatCode>
                <c:ptCount val="37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</c:numCache>
            </c:numRef>
          </c:cat>
          <c:val>
            <c:numRef>
              <c:f>'1.5'!$P$5:$P$41</c:f>
              <c:numCache>
                <c:formatCode>0</c:formatCode>
                <c:ptCount val="37"/>
                <c:pt idx="0">
                  <c:v>417.65050000000002</c:v>
                </c:pt>
                <c:pt idx="1">
                  <c:v>440.0806</c:v>
                </c:pt>
                <c:pt idx="2">
                  <c:v>409.15960000000001</c:v>
                </c:pt>
                <c:pt idx="3">
                  <c:v>414.40780000000001</c:v>
                </c:pt>
                <c:pt idx="4">
                  <c:v>374.48430000000002</c:v>
                </c:pt>
                <c:pt idx="5">
                  <c:v>373.70389999999998</c:v>
                </c:pt>
                <c:pt idx="6">
                  <c:v>363.77229999999997</c:v>
                </c:pt>
                <c:pt idx="7">
                  <c:v>378.2321</c:v>
                </c:pt>
                <c:pt idx="8">
                  <c:v>365.91640000000001</c:v>
                </c:pt>
                <c:pt idx="9">
                  <c:v>359.5985</c:v>
                </c:pt>
                <c:pt idx="10">
                  <c:v>331.08620000000002</c:v>
                </c:pt>
                <c:pt idx="11">
                  <c:v>331.08339999999998</c:v>
                </c:pt>
                <c:pt idx="12">
                  <c:v>297.60610042705292</c:v>
                </c:pt>
                <c:pt idx="13">
                  <c:v>291.14182555632175</c:v>
                </c:pt>
                <c:pt idx="14">
                  <c:v>277.97095510175944</c:v>
                </c:pt>
                <c:pt idx="15">
                  <c:v>272.28483336005883</c:v>
                </c:pt>
                <c:pt idx="16">
                  <c:v>256.66671024291298</c:v>
                </c:pt>
                <c:pt idx="17">
                  <c:v>251.94975085216612</c:v>
                </c:pt>
                <c:pt idx="18">
                  <c:v>233.7784785091728</c:v>
                </c:pt>
                <c:pt idx="19">
                  <c:v>223.5299525053463</c:v>
                </c:pt>
                <c:pt idx="20">
                  <c:v>216.87740242543802</c:v>
                </c:pt>
                <c:pt idx="21">
                  <c:v>207.01583956365658</c:v>
                </c:pt>
                <c:pt idx="22">
                  <c:v>194.79181918531793</c:v>
                </c:pt>
                <c:pt idx="23">
                  <c:v>182.56239030504628</c:v>
                </c:pt>
                <c:pt idx="24">
                  <c:v>170.3250055021046</c:v>
                </c:pt>
                <c:pt idx="25">
                  <c:v>155.41815608560063</c:v>
                </c:pt>
                <c:pt idx="26">
                  <c:v>151.28961520769292</c:v>
                </c:pt>
                <c:pt idx="27">
                  <c:v>137.95866101649148</c:v>
                </c:pt>
                <c:pt idx="28">
                  <c:v>130.36903676501598</c:v>
                </c:pt>
                <c:pt idx="29">
                  <c:v>119.82993536044457</c:v>
                </c:pt>
                <c:pt idx="30">
                  <c:v>116.2676859058702</c:v>
                </c:pt>
                <c:pt idx="31">
                  <c:v>108.67408337575415</c:v>
                </c:pt>
                <c:pt idx="32">
                  <c:v>99.523305967759441</c:v>
                </c:pt>
                <c:pt idx="33">
                  <c:v>102.32209074945804</c:v>
                </c:pt>
                <c:pt idx="34">
                  <c:v>94.32786740800168</c:v>
                </c:pt>
                <c:pt idx="35">
                  <c:v>90.115329751859079</c:v>
                </c:pt>
                <c:pt idx="36">
                  <c:v>86.92222927672492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A4-436D-803C-561140ADB22D}"/>
            </c:ext>
          </c:extLst>
        </c:ser>
        <c:ser>
          <c:idx val="2"/>
          <c:order val="2"/>
          <c:tx>
            <c:strRef>
              <c:f>'1.5'!$Q$4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'1.5'!$A$5:$A$41</c:f>
              <c:numCache>
                <c:formatCode>General</c:formatCode>
                <c:ptCount val="37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</c:numCache>
            </c:numRef>
          </c:cat>
          <c:val>
            <c:numRef>
              <c:f>'1.5'!$Q$5:$Q$41</c:f>
              <c:numCache>
                <c:formatCode>0</c:formatCode>
                <c:ptCount val="37"/>
                <c:pt idx="0">
                  <c:v>560.54399999999998</c:v>
                </c:pt>
                <c:pt idx="1">
                  <c:v>589.57929999999999</c:v>
                </c:pt>
                <c:pt idx="2">
                  <c:v>555.18600000000004</c:v>
                </c:pt>
                <c:pt idx="3">
                  <c:v>552.96220000000005</c:v>
                </c:pt>
                <c:pt idx="4">
                  <c:v>522.47609999999997</c:v>
                </c:pt>
                <c:pt idx="5">
                  <c:v>511.11360000000002</c:v>
                </c:pt>
                <c:pt idx="6">
                  <c:v>503.48809999999997</c:v>
                </c:pt>
                <c:pt idx="7">
                  <c:v>509.32420000000002</c:v>
                </c:pt>
                <c:pt idx="8">
                  <c:v>494.42290000000003</c:v>
                </c:pt>
                <c:pt idx="9">
                  <c:v>479.22030000000001</c:v>
                </c:pt>
                <c:pt idx="10">
                  <c:v>440.4341</c:v>
                </c:pt>
                <c:pt idx="11">
                  <c:v>439.24489999999997</c:v>
                </c:pt>
                <c:pt idx="12">
                  <c:v>398.47585210562272</c:v>
                </c:pt>
                <c:pt idx="13">
                  <c:v>386.63960359441921</c:v>
                </c:pt>
                <c:pt idx="14">
                  <c:v>377.29477853203895</c:v>
                </c:pt>
                <c:pt idx="15">
                  <c:v>359.08183729455413</c:v>
                </c:pt>
                <c:pt idx="16">
                  <c:v>340.98335407787931</c:v>
                </c:pt>
                <c:pt idx="17">
                  <c:v>337.83308361171481</c:v>
                </c:pt>
                <c:pt idx="18">
                  <c:v>309.95471345004188</c:v>
                </c:pt>
                <c:pt idx="19">
                  <c:v>295.00435282415151</c:v>
                </c:pt>
                <c:pt idx="20">
                  <c:v>286.74743395766603</c:v>
                </c:pt>
                <c:pt idx="21">
                  <c:v>280.30863253389595</c:v>
                </c:pt>
                <c:pt idx="22">
                  <c:v>261.62325687749984</c:v>
                </c:pt>
                <c:pt idx="23">
                  <c:v>246.65419666780468</c:v>
                </c:pt>
                <c:pt idx="24">
                  <c:v>225.0758418966341</c:v>
                </c:pt>
                <c:pt idx="25">
                  <c:v>216.74589158813691</c:v>
                </c:pt>
                <c:pt idx="26">
                  <c:v>203.5588584542607</c:v>
                </c:pt>
                <c:pt idx="27">
                  <c:v>187.84314565993532</c:v>
                </c:pt>
                <c:pt idx="28">
                  <c:v>181.04287163099099</c:v>
                </c:pt>
                <c:pt idx="29">
                  <c:v>166.17555704944238</c:v>
                </c:pt>
                <c:pt idx="30">
                  <c:v>160.37111928829839</c:v>
                </c:pt>
                <c:pt idx="31">
                  <c:v>152.36617023849954</c:v>
                </c:pt>
                <c:pt idx="32">
                  <c:v>141.45818779054633</c:v>
                </c:pt>
                <c:pt idx="33">
                  <c:v>145.65956199072173</c:v>
                </c:pt>
                <c:pt idx="34">
                  <c:v>133.64758617669875</c:v>
                </c:pt>
                <c:pt idx="35">
                  <c:v>131.7921397004979</c:v>
                </c:pt>
                <c:pt idx="36">
                  <c:v>127.84718474146015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4-436D-803C-561140ADB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741760"/>
        <c:axId val="106743296"/>
      </c:lineChart>
      <c:catAx>
        <c:axId val="106741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6743296"/>
        <c:crosses val="autoZero"/>
        <c:auto val="1"/>
        <c:lblAlgn val="ctr"/>
        <c:lblOffset val="100"/>
        <c:noMultiLvlLbl val="0"/>
      </c:catAx>
      <c:valAx>
        <c:axId val="106743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06741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1.5 Age-standardised death rate per 100,000 from coronary heart disease (CHD), by gender, Wales, 1971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484636186173718"/>
          <c:w val="0.86410694012085698"/>
          <c:h val="0.73750432105343644"/>
        </c:manualLayout>
      </c:layout>
      <c:lineChart>
        <c:grouping val="standard"/>
        <c:varyColors val="0"/>
        <c:ser>
          <c:idx val="0"/>
          <c:order val="0"/>
          <c:tx>
            <c:strRef>
              <c:f>'1.5'!$K$4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'1.5'!$A$5:$A$41</c:f>
              <c:numCache>
                <c:formatCode>General</c:formatCode>
                <c:ptCount val="37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</c:numCache>
            </c:numRef>
          </c:cat>
          <c:val>
            <c:numRef>
              <c:f>'1.5'!$K$5:$K$41</c:f>
              <c:numCache>
                <c:formatCode>0</c:formatCode>
                <c:ptCount val="37"/>
                <c:pt idx="0">
                  <c:v>724.00570000000005</c:v>
                </c:pt>
                <c:pt idx="1">
                  <c:v>738.55110000000002</c:v>
                </c:pt>
                <c:pt idx="2">
                  <c:v>748.10109999999997</c:v>
                </c:pt>
                <c:pt idx="3">
                  <c:v>727.93830000000003</c:v>
                </c:pt>
                <c:pt idx="4">
                  <c:v>693.30460000000005</c:v>
                </c:pt>
                <c:pt idx="5">
                  <c:v>663.89020000000005</c:v>
                </c:pt>
                <c:pt idx="6">
                  <c:v>674.62919999999997</c:v>
                </c:pt>
                <c:pt idx="7">
                  <c:v>676.37239999999997</c:v>
                </c:pt>
                <c:pt idx="8">
                  <c:v>614.95669999999996</c:v>
                </c:pt>
                <c:pt idx="9">
                  <c:v>587.41129999999998</c:v>
                </c:pt>
                <c:pt idx="10">
                  <c:v>563.40350000000001</c:v>
                </c:pt>
                <c:pt idx="11">
                  <c:v>547.52110000000005</c:v>
                </c:pt>
                <c:pt idx="12">
                  <c:v>490.37773449278615</c:v>
                </c:pt>
                <c:pt idx="13">
                  <c:v>489.16003918121027</c:v>
                </c:pt>
                <c:pt idx="14">
                  <c:v>465.06054132132084</c:v>
                </c:pt>
                <c:pt idx="15">
                  <c:v>446.64089589418575</c:v>
                </c:pt>
                <c:pt idx="16">
                  <c:v>418.2366758402768</c:v>
                </c:pt>
                <c:pt idx="17">
                  <c:v>417.86956691897808</c:v>
                </c:pt>
                <c:pt idx="18">
                  <c:v>388.72781012423548</c:v>
                </c:pt>
                <c:pt idx="19">
                  <c:v>377.74558520824758</c:v>
                </c:pt>
                <c:pt idx="20">
                  <c:v>360.2101123276496</c:v>
                </c:pt>
                <c:pt idx="21">
                  <c:v>357.41538780790268</c:v>
                </c:pt>
                <c:pt idx="22">
                  <c:v>312.38217690654403</c:v>
                </c:pt>
                <c:pt idx="23">
                  <c:v>315.22487751383414</c:v>
                </c:pt>
                <c:pt idx="24">
                  <c:v>274.55865869913623</c:v>
                </c:pt>
                <c:pt idx="25">
                  <c:v>265.44585762415562</c:v>
                </c:pt>
                <c:pt idx="26">
                  <c:v>259.92398649515258</c:v>
                </c:pt>
                <c:pt idx="27">
                  <c:v>233.58970667893243</c:v>
                </c:pt>
                <c:pt idx="28">
                  <c:v>227.47445088497585</c:v>
                </c:pt>
                <c:pt idx="29">
                  <c:v>210.40694929953557</c:v>
                </c:pt>
                <c:pt idx="30">
                  <c:v>206.06666635697982</c:v>
                </c:pt>
                <c:pt idx="31">
                  <c:v>203.82369388766793</c:v>
                </c:pt>
                <c:pt idx="32">
                  <c:v>180.76945460705903</c:v>
                </c:pt>
                <c:pt idx="33">
                  <c:v>182.30880783883077</c:v>
                </c:pt>
                <c:pt idx="34">
                  <c:v>175.13625766634817</c:v>
                </c:pt>
                <c:pt idx="35">
                  <c:v>169.45244285202253</c:v>
                </c:pt>
                <c:pt idx="36">
                  <c:v>167.79423042531772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B-4AA2-9965-7C9C4657D13E}"/>
            </c:ext>
          </c:extLst>
        </c:ser>
        <c:ser>
          <c:idx val="1"/>
          <c:order val="1"/>
          <c:tx>
            <c:strRef>
              <c:f>'1.5'!$L$4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'1.5'!$A$5:$A$41</c:f>
              <c:numCache>
                <c:formatCode>General</c:formatCode>
                <c:ptCount val="37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</c:numCache>
            </c:numRef>
          </c:cat>
          <c:val>
            <c:numRef>
              <c:f>'1.5'!$L$5:$L$41</c:f>
              <c:numCache>
                <c:formatCode>0</c:formatCode>
                <c:ptCount val="37"/>
                <c:pt idx="0">
                  <c:v>362.71809999999999</c:v>
                </c:pt>
                <c:pt idx="1">
                  <c:v>366.89490000000001</c:v>
                </c:pt>
                <c:pt idx="2">
                  <c:v>362.70389999999998</c:v>
                </c:pt>
                <c:pt idx="3">
                  <c:v>348.57740000000001</c:v>
                </c:pt>
                <c:pt idx="4">
                  <c:v>322.78129999999999</c:v>
                </c:pt>
                <c:pt idx="5">
                  <c:v>318.85509999999999</c:v>
                </c:pt>
                <c:pt idx="6">
                  <c:v>314.50130000000001</c:v>
                </c:pt>
                <c:pt idx="7">
                  <c:v>328.37869999999998</c:v>
                </c:pt>
                <c:pt idx="8">
                  <c:v>303.65249999999997</c:v>
                </c:pt>
                <c:pt idx="9">
                  <c:v>302.65750000000003</c:v>
                </c:pt>
                <c:pt idx="10">
                  <c:v>290.67329999999998</c:v>
                </c:pt>
                <c:pt idx="11">
                  <c:v>290.5532</c:v>
                </c:pt>
                <c:pt idx="12">
                  <c:v>254.09928237763771</c:v>
                </c:pt>
                <c:pt idx="13">
                  <c:v>252.05726011552957</c:v>
                </c:pt>
                <c:pt idx="14">
                  <c:v>246.4815598566941</c:v>
                </c:pt>
                <c:pt idx="15">
                  <c:v>224.56837886941904</c:v>
                </c:pt>
                <c:pt idx="16">
                  <c:v>216.74833394903845</c:v>
                </c:pt>
                <c:pt idx="17">
                  <c:v>212.12083229466003</c:v>
                </c:pt>
                <c:pt idx="18">
                  <c:v>205.08636506167397</c:v>
                </c:pt>
                <c:pt idx="19">
                  <c:v>201.24366051344001</c:v>
                </c:pt>
                <c:pt idx="20">
                  <c:v>194.62801023123524</c:v>
                </c:pt>
                <c:pt idx="21">
                  <c:v>187.3051298340672</c:v>
                </c:pt>
                <c:pt idx="22">
                  <c:v>171.60553304542185</c:v>
                </c:pt>
                <c:pt idx="23">
                  <c:v>163.74456325856048</c:v>
                </c:pt>
                <c:pt idx="24">
                  <c:v>148.11000236782101</c:v>
                </c:pt>
                <c:pt idx="25">
                  <c:v>143.23963227875919</c:v>
                </c:pt>
                <c:pt idx="26">
                  <c:v>131.14282333195624</c:v>
                </c:pt>
                <c:pt idx="27">
                  <c:v>121.71976455345875</c:v>
                </c:pt>
                <c:pt idx="28">
                  <c:v>114.90139697613414</c:v>
                </c:pt>
                <c:pt idx="29">
                  <c:v>102.12706617988276</c:v>
                </c:pt>
                <c:pt idx="30">
                  <c:v>97.869807249421996</c:v>
                </c:pt>
                <c:pt idx="31">
                  <c:v>96.966223952240881</c:v>
                </c:pt>
                <c:pt idx="32">
                  <c:v>85.10031527407304</c:v>
                </c:pt>
                <c:pt idx="33">
                  <c:v>88.071653281568899</c:v>
                </c:pt>
                <c:pt idx="34">
                  <c:v>79.15071817872979</c:v>
                </c:pt>
                <c:pt idx="35">
                  <c:v>76.651481257697654</c:v>
                </c:pt>
                <c:pt idx="36">
                  <c:v>71.506491982410367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B-4AA2-9965-7C9C4657D13E}"/>
            </c:ext>
          </c:extLst>
        </c:ser>
        <c:ser>
          <c:idx val="2"/>
          <c:order val="2"/>
          <c:tx>
            <c:strRef>
              <c:f>'1.5'!$M$4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'1.5'!$A$5:$A$41</c:f>
              <c:numCache>
                <c:formatCode>General</c:formatCode>
                <c:ptCount val="37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</c:numCache>
            </c:numRef>
          </c:cat>
          <c:val>
            <c:numRef>
              <c:f>'1.5'!$M$5:$M$41</c:f>
              <c:numCache>
                <c:formatCode>0</c:formatCode>
                <c:ptCount val="37"/>
                <c:pt idx="0">
                  <c:v>508.20269999999999</c:v>
                </c:pt>
                <c:pt idx="1">
                  <c:v>516.05470000000003</c:v>
                </c:pt>
                <c:pt idx="2">
                  <c:v>517.39430000000004</c:v>
                </c:pt>
                <c:pt idx="3">
                  <c:v>502.06439999999998</c:v>
                </c:pt>
                <c:pt idx="4">
                  <c:v>470.13810000000001</c:v>
                </c:pt>
                <c:pt idx="5">
                  <c:v>456.45179999999999</c:v>
                </c:pt>
                <c:pt idx="6">
                  <c:v>458.38920000000002</c:v>
                </c:pt>
                <c:pt idx="7">
                  <c:v>467.39319999999998</c:v>
                </c:pt>
                <c:pt idx="8">
                  <c:v>428.52879999999999</c:v>
                </c:pt>
                <c:pt idx="9">
                  <c:v>417.87639999999999</c:v>
                </c:pt>
                <c:pt idx="10">
                  <c:v>402.44209999999998</c:v>
                </c:pt>
                <c:pt idx="11">
                  <c:v>396.33609999999999</c:v>
                </c:pt>
                <c:pt idx="12">
                  <c:v>351.09816594542161</c:v>
                </c:pt>
                <c:pt idx="13">
                  <c:v>349.24939798610188</c:v>
                </c:pt>
                <c:pt idx="14">
                  <c:v>337.12056669693959</c:v>
                </c:pt>
                <c:pt idx="15">
                  <c:v>314.83399167491734</c:v>
                </c:pt>
                <c:pt idx="16">
                  <c:v>299.98311042503713</c:v>
                </c:pt>
                <c:pt idx="17">
                  <c:v>298.68134130411141</c:v>
                </c:pt>
                <c:pt idx="18">
                  <c:v>281.44273087345709</c:v>
                </c:pt>
                <c:pt idx="19">
                  <c:v>275.46862021052283</c:v>
                </c:pt>
                <c:pt idx="20">
                  <c:v>265.46862716327047</c:v>
                </c:pt>
                <c:pt idx="21">
                  <c:v>257.34478269655881</c:v>
                </c:pt>
                <c:pt idx="22">
                  <c:v>231.15774216239973</c:v>
                </c:pt>
                <c:pt idx="23">
                  <c:v>227.28323288810202</c:v>
                </c:pt>
                <c:pt idx="24">
                  <c:v>202.8735808478871</c:v>
                </c:pt>
                <c:pt idx="25">
                  <c:v>196.54364851554769</c:v>
                </c:pt>
                <c:pt idx="26">
                  <c:v>185.66801587578084</c:v>
                </c:pt>
                <c:pt idx="27">
                  <c:v>171.22338480802736</c:v>
                </c:pt>
                <c:pt idx="28">
                  <c:v>163.48201148883476</c:v>
                </c:pt>
                <c:pt idx="29">
                  <c:v>148.4566726637444</c:v>
                </c:pt>
                <c:pt idx="30">
                  <c:v>144.19460962098469</c:v>
                </c:pt>
                <c:pt idx="31">
                  <c:v>143.63370348827146</c:v>
                </c:pt>
                <c:pt idx="32">
                  <c:v>126.40032610026107</c:v>
                </c:pt>
                <c:pt idx="33">
                  <c:v>130.61237031377624</c:v>
                </c:pt>
                <c:pt idx="34">
                  <c:v>121.59323646002527</c:v>
                </c:pt>
                <c:pt idx="35">
                  <c:v>118.37649683009556</c:v>
                </c:pt>
                <c:pt idx="36">
                  <c:v>114.64788980647923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B-4AA2-9965-7C9C4657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272704"/>
        <c:axId val="111274240"/>
      </c:lineChart>
      <c:catAx>
        <c:axId val="111272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274240"/>
        <c:crosses val="autoZero"/>
        <c:auto val="1"/>
        <c:lblAlgn val="ctr"/>
        <c:lblOffset val="100"/>
        <c:noMultiLvlLbl val="0"/>
      </c:catAx>
      <c:valAx>
        <c:axId val="111274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1272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1.5 Age-standardised death rate per 100,000 from coronary heart disease (CHD), by gender, Northern Ireland, 1975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484636186173718"/>
          <c:w val="0.85945577733015943"/>
          <c:h val="0.7352746662584233"/>
        </c:manualLayout>
      </c:layout>
      <c:lineChart>
        <c:grouping val="standard"/>
        <c:varyColors val="0"/>
        <c:ser>
          <c:idx val="0"/>
          <c:order val="0"/>
          <c:tx>
            <c:strRef>
              <c:f>'1.5'!$S$4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'1.5'!$A$7:$A$41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'1.5'!$S$7:$S$41</c:f>
              <c:numCache>
                <c:formatCode>0</c:formatCode>
                <c:ptCount val="35"/>
                <c:pt idx="0">
                  <c:v>785.827</c:v>
                </c:pt>
                <c:pt idx="1">
                  <c:v>855.54809999999998</c:v>
                </c:pt>
                <c:pt idx="2">
                  <c:v>799.5095</c:v>
                </c:pt>
                <c:pt idx="3">
                  <c:v>747.22789999999998</c:v>
                </c:pt>
                <c:pt idx="4">
                  <c:v>721.56759999999997</c:v>
                </c:pt>
                <c:pt idx="5">
                  <c:v>675.23540000000003</c:v>
                </c:pt>
                <c:pt idx="6">
                  <c:v>637.36649999999997</c:v>
                </c:pt>
                <c:pt idx="7">
                  <c:v>627.83870000000002</c:v>
                </c:pt>
                <c:pt idx="8">
                  <c:v>574.10659999999996</c:v>
                </c:pt>
                <c:pt idx="9">
                  <c:v>551.60440000000006</c:v>
                </c:pt>
                <c:pt idx="10">
                  <c:v>538.91434062748942</c:v>
                </c:pt>
                <c:pt idx="11">
                  <c:v>526.54363022467578</c:v>
                </c:pt>
                <c:pt idx="12">
                  <c:v>489.10522893737925</c:v>
                </c:pt>
                <c:pt idx="13">
                  <c:v>482.40581357372923</c:v>
                </c:pt>
                <c:pt idx="14">
                  <c:v>463.98558293748295</c:v>
                </c:pt>
                <c:pt idx="15">
                  <c:v>446.4378953029406</c:v>
                </c:pt>
                <c:pt idx="16">
                  <c:v>407.01700675467708</c:v>
                </c:pt>
                <c:pt idx="17">
                  <c:v>386.56393234506152</c:v>
                </c:pt>
                <c:pt idx="18">
                  <c:v>348.58626238620212</c:v>
                </c:pt>
                <c:pt idx="19">
                  <c:v>340.40260141693858</c:v>
                </c:pt>
                <c:pt idx="20">
                  <c:v>323.16495573623325</c:v>
                </c:pt>
                <c:pt idx="21">
                  <c:v>319.81453140923708</c:v>
                </c:pt>
                <c:pt idx="22">
                  <c:v>283.95008583888011</c:v>
                </c:pt>
                <c:pt idx="23">
                  <c:v>283.12093657459923</c:v>
                </c:pt>
                <c:pt idx="24">
                  <c:v>268.69297796546937</c:v>
                </c:pt>
                <c:pt idx="25">
                  <c:v>247.35174281802551</c:v>
                </c:pt>
                <c:pt idx="26">
                  <c:v>240.50716247892632</c:v>
                </c:pt>
                <c:pt idx="27">
                  <c:v>212.94869091521988</c:v>
                </c:pt>
                <c:pt idx="28">
                  <c:v>202.09058810738466</c:v>
                </c:pt>
                <c:pt idx="29">
                  <c:v>188.45021897288925</c:v>
                </c:pt>
                <c:pt idx="30">
                  <c:v>178.39587702702221</c:v>
                </c:pt>
                <c:pt idx="31">
                  <c:v>172.94788532646976</c:v>
                </c:pt>
                <c:pt idx="32">
                  <c:v>152.87545916933652</c:v>
                </c:pt>
                <c:pt idx="33">
                  <c:v>158.52767731422563</c:v>
                </c:pt>
                <c:pt idx="34">
                  <c:v>142.3915383458677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8-4414-8478-BBCF83A18587}"/>
            </c:ext>
          </c:extLst>
        </c:ser>
        <c:ser>
          <c:idx val="1"/>
          <c:order val="1"/>
          <c:tx>
            <c:strRef>
              <c:f>'1.5'!$T$4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'1.5'!$A$7:$A$41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'1.5'!$T$7:$T$41</c:f>
              <c:numCache>
                <c:formatCode>0</c:formatCode>
                <c:ptCount val="35"/>
                <c:pt idx="0">
                  <c:v>408.4939</c:v>
                </c:pt>
                <c:pt idx="1">
                  <c:v>427.91820000000001</c:v>
                </c:pt>
                <c:pt idx="2">
                  <c:v>393.91030000000001</c:v>
                </c:pt>
                <c:pt idx="3">
                  <c:v>366.92419999999998</c:v>
                </c:pt>
                <c:pt idx="4">
                  <c:v>355.02839999999998</c:v>
                </c:pt>
                <c:pt idx="5">
                  <c:v>359.73230000000001</c:v>
                </c:pt>
                <c:pt idx="6">
                  <c:v>333.6891</c:v>
                </c:pt>
                <c:pt idx="7">
                  <c:v>327.20249999999999</c:v>
                </c:pt>
                <c:pt idx="8">
                  <c:v>296.52289999999999</c:v>
                </c:pt>
                <c:pt idx="9">
                  <c:v>294.14550000000003</c:v>
                </c:pt>
                <c:pt idx="10">
                  <c:v>301.43325910910221</c:v>
                </c:pt>
                <c:pt idx="11">
                  <c:v>289.4265350767721</c:v>
                </c:pt>
                <c:pt idx="12">
                  <c:v>270.48600415658473</c:v>
                </c:pt>
                <c:pt idx="13">
                  <c:v>252.92121053508066</c:v>
                </c:pt>
                <c:pt idx="14">
                  <c:v>244.66095406981049</c:v>
                </c:pt>
                <c:pt idx="15">
                  <c:v>239.44862297581929</c:v>
                </c:pt>
                <c:pt idx="16">
                  <c:v>214.85695990396368</c:v>
                </c:pt>
                <c:pt idx="17">
                  <c:v>210.96743354736384</c:v>
                </c:pt>
                <c:pt idx="18">
                  <c:v>196.97737487800583</c:v>
                </c:pt>
                <c:pt idx="19">
                  <c:v>184.45484675594636</c:v>
                </c:pt>
                <c:pt idx="20">
                  <c:v>174.30813027463779</c:v>
                </c:pt>
                <c:pt idx="21">
                  <c:v>164.37052215677076</c:v>
                </c:pt>
                <c:pt idx="22">
                  <c:v>156.67116477483867</c:v>
                </c:pt>
                <c:pt idx="23">
                  <c:v>144.66325908020249</c:v>
                </c:pt>
                <c:pt idx="24">
                  <c:v>137.72874410076264</c:v>
                </c:pt>
                <c:pt idx="25">
                  <c:v>131.59836194494207</c:v>
                </c:pt>
                <c:pt idx="26">
                  <c:v>120.80089077023635</c:v>
                </c:pt>
                <c:pt idx="27">
                  <c:v>96.757269025349629</c:v>
                </c:pt>
                <c:pt idx="28">
                  <c:v>99.69681319749435</c:v>
                </c:pt>
                <c:pt idx="29">
                  <c:v>95.988530583041779</c:v>
                </c:pt>
                <c:pt idx="30">
                  <c:v>83.685121355880895</c:v>
                </c:pt>
                <c:pt idx="31">
                  <c:v>86.548262627830468</c:v>
                </c:pt>
                <c:pt idx="32">
                  <c:v>71.363666820608259</c:v>
                </c:pt>
                <c:pt idx="33">
                  <c:v>71.19637191399643</c:v>
                </c:pt>
                <c:pt idx="34">
                  <c:v>61.295514540226961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8-4414-8478-BBCF83A18587}"/>
            </c:ext>
          </c:extLst>
        </c:ser>
        <c:ser>
          <c:idx val="2"/>
          <c:order val="2"/>
          <c:tx>
            <c:strRef>
              <c:f>'1.5'!$U$4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'1.5'!$A$7:$A$41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'1.5'!$U$7:$U$41</c:f>
              <c:numCache>
                <c:formatCode>0</c:formatCode>
                <c:ptCount val="35"/>
                <c:pt idx="0">
                  <c:v>563.39229999999998</c:v>
                </c:pt>
                <c:pt idx="1">
                  <c:v>598.93389999999999</c:v>
                </c:pt>
                <c:pt idx="2">
                  <c:v>558.89970000000005</c:v>
                </c:pt>
                <c:pt idx="3">
                  <c:v>521.66420000000005</c:v>
                </c:pt>
                <c:pt idx="4">
                  <c:v>503.69380000000001</c:v>
                </c:pt>
                <c:pt idx="5">
                  <c:v>489.62889999999999</c:v>
                </c:pt>
                <c:pt idx="6">
                  <c:v>457.54390000000001</c:v>
                </c:pt>
                <c:pt idx="7">
                  <c:v>447.50720000000001</c:v>
                </c:pt>
                <c:pt idx="8">
                  <c:v>409.07960000000003</c:v>
                </c:pt>
                <c:pt idx="9">
                  <c:v>399.88929999999999</c:v>
                </c:pt>
                <c:pt idx="10">
                  <c:v>396.6423125430394</c:v>
                </c:pt>
                <c:pt idx="11">
                  <c:v>382.53321026114867</c:v>
                </c:pt>
                <c:pt idx="12">
                  <c:v>358.299850531836</c:v>
                </c:pt>
                <c:pt idx="13">
                  <c:v>346.23859512772896</c:v>
                </c:pt>
                <c:pt idx="14">
                  <c:v>333.9590834035015</c:v>
                </c:pt>
                <c:pt idx="15">
                  <c:v>323.40007847766827</c:v>
                </c:pt>
                <c:pt idx="16">
                  <c:v>292.36798361693468</c:v>
                </c:pt>
                <c:pt idx="17">
                  <c:v>281.99559466223377</c:v>
                </c:pt>
                <c:pt idx="18">
                  <c:v>259.46908331346049</c:v>
                </c:pt>
                <c:pt idx="19">
                  <c:v>247.74195269909214</c:v>
                </c:pt>
                <c:pt idx="20">
                  <c:v>237.11739374342486</c:v>
                </c:pt>
                <c:pt idx="21">
                  <c:v>227.07889218793807</c:v>
                </c:pt>
                <c:pt idx="22">
                  <c:v>209.62100180827289</c:v>
                </c:pt>
                <c:pt idx="23">
                  <c:v>201.03178213233139</c:v>
                </c:pt>
                <c:pt idx="24">
                  <c:v>191.25453847803115</c:v>
                </c:pt>
                <c:pt idx="25">
                  <c:v>179.84662774950183</c:v>
                </c:pt>
                <c:pt idx="26">
                  <c:v>170.3497663314385</c:v>
                </c:pt>
                <c:pt idx="27">
                  <c:v>145.6380701196374</c:v>
                </c:pt>
                <c:pt idx="28">
                  <c:v>142.66918491103402</c:v>
                </c:pt>
                <c:pt idx="29">
                  <c:v>135.79439733338177</c:v>
                </c:pt>
                <c:pt idx="30">
                  <c:v>122.78812654203696</c:v>
                </c:pt>
                <c:pt idx="31">
                  <c:v>123.19451777056703</c:v>
                </c:pt>
                <c:pt idx="32">
                  <c:v>105.78922109688565</c:v>
                </c:pt>
                <c:pt idx="33">
                  <c:v>109.51124740746943</c:v>
                </c:pt>
                <c:pt idx="34">
                  <c:v>96.31031071040951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28-4414-8478-BBCF83A1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82080"/>
        <c:axId val="111983616"/>
      </c:lineChart>
      <c:catAx>
        <c:axId val="11198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983616"/>
        <c:crosses val="autoZero"/>
        <c:auto val="1"/>
        <c:lblAlgn val="ctr"/>
        <c:lblOffset val="100"/>
        <c:noMultiLvlLbl val="0"/>
      </c:catAx>
      <c:valAx>
        <c:axId val="1119836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1982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1.6 Age-standardised death rate per 100,000 from coronary heart disease (CHD), under 75, by gender, United Kingdom, 1975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877311847646956E-2"/>
          <c:y val="0.14153532624677645"/>
          <c:w val="0.85480461453946177"/>
          <c:h val="0.7352746662584233"/>
        </c:manualLayout>
      </c:layout>
      <c:lineChart>
        <c:grouping val="standard"/>
        <c:varyColors val="0"/>
        <c:ser>
          <c:idx val="0"/>
          <c:order val="0"/>
          <c:tx>
            <c:strRef>
              <c:f>'1.6'!$C$4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'1.6'!$A$8:$A$42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'1.6'!$C$8:$C$42</c:f>
              <c:numCache>
                <c:formatCode>0</c:formatCode>
                <c:ptCount val="35"/>
                <c:pt idx="0">
                  <c:v>320.43</c:v>
                </c:pt>
                <c:pt idx="1">
                  <c:v>316.11930000000001</c:v>
                </c:pt>
                <c:pt idx="2">
                  <c:v>318.70159999999998</c:v>
                </c:pt>
                <c:pt idx="3">
                  <c:v>303.86590000000001</c:v>
                </c:pt>
                <c:pt idx="4">
                  <c:v>298.01710000000003</c:v>
                </c:pt>
                <c:pt idx="5">
                  <c:v>289.71039999999999</c:v>
                </c:pt>
                <c:pt idx="6">
                  <c:v>270.65600000000001</c:v>
                </c:pt>
                <c:pt idx="7">
                  <c:v>247.2895</c:v>
                </c:pt>
                <c:pt idx="8">
                  <c:v>229.55</c:v>
                </c:pt>
                <c:pt idx="9">
                  <c:v>216.61490000000001</c:v>
                </c:pt>
                <c:pt idx="10">
                  <c:v>216.23887041874565</c:v>
                </c:pt>
                <c:pt idx="11">
                  <c:v>208.49768708429394</c:v>
                </c:pt>
                <c:pt idx="12">
                  <c:v>198.8444595610427</c:v>
                </c:pt>
                <c:pt idx="13">
                  <c:v>184.85501841938552</c:v>
                </c:pt>
                <c:pt idx="14">
                  <c:v>176.29834374204097</c:v>
                </c:pt>
                <c:pt idx="15">
                  <c:v>165.74723577582574</c:v>
                </c:pt>
                <c:pt idx="16">
                  <c:v>153.43664166250235</c:v>
                </c:pt>
                <c:pt idx="17">
                  <c:v>144.01355494870867</c:v>
                </c:pt>
                <c:pt idx="18">
                  <c:v>134.73294794417234</c:v>
                </c:pt>
                <c:pt idx="19">
                  <c:v>127.3544807375403</c:v>
                </c:pt>
                <c:pt idx="20">
                  <c:v>116.1800830127376</c:v>
                </c:pt>
                <c:pt idx="21">
                  <c:v>108.51989007844158</c:v>
                </c:pt>
                <c:pt idx="22">
                  <c:v>99.450691718822938</c:v>
                </c:pt>
                <c:pt idx="23">
                  <c:v>94.239845444612513</c:v>
                </c:pt>
                <c:pt idx="24">
                  <c:v>88.454252710189024</c:v>
                </c:pt>
                <c:pt idx="25">
                  <c:v>81.718244794438689</c:v>
                </c:pt>
                <c:pt idx="26">
                  <c:v>78.462047710503199</c:v>
                </c:pt>
                <c:pt idx="27">
                  <c:v>72.180079351599346</c:v>
                </c:pt>
                <c:pt idx="28">
                  <c:v>68.497629663112832</c:v>
                </c:pt>
                <c:pt idx="29">
                  <c:v>68.203863602613211</c:v>
                </c:pt>
                <c:pt idx="30">
                  <c:v>64.077234408220704</c:v>
                </c:pt>
                <c:pt idx="31">
                  <c:v>64.038103531682154</c:v>
                </c:pt>
                <c:pt idx="32">
                  <c:v>62.041135158032468</c:v>
                </c:pt>
                <c:pt idx="33">
                  <c:v>61.769784971605446</c:v>
                </c:pt>
                <c:pt idx="34">
                  <c:v>61.526007158973655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5-4DDE-9623-B06C927E7068}"/>
            </c:ext>
          </c:extLst>
        </c:ser>
        <c:ser>
          <c:idx val="1"/>
          <c:order val="1"/>
          <c:tx>
            <c:strRef>
              <c:f>'1.6'!$D$4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'1.6'!$A$8:$A$42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'1.6'!$D$8:$D$42</c:f>
              <c:numCache>
                <c:formatCode>0</c:formatCode>
                <c:ptCount val="35"/>
                <c:pt idx="0">
                  <c:v>110.77160000000001</c:v>
                </c:pt>
                <c:pt idx="1">
                  <c:v>109.6016</c:v>
                </c:pt>
                <c:pt idx="2">
                  <c:v>110.5506</c:v>
                </c:pt>
                <c:pt idx="3">
                  <c:v>106.6768</c:v>
                </c:pt>
                <c:pt idx="4">
                  <c:v>105.1992</c:v>
                </c:pt>
                <c:pt idx="5">
                  <c:v>105.3189</c:v>
                </c:pt>
                <c:pt idx="6">
                  <c:v>100.1036</c:v>
                </c:pt>
                <c:pt idx="7">
                  <c:v>94.501779999999997</c:v>
                </c:pt>
                <c:pt idx="8">
                  <c:v>88.181340000000006</c:v>
                </c:pt>
                <c:pt idx="9">
                  <c:v>81.337230000000005</c:v>
                </c:pt>
                <c:pt idx="10">
                  <c:v>81.220780441019244</c:v>
                </c:pt>
                <c:pt idx="11">
                  <c:v>77.63033215208759</c:v>
                </c:pt>
                <c:pt idx="12">
                  <c:v>73.625922428948044</c:v>
                </c:pt>
                <c:pt idx="13">
                  <c:v>69.027017236845282</c:v>
                </c:pt>
                <c:pt idx="14">
                  <c:v>65.955577004134369</c:v>
                </c:pt>
                <c:pt idx="15">
                  <c:v>60.354292426423285</c:v>
                </c:pt>
                <c:pt idx="16">
                  <c:v>55.095297757393197</c:v>
                </c:pt>
                <c:pt idx="17">
                  <c:v>52.252364958333878</c:v>
                </c:pt>
                <c:pt idx="18">
                  <c:v>48.906720706250454</c:v>
                </c:pt>
                <c:pt idx="19">
                  <c:v>44.651444708800824</c:v>
                </c:pt>
                <c:pt idx="20">
                  <c:v>40.14217904796628</c:v>
                </c:pt>
                <c:pt idx="21">
                  <c:v>36.92568111969932</c:v>
                </c:pt>
                <c:pt idx="22">
                  <c:v>34.348609435712213</c:v>
                </c:pt>
                <c:pt idx="23">
                  <c:v>31.260589066084094</c:v>
                </c:pt>
                <c:pt idx="24">
                  <c:v>29.982399439247018</c:v>
                </c:pt>
                <c:pt idx="25">
                  <c:v>26.025092339723759</c:v>
                </c:pt>
                <c:pt idx="26">
                  <c:v>24.902704642062808</c:v>
                </c:pt>
                <c:pt idx="27">
                  <c:v>22.490716165977407</c:v>
                </c:pt>
                <c:pt idx="28">
                  <c:v>22.036328046448627</c:v>
                </c:pt>
                <c:pt idx="29">
                  <c:v>21.201864975914166</c:v>
                </c:pt>
                <c:pt idx="30">
                  <c:v>19.900058757336868</c:v>
                </c:pt>
                <c:pt idx="31">
                  <c:v>20.272562801963467</c:v>
                </c:pt>
                <c:pt idx="32">
                  <c:v>19.561517207104512</c:v>
                </c:pt>
                <c:pt idx="33">
                  <c:v>18.856345228979503</c:v>
                </c:pt>
                <c:pt idx="34">
                  <c:v>18.365830108691586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5-4DDE-9623-B06C927E7068}"/>
            </c:ext>
          </c:extLst>
        </c:ser>
        <c:ser>
          <c:idx val="2"/>
          <c:order val="2"/>
          <c:tx>
            <c:strRef>
              <c:f>'1.6'!$E$4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'1.6'!$A$8:$A$42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'1.6'!$E$8:$E$42</c:f>
              <c:numCache>
                <c:formatCode>0</c:formatCode>
                <c:ptCount val="35"/>
                <c:pt idx="0">
                  <c:v>205.9813</c:v>
                </c:pt>
                <c:pt idx="1">
                  <c:v>203.72649999999999</c:v>
                </c:pt>
                <c:pt idx="2">
                  <c:v>205.7533</c:v>
                </c:pt>
                <c:pt idx="3">
                  <c:v>197.18790000000001</c:v>
                </c:pt>
                <c:pt idx="4">
                  <c:v>193.8407</c:v>
                </c:pt>
                <c:pt idx="5">
                  <c:v>190.31039999999999</c:v>
                </c:pt>
                <c:pt idx="6">
                  <c:v>178.98580000000001</c:v>
                </c:pt>
                <c:pt idx="7">
                  <c:v>165.2901</c:v>
                </c:pt>
                <c:pt idx="8">
                  <c:v>154.04939999999999</c:v>
                </c:pt>
                <c:pt idx="9">
                  <c:v>144.6191</c:v>
                </c:pt>
                <c:pt idx="10">
                  <c:v>144.46027691550913</c:v>
                </c:pt>
                <c:pt idx="11">
                  <c:v>139.06353492946374</c:v>
                </c:pt>
                <c:pt idx="12">
                  <c:v>132.55634298940188</c:v>
                </c:pt>
                <c:pt idx="13">
                  <c:v>123.74597889625029</c:v>
                </c:pt>
                <c:pt idx="14">
                  <c:v>118.21201177329488</c:v>
                </c:pt>
                <c:pt idx="15">
                  <c:v>110.36747432781453</c:v>
                </c:pt>
                <c:pt idx="16">
                  <c:v>101.83213645403116</c:v>
                </c:pt>
                <c:pt idx="17">
                  <c:v>96.007480202072557</c:v>
                </c:pt>
                <c:pt idx="18">
                  <c:v>89.918599809214271</c:v>
                </c:pt>
                <c:pt idx="19">
                  <c:v>84.22513577458281</c:v>
                </c:pt>
                <c:pt idx="20">
                  <c:v>76.620096055648958</c:v>
                </c:pt>
                <c:pt idx="21">
                  <c:v>71.33912195516325</c:v>
                </c:pt>
                <c:pt idx="22">
                  <c:v>65.757567963197602</c:v>
                </c:pt>
                <c:pt idx="23">
                  <c:v>61.681971511971675</c:v>
                </c:pt>
                <c:pt idx="24">
                  <c:v>58.273439768599651</c:v>
                </c:pt>
                <c:pt idx="25">
                  <c:v>52.998096387992867</c:v>
                </c:pt>
                <c:pt idx="26">
                  <c:v>50.876566456971844</c:v>
                </c:pt>
                <c:pt idx="27">
                  <c:v>46.595063817602806</c:v>
                </c:pt>
                <c:pt idx="28">
                  <c:v>44.574766597560803</c:v>
                </c:pt>
                <c:pt idx="29">
                  <c:v>44.002268917078304</c:v>
                </c:pt>
                <c:pt idx="30">
                  <c:v>41.354064203014204</c:v>
                </c:pt>
                <c:pt idx="31">
                  <c:v>41.533922158772363</c:v>
                </c:pt>
                <c:pt idx="32">
                  <c:v>40.213310095416624</c:v>
                </c:pt>
                <c:pt idx="33">
                  <c:v>39.731034927975799</c:v>
                </c:pt>
                <c:pt idx="34">
                  <c:v>39.353140316636662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5-4DDE-9623-B06C927E7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151936"/>
        <c:axId val="112153728"/>
      </c:lineChart>
      <c:catAx>
        <c:axId val="112151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153728"/>
        <c:crosses val="autoZero"/>
        <c:auto val="1"/>
        <c:lblAlgn val="ctr"/>
        <c:lblOffset val="100"/>
        <c:noMultiLvlLbl val="0"/>
      </c:catAx>
      <c:valAx>
        <c:axId val="112153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151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1.6 Age-standardised death rate per 100,000 from coronary heart disease (CHD), under 75, by gender, England, 1969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707601665675026"/>
          <c:w val="0.85790538973326014"/>
          <c:h val="0.7352746662584233"/>
        </c:manualLayout>
      </c:layout>
      <c:lineChart>
        <c:grouping val="standard"/>
        <c:varyColors val="0"/>
        <c:ser>
          <c:idx val="0"/>
          <c:order val="0"/>
          <c:tx>
            <c:strRef>
              <c:f>'1.6'!$G$4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'1.6'!$A$5:$A$42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'1.6'!$G$5:$G$42</c:f>
              <c:numCache>
                <c:formatCode>0</c:formatCode>
                <c:ptCount val="38"/>
                <c:pt idx="0">
                  <c:v>305.28660000000002</c:v>
                </c:pt>
                <c:pt idx="1">
                  <c:v>304.91320000000002</c:v>
                </c:pt>
                <c:pt idx="2">
                  <c:v>312.09070000000003</c:v>
                </c:pt>
                <c:pt idx="3">
                  <c:v>309.23360000000002</c:v>
                </c:pt>
                <c:pt idx="4">
                  <c:v>305.1035</c:v>
                </c:pt>
                <c:pt idx="5">
                  <c:v>308.0188</c:v>
                </c:pt>
                <c:pt idx="6">
                  <c:v>293.66329999999999</c:v>
                </c:pt>
                <c:pt idx="7">
                  <c:v>287.1671</c:v>
                </c:pt>
                <c:pt idx="8">
                  <c:v>279.8741</c:v>
                </c:pt>
                <c:pt idx="9">
                  <c:v>261.35789999999997</c:v>
                </c:pt>
                <c:pt idx="10">
                  <c:v>237.75149999999999</c:v>
                </c:pt>
                <c:pt idx="11">
                  <c:v>221.81049999999999</c:v>
                </c:pt>
                <c:pt idx="12">
                  <c:v>208.30109999999999</c:v>
                </c:pt>
                <c:pt idx="13">
                  <c:v>208.18455259902689</c:v>
                </c:pt>
                <c:pt idx="14">
                  <c:v>200.60524830021063</c:v>
                </c:pt>
                <c:pt idx="15">
                  <c:v>191.6353627844021</c:v>
                </c:pt>
                <c:pt idx="16">
                  <c:v>177.79092027088393</c:v>
                </c:pt>
                <c:pt idx="17">
                  <c:v>169.98545084046748</c:v>
                </c:pt>
                <c:pt idx="18">
                  <c:v>158.66223739099553</c:v>
                </c:pt>
                <c:pt idx="19">
                  <c:v>148.24556728802207</c:v>
                </c:pt>
                <c:pt idx="20">
                  <c:v>139.30097988273243</c:v>
                </c:pt>
                <c:pt idx="21">
                  <c:v>130.051896844227</c:v>
                </c:pt>
                <c:pt idx="22">
                  <c:v>122.66481482201912</c:v>
                </c:pt>
                <c:pt idx="23">
                  <c:v>112.14204755287304</c:v>
                </c:pt>
                <c:pt idx="24">
                  <c:v>103.9211711647533</c:v>
                </c:pt>
                <c:pt idx="25">
                  <c:v>95.845276357130729</c:v>
                </c:pt>
                <c:pt idx="26">
                  <c:v>90.05871182956659</c:v>
                </c:pt>
                <c:pt idx="27">
                  <c:v>85.129756605130041</c:v>
                </c:pt>
                <c:pt idx="28">
                  <c:v>78.718559169065045</c:v>
                </c:pt>
                <c:pt idx="29">
                  <c:v>75.441361092537107</c:v>
                </c:pt>
                <c:pt idx="30">
                  <c:v>69.29267394411184</c:v>
                </c:pt>
                <c:pt idx="31">
                  <c:v>65.424154050892881</c:v>
                </c:pt>
                <c:pt idx="32">
                  <c:v>65.407957173478323</c:v>
                </c:pt>
                <c:pt idx="33">
                  <c:v>62.284697690014326</c:v>
                </c:pt>
                <c:pt idx="34">
                  <c:v>61.201877625503222</c:v>
                </c:pt>
                <c:pt idx="35">
                  <c:v>59.833350383827941</c:v>
                </c:pt>
                <c:pt idx="36">
                  <c:v>59.337481836365761</c:v>
                </c:pt>
                <c:pt idx="37">
                  <c:v>59.635043767720724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7-421D-902A-4A9679E4CF09}"/>
            </c:ext>
          </c:extLst>
        </c:ser>
        <c:ser>
          <c:idx val="1"/>
          <c:order val="1"/>
          <c:tx>
            <c:strRef>
              <c:f>'1.6'!$H$4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'1.6'!$A$5:$A$42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'1.6'!$H$5:$H$42</c:f>
              <c:numCache>
                <c:formatCode>0</c:formatCode>
                <c:ptCount val="38"/>
                <c:pt idx="0">
                  <c:v>104.6579</c:v>
                </c:pt>
                <c:pt idx="1">
                  <c:v>101.3591</c:v>
                </c:pt>
                <c:pt idx="2">
                  <c:v>107.24769999999999</c:v>
                </c:pt>
                <c:pt idx="3">
                  <c:v>105.18129999999999</c:v>
                </c:pt>
                <c:pt idx="4">
                  <c:v>103.6884</c:v>
                </c:pt>
                <c:pt idx="5">
                  <c:v>104.43940000000001</c:v>
                </c:pt>
                <c:pt idx="6">
                  <c:v>100.8263</c:v>
                </c:pt>
                <c:pt idx="7">
                  <c:v>99.491429999999994</c:v>
                </c:pt>
                <c:pt idx="8">
                  <c:v>99.429150000000007</c:v>
                </c:pt>
                <c:pt idx="9">
                  <c:v>94.574250000000006</c:v>
                </c:pt>
                <c:pt idx="10">
                  <c:v>89.312709999999996</c:v>
                </c:pt>
                <c:pt idx="11">
                  <c:v>84.097719999999995</c:v>
                </c:pt>
                <c:pt idx="12">
                  <c:v>76.866910000000004</c:v>
                </c:pt>
                <c:pt idx="13">
                  <c:v>76.939820185954545</c:v>
                </c:pt>
                <c:pt idx="14">
                  <c:v>73.470124008992059</c:v>
                </c:pt>
                <c:pt idx="15">
                  <c:v>70.092277075337222</c:v>
                </c:pt>
                <c:pt idx="16">
                  <c:v>65.396568076090603</c:v>
                </c:pt>
                <c:pt idx="17">
                  <c:v>62.866549379464772</c:v>
                </c:pt>
                <c:pt idx="18">
                  <c:v>57.333248607898113</c:v>
                </c:pt>
                <c:pt idx="19">
                  <c:v>52.160989069214089</c:v>
                </c:pt>
                <c:pt idx="20">
                  <c:v>49.634217326942604</c:v>
                </c:pt>
                <c:pt idx="21">
                  <c:v>46.293267213597034</c:v>
                </c:pt>
                <c:pt idx="22">
                  <c:v>42.37967469387069</c:v>
                </c:pt>
                <c:pt idx="23">
                  <c:v>37.768546142777005</c:v>
                </c:pt>
                <c:pt idx="24">
                  <c:v>34.666083210105491</c:v>
                </c:pt>
                <c:pt idx="25">
                  <c:v>32.263051039453941</c:v>
                </c:pt>
                <c:pt idx="26">
                  <c:v>29.291985141992967</c:v>
                </c:pt>
                <c:pt idx="27">
                  <c:v>28.3834643767328</c:v>
                </c:pt>
                <c:pt idx="28">
                  <c:v>24.206084502112141</c:v>
                </c:pt>
                <c:pt idx="29">
                  <c:v>23.42981925504624</c:v>
                </c:pt>
                <c:pt idx="30">
                  <c:v>21.253065086487382</c:v>
                </c:pt>
                <c:pt idx="31">
                  <c:v>20.638586979130476</c:v>
                </c:pt>
                <c:pt idx="32">
                  <c:v>20.126892686229017</c:v>
                </c:pt>
                <c:pt idx="33">
                  <c:v>18.88100033336206</c:v>
                </c:pt>
                <c:pt idx="34">
                  <c:v>19.210193080716198</c:v>
                </c:pt>
                <c:pt idx="35">
                  <c:v>18.330991340011106</c:v>
                </c:pt>
                <c:pt idx="36">
                  <c:v>17.882878458565653</c:v>
                </c:pt>
                <c:pt idx="37">
                  <c:v>17.440981720970136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7-421D-902A-4A9679E4CF09}"/>
            </c:ext>
          </c:extLst>
        </c:ser>
        <c:ser>
          <c:idx val="2"/>
          <c:order val="2"/>
          <c:tx>
            <c:strRef>
              <c:f>'1.6'!$I$4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'1.6'!$A$5:$A$42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'1.6'!$I$5:$I$42</c:f>
              <c:numCache>
                <c:formatCode>0</c:formatCode>
                <c:ptCount val="38"/>
                <c:pt idx="0">
                  <c:v>193.96619999999999</c:v>
                </c:pt>
                <c:pt idx="1">
                  <c:v>192.75239999999999</c:v>
                </c:pt>
                <c:pt idx="2">
                  <c:v>199.97900000000001</c:v>
                </c:pt>
                <c:pt idx="3">
                  <c:v>198.1035</c:v>
                </c:pt>
                <c:pt idx="4">
                  <c:v>195.75319999999999</c:v>
                </c:pt>
                <c:pt idx="5">
                  <c:v>197.87309999999999</c:v>
                </c:pt>
                <c:pt idx="6">
                  <c:v>189.64320000000001</c:v>
                </c:pt>
                <c:pt idx="7">
                  <c:v>186.0282</c:v>
                </c:pt>
                <c:pt idx="8">
                  <c:v>182.8964</c:v>
                </c:pt>
                <c:pt idx="9">
                  <c:v>171.95160000000001</c:v>
                </c:pt>
                <c:pt idx="10">
                  <c:v>158.328</c:v>
                </c:pt>
                <c:pt idx="11">
                  <c:v>148.505</c:v>
                </c:pt>
                <c:pt idx="12">
                  <c:v>138.5462</c:v>
                </c:pt>
                <c:pt idx="13">
                  <c:v>138.62217279920441</c:v>
                </c:pt>
                <c:pt idx="14">
                  <c:v>133.35750370426447</c:v>
                </c:pt>
                <c:pt idx="15">
                  <c:v>127.48813711891931</c:v>
                </c:pt>
                <c:pt idx="16">
                  <c:v>118.67434938665416</c:v>
                </c:pt>
                <c:pt idx="17">
                  <c:v>113.78504503942597</c:v>
                </c:pt>
                <c:pt idx="18">
                  <c:v>105.58734707344773</c:v>
                </c:pt>
                <c:pt idx="19">
                  <c:v>97.974665808439397</c:v>
                </c:pt>
                <c:pt idx="20">
                  <c:v>92.530292039169311</c:v>
                </c:pt>
                <c:pt idx="21">
                  <c:v>86.445769994932959</c:v>
                </c:pt>
                <c:pt idx="22">
                  <c:v>80.911556921712759</c:v>
                </c:pt>
                <c:pt idx="23">
                  <c:v>73.551155567150218</c:v>
                </c:pt>
                <c:pt idx="24">
                  <c:v>68.043707930178599</c:v>
                </c:pt>
                <c:pt idx="25">
                  <c:v>63.011562565481434</c:v>
                </c:pt>
                <c:pt idx="26">
                  <c:v>58.70629680101078</c:v>
                </c:pt>
                <c:pt idx="27">
                  <c:v>55.899946029775499</c:v>
                </c:pt>
                <c:pt idx="28">
                  <c:v>50.653849108451375</c:v>
                </c:pt>
                <c:pt idx="29">
                  <c:v>48.698905460869966</c:v>
                </c:pt>
                <c:pt idx="30">
                  <c:v>44.59368018207816</c:v>
                </c:pt>
                <c:pt idx="31">
                  <c:v>42.392525877520995</c:v>
                </c:pt>
                <c:pt idx="32">
                  <c:v>42.118807192006813</c:v>
                </c:pt>
                <c:pt idx="33">
                  <c:v>39.985416859919873</c:v>
                </c:pt>
                <c:pt idx="34">
                  <c:v>39.636908536165791</c:v>
                </c:pt>
                <c:pt idx="35">
                  <c:v>38.528046275519962</c:v>
                </c:pt>
                <c:pt idx="36">
                  <c:v>38.066326192033607</c:v>
                </c:pt>
                <c:pt idx="37">
                  <c:v>37.977823612965608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7-421D-902A-4A9679E4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341376"/>
        <c:axId val="112342912"/>
      </c:lineChart>
      <c:catAx>
        <c:axId val="112341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342912"/>
        <c:crosses val="autoZero"/>
        <c:auto val="1"/>
        <c:lblAlgn val="ctr"/>
        <c:lblOffset val="100"/>
        <c:noMultiLvlLbl val="0"/>
      </c:catAx>
      <c:valAx>
        <c:axId val="112342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3413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1.6 Age-standardised death rate per 100,000 from coronary heart disease (CHD), under 75, by gender, Scotland, 1969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326924250747731E-2"/>
          <c:y val="0.12815739747669791"/>
          <c:w val="0.85790538973326014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'1.6'!$O$4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'1.6'!$A$5:$A$42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'1.6'!$O$5:$O$42</c:f>
              <c:numCache>
                <c:formatCode>0</c:formatCode>
                <c:ptCount val="38"/>
                <c:pt idx="0">
                  <c:v>384.87060000000002</c:v>
                </c:pt>
                <c:pt idx="1">
                  <c:v>382.89710000000002</c:v>
                </c:pt>
                <c:pt idx="2">
                  <c:v>402.18799999999999</c:v>
                </c:pt>
                <c:pt idx="3">
                  <c:v>379.45870000000002</c:v>
                </c:pt>
                <c:pt idx="4">
                  <c:v>372.40969999999999</c:v>
                </c:pt>
                <c:pt idx="5">
                  <c:v>384.02449999999999</c:v>
                </c:pt>
                <c:pt idx="6">
                  <c:v>368.25670000000002</c:v>
                </c:pt>
                <c:pt idx="7">
                  <c:v>364.67140000000001</c:v>
                </c:pt>
                <c:pt idx="8">
                  <c:v>352.69760000000002</c:v>
                </c:pt>
                <c:pt idx="9">
                  <c:v>337.83890000000002</c:v>
                </c:pt>
                <c:pt idx="10">
                  <c:v>314.11669999999998</c:v>
                </c:pt>
                <c:pt idx="11">
                  <c:v>284.12560000000002</c:v>
                </c:pt>
                <c:pt idx="12">
                  <c:v>274.34460000000001</c:v>
                </c:pt>
                <c:pt idx="13">
                  <c:v>273.33924551004668</c:v>
                </c:pt>
                <c:pt idx="14">
                  <c:v>258.87223117562132</c:v>
                </c:pt>
                <c:pt idx="15">
                  <c:v>248.75924829294414</c:v>
                </c:pt>
                <c:pt idx="16">
                  <c:v>230.94909510641889</c:v>
                </c:pt>
                <c:pt idx="17">
                  <c:v>221.96947060377011</c:v>
                </c:pt>
                <c:pt idx="18">
                  <c:v>211.78949937847591</c:v>
                </c:pt>
                <c:pt idx="19">
                  <c:v>191.24805352946927</c:v>
                </c:pt>
                <c:pt idx="20">
                  <c:v>175.18425802598145</c:v>
                </c:pt>
                <c:pt idx="21">
                  <c:v>165.16264097125202</c:v>
                </c:pt>
                <c:pt idx="22">
                  <c:v>163.58163019103336</c:v>
                </c:pt>
                <c:pt idx="23">
                  <c:v>147.9772461281942</c:v>
                </c:pt>
                <c:pt idx="24">
                  <c:v>141.93805610647073</c:v>
                </c:pt>
                <c:pt idx="25">
                  <c:v>125.3005928969459</c:v>
                </c:pt>
                <c:pt idx="26">
                  <c:v>127.76926442924649</c:v>
                </c:pt>
                <c:pt idx="27">
                  <c:v>115.69834776768653</c:v>
                </c:pt>
                <c:pt idx="28">
                  <c:v>102.57439409563304</c:v>
                </c:pt>
                <c:pt idx="29">
                  <c:v>101.11586588359107</c:v>
                </c:pt>
                <c:pt idx="30">
                  <c:v>93.443913037473706</c:v>
                </c:pt>
                <c:pt idx="31">
                  <c:v>91.944483080298227</c:v>
                </c:pt>
                <c:pt idx="32">
                  <c:v>87.42878304071948</c:v>
                </c:pt>
                <c:pt idx="33">
                  <c:v>80.056254479293827</c:v>
                </c:pt>
                <c:pt idx="34">
                  <c:v>83.466819508199549</c:v>
                </c:pt>
                <c:pt idx="35">
                  <c:v>78.557758770531706</c:v>
                </c:pt>
                <c:pt idx="36">
                  <c:v>79.166885473504621</c:v>
                </c:pt>
                <c:pt idx="37">
                  <c:v>75.978073107862087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C-405F-BF86-D91512AB42BB}"/>
            </c:ext>
          </c:extLst>
        </c:ser>
        <c:ser>
          <c:idx val="1"/>
          <c:order val="1"/>
          <c:tx>
            <c:strRef>
              <c:f>'1.6'!$P$4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'1.6'!$A$5:$A$42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'1.6'!$P$5:$P$42</c:f>
              <c:numCache>
                <c:formatCode>0</c:formatCode>
                <c:ptCount val="38"/>
                <c:pt idx="0">
                  <c:v>154.0864</c:v>
                </c:pt>
                <c:pt idx="1">
                  <c:v>144.24950000000001</c:v>
                </c:pt>
                <c:pt idx="2">
                  <c:v>152.08250000000001</c:v>
                </c:pt>
                <c:pt idx="3">
                  <c:v>143.94460000000001</c:v>
                </c:pt>
                <c:pt idx="4">
                  <c:v>145.62180000000001</c:v>
                </c:pt>
                <c:pt idx="5">
                  <c:v>149.49719999999999</c:v>
                </c:pt>
                <c:pt idx="6">
                  <c:v>147.8193</c:v>
                </c:pt>
                <c:pt idx="7">
                  <c:v>145.5513</c:v>
                </c:pt>
                <c:pt idx="8">
                  <c:v>147.1953</c:v>
                </c:pt>
                <c:pt idx="9">
                  <c:v>140.09030000000001</c:v>
                </c:pt>
                <c:pt idx="10">
                  <c:v>132.733</c:v>
                </c:pt>
                <c:pt idx="11">
                  <c:v>120.3707</c:v>
                </c:pt>
                <c:pt idx="12">
                  <c:v>112.3045</c:v>
                </c:pt>
                <c:pt idx="13">
                  <c:v>109.06553903210747</c:v>
                </c:pt>
                <c:pt idx="14">
                  <c:v>105.9484977125792</c:v>
                </c:pt>
                <c:pt idx="15">
                  <c:v>97.251281321029765</c:v>
                </c:pt>
                <c:pt idx="16">
                  <c:v>94.256472857323061</c:v>
                </c:pt>
                <c:pt idx="17">
                  <c:v>89.390510807388623</c:v>
                </c:pt>
                <c:pt idx="18">
                  <c:v>82.835552679410569</c:v>
                </c:pt>
                <c:pt idx="19">
                  <c:v>75.16008038393629</c:v>
                </c:pt>
                <c:pt idx="20">
                  <c:v>69.335814217725328</c:v>
                </c:pt>
                <c:pt idx="21">
                  <c:v>67.385368638037093</c:v>
                </c:pt>
                <c:pt idx="22">
                  <c:v>61.704733187052305</c:v>
                </c:pt>
                <c:pt idx="23">
                  <c:v>55.749370437199119</c:v>
                </c:pt>
                <c:pt idx="24">
                  <c:v>52.815178612513307</c:v>
                </c:pt>
                <c:pt idx="25">
                  <c:v>49.867279626750459</c:v>
                </c:pt>
                <c:pt idx="26">
                  <c:v>45.805418724955132</c:v>
                </c:pt>
                <c:pt idx="27">
                  <c:v>42.393754148156262</c:v>
                </c:pt>
                <c:pt idx="28">
                  <c:v>38.229377296153835</c:v>
                </c:pt>
                <c:pt idx="29">
                  <c:v>36.404719139611657</c:v>
                </c:pt>
                <c:pt idx="30">
                  <c:v>31.266415744462162</c:v>
                </c:pt>
                <c:pt idx="31">
                  <c:v>31.307948543435209</c:v>
                </c:pt>
                <c:pt idx="32">
                  <c:v>28.685866388526868</c:v>
                </c:pt>
                <c:pt idx="33">
                  <c:v>27.255193518938338</c:v>
                </c:pt>
                <c:pt idx="34">
                  <c:v>27.058104497354272</c:v>
                </c:pt>
                <c:pt idx="35">
                  <c:v>28.560778231159485</c:v>
                </c:pt>
                <c:pt idx="36">
                  <c:v>26.866601804407338</c:v>
                </c:pt>
                <c:pt idx="37">
                  <c:v>24.93161150600033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3C-405F-BF86-D91512AB42BB}"/>
            </c:ext>
          </c:extLst>
        </c:ser>
        <c:ser>
          <c:idx val="2"/>
          <c:order val="2"/>
          <c:tx>
            <c:strRef>
              <c:f>'1.6'!$Q$4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'1.6'!$A$5:$A$42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'1.6'!$Q$5:$Q$42</c:f>
              <c:numCache>
                <c:formatCode>0</c:formatCode>
                <c:ptCount val="38"/>
                <c:pt idx="0">
                  <c:v>254.50960000000001</c:v>
                </c:pt>
                <c:pt idx="1">
                  <c:v>248.37</c:v>
                </c:pt>
                <c:pt idx="2">
                  <c:v>262.14330000000001</c:v>
                </c:pt>
                <c:pt idx="3">
                  <c:v>248.1344</c:v>
                </c:pt>
                <c:pt idx="4">
                  <c:v>246.53319999999999</c:v>
                </c:pt>
                <c:pt idx="5">
                  <c:v>253.97389999999999</c:v>
                </c:pt>
                <c:pt idx="6">
                  <c:v>246.71019999999999</c:v>
                </c:pt>
                <c:pt idx="7">
                  <c:v>243.9939</c:v>
                </c:pt>
                <c:pt idx="8">
                  <c:v>239.24340000000001</c:v>
                </c:pt>
                <c:pt idx="9">
                  <c:v>229.0403</c:v>
                </c:pt>
                <c:pt idx="10">
                  <c:v>214.4325</c:v>
                </c:pt>
                <c:pt idx="11">
                  <c:v>194.44970000000001</c:v>
                </c:pt>
                <c:pt idx="12">
                  <c:v>186.25370000000001</c:v>
                </c:pt>
                <c:pt idx="13">
                  <c:v>183.85669711939767</c:v>
                </c:pt>
                <c:pt idx="14">
                  <c:v>175.98884245962407</c:v>
                </c:pt>
                <c:pt idx="15">
                  <c:v>166.68272524820688</c:v>
                </c:pt>
                <c:pt idx="16">
                  <c:v>157.24383515098131</c:v>
                </c:pt>
                <c:pt idx="17">
                  <c:v>150.47326066432672</c:v>
                </c:pt>
                <c:pt idx="18">
                  <c:v>142.49943825081382</c:v>
                </c:pt>
                <c:pt idx="19">
                  <c:v>128.95654786135785</c:v>
                </c:pt>
                <c:pt idx="20">
                  <c:v>118.54963795497531</c:v>
                </c:pt>
                <c:pt idx="21">
                  <c:v>112.92290843469455</c:v>
                </c:pt>
                <c:pt idx="22">
                  <c:v>109.23242413168978</c:v>
                </c:pt>
                <c:pt idx="23">
                  <c:v>98.913748710749445</c:v>
                </c:pt>
                <c:pt idx="24">
                  <c:v>94.702078917943652</c:v>
                </c:pt>
                <c:pt idx="25">
                  <c:v>85.575073186844506</c:v>
                </c:pt>
                <c:pt idx="26">
                  <c:v>84.596552547569843</c:v>
                </c:pt>
                <c:pt idx="27">
                  <c:v>77.150360889069717</c:v>
                </c:pt>
                <c:pt idx="28">
                  <c:v>68.83621075574321</c:v>
                </c:pt>
                <c:pt idx="29">
                  <c:v>67.219309507617098</c:v>
                </c:pt>
                <c:pt idx="30">
                  <c:v>60.951320105901829</c:v>
                </c:pt>
                <c:pt idx="31">
                  <c:v>60.329877614167046</c:v>
                </c:pt>
                <c:pt idx="32">
                  <c:v>56.800364040583311</c:v>
                </c:pt>
                <c:pt idx="33">
                  <c:v>52.526007809892867</c:v>
                </c:pt>
                <c:pt idx="34">
                  <c:v>54.093756163387845</c:v>
                </c:pt>
                <c:pt idx="35">
                  <c:v>52.60664594189673</c:v>
                </c:pt>
                <c:pt idx="36">
                  <c:v>52.04959962070631</c:v>
                </c:pt>
                <c:pt idx="37">
                  <c:v>49.509511804446909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3C-405F-BF86-D91512AB4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387200"/>
        <c:axId val="112388736"/>
      </c:lineChart>
      <c:catAx>
        <c:axId val="112387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388736"/>
        <c:crosses val="autoZero"/>
        <c:auto val="1"/>
        <c:lblAlgn val="ctr"/>
        <c:lblOffset val="100"/>
        <c:noMultiLvlLbl val="0"/>
      </c:catAx>
      <c:valAx>
        <c:axId val="112388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387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1.6 Age-standardised death rate per 100,000 from coronary heart disease (CHD), under 75, by gender, Wales, 1969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2146843309165865"/>
          <c:w val="0.86255655252395791"/>
          <c:h val="0.74865259502850179"/>
        </c:manualLayout>
      </c:layout>
      <c:lineChart>
        <c:grouping val="standard"/>
        <c:varyColors val="0"/>
        <c:ser>
          <c:idx val="0"/>
          <c:order val="0"/>
          <c:tx>
            <c:strRef>
              <c:f>'1.6'!$K$4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'1.6'!$A$5:$A$42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'1.6'!$K$5:$K$42</c:f>
              <c:numCache>
                <c:formatCode>0</c:formatCode>
                <c:ptCount val="38"/>
                <c:pt idx="0">
                  <c:v>370.77159999999998</c:v>
                </c:pt>
                <c:pt idx="1">
                  <c:v>353.07929999999999</c:v>
                </c:pt>
                <c:pt idx="2">
                  <c:v>364.73160000000001</c:v>
                </c:pt>
                <c:pt idx="3">
                  <c:v>371.21800000000002</c:v>
                </c:pt>
                <c:pt idx="4">
                  <c:v>360.423</c:v>
                </c:pt>
                <c:pt idx="5">
                  <c:v>344.89159999999998</c:v>
                </c:pt>
                <c:pt idx="6">
                  <c:v>324.2525</c:v>
                </c:pt>
                <c:pt idx="7">
                  <c:v>332.16320000000002</c:v>
                </c:pt>
                <c:pt idx="8">
                  <c:v>318.54739999999998</c:v>
                </c:pt>
                <c:pt idx="9">
                  <c:v>288.28399999999999</c:v>
                </c:pt>
                <c:pt idx="10">
                  <c:v>266.43880000000001</c:v>
                </c:pt>
                <c:pt idx="11">
                  <c:v>246.27010000000001</c:v>
                </c:pt>
                <c:pt idx="12">
                  <c:v>236.9101</c:v>
                </c:pt>
                <c:pt idx="13">
                  <c:v>233.42678895668308</c:v>
                </c:pt>
                <c:pt idx="14">
                  <c:v>229.39610235572806</c:v>
                </c:pt>
                <c:pt idx="15">
                  <c:v>216.49102865246482</c:v>
                </c:pt>
                <c:pt idx="16">
                  <c:v>202.5452174791032</c:v>
                </c:pt>
                <c:pt idx="17">
                  <c:v>188.23840883302177</c:v>
                </c:pt>
                <c:pt idx="18">
                  <c:v>188.18777723075442</c:v>
                </c:pt>
                <c:pt idx="19">
                  <c:v>166.76329385162268</c:v>
                </c:pt>
                <c:pt idx="20">
                  <c:v>162.9369281150862</c:v>
                </c:pt>
                <c:pt idx="21">
                  <c:v>153.1408021000797</c:v>
                </c:pt>
                <c:pt idx="22">
                  <c:v>139.85675528199988</c:v>
                </c:pt>
                <c:pt idx="23">
                  <c:v>120.95400875815655</c:v>
                </c:pt>
                <c:pt idx="24">
                  <c:v>121.42386942180423</c:v>
                </c:pt>
                <c:pt idx="25">
                  <c:v>108.56848859488588</c:v>
                </c:pt>
                <c:pt idx="26">
                  <c:v>98.513185756488809</c:v>
                </c:pt>
                <c:pt idx="27">
                  <c:v>93.061140881324405</c:v>
                </c:pt>
                <c:pt idx="28">
                  <c:v>91.327072651187265</c:v>
                </c:pt>
                <c:pt idx="29">
                  <c:v>83.341003576029891</c:v>
                </c:pt>
                <c:pt idx="30">
                  <c:v>77.609723281120495</c:v>
                </c:pt>
                <c:pt idx="31">
                  <c:v>75.081233779916786</c:v>
                </c:pt>
                <c:pt idx="32">
                  <c:v>78.945297498976117</c:v>
                </c:pt>
                <c:pt idx="33">
                  <c:v>66.541544853561703</c:v>
                </c:pt>
                <c:pt idx="34">
                  <c:v>76.300495830509462</c:v>
                </c:pt>
                <c:pt idx="35">
                  <c:v>73.077599646012118</c:v>
                </c:pt>
                <c:pt idx="36">
                  <c:v>72.434932016378824</c:v>
                </c:pt>
                <c:pt idx="37">
                  <c:v>70.947544811607912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4-4AA8-A25F-37941A7847A9}"/>
            </c:ext>
          </c:extLst>
        </c:ser>
        <c:ser>
          <c:idx val="1"/>
          <c:order val="1"/>
          <c:tx>
            <c:strRef>
              <c:f>'1.6'!$L$4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'1.6'!$A$5:$A$42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'1.6'!$L$5:$L$42</c:f>
              <c:numCache>
                <c:formatCode>0</c:formatCode>
                <c:ptCount val="38"/>
                <c:pt idx="0">
                  <c:v>128.6781</c:v>
                </c:pt>
                <c:pt idx="1">
                  <c:v>122.3172</c:v>
                </c:pt>
                <c:pt idx="2">
                  <c:v>124.1897</c:v>
                </c:pt>
                <c:pt idx="3">
                  <c:v>127.18129999999999</c:v>
                </c:pt>
                <c:pt idx="4">
                  <c:v>121.8905</c:v>
                </c:pt>
                <c:pt idx="5">
                  <c:v>120.45229999999999</c:v>
                </c:pt>
                <c:pt idx="6">
                  <c:v>110.5324</c:v>
                </c:pt>
                <c:pt idx="7">
                  <c:v>111.2413</c:v>
                </c:pt>
                <c:pt idx="8">
                  <c:v>113.1982</c:v>
                </c:pt>
                <c:pt idx="9">
                  <c:v>108.40989999999999</c:v>
                </c:pt>
                <c:pt idx="10">
                  <c:v>100.9243</c:v>
                </c:pt>
                <c:pt idx="11">
                  <c:v>90.448689999999999</c:v>
                </c:pt>
                <c:pt idx="12">
                  <c:v>88.954310000000007</c:v>
                </c:pt>
                <c:pt idx="13">
                  <c:v>89.417525154670059</c:v>
                </c:pt>
                <c:pt idx="14">
                  <c:v>81.728342900739548</c:v>
                </c:pt>
                <c:pt idx="15">
                  <c:v>80.374285236729619</c:v>
                </c:pt>
                <c:pt idx="16">
                  <c:v>75.973233757202919</c:v>
                </c:pt>
                <c:pt idx="17">
                  <c:v>68.951300232130677</c:v>
                </c:pt>
                <c:pt idx="18">
                  <c:v>63.579113660085724</c:v>
                </c:pt>
                <c:pt idx="19">
                  <c:v>62.527794415703156</c:v>
                </c:pt>
                <c:pt idx="20">
                  <c:v>60.195817102796447</c:v>
                </c:pt>
                <c:pt idx="21">
                  <c:v>54.60977844718365</c:v>
                </c:pt>
                <c:pt idx="22">
                  <c:v>50.381805197168923</c:v>
                </c:pt>
                <c:pt idx="23">
                  <c:v>47.793213552999262</c:v>
                </c:pt>
                <c:pt idx="24">
                  <c:v>41.756689817014561</c:v>
                </c:pt>
                <c:pt idx="25">
                  <c:v>36.602553221203486</c:v>
                </c:pt>
                <c:pt idx="26">
                  <c:v>34.685801927618904</c:v>
                </c:pt>
                <c:pt idx="27">
                  <c:v>31.846319502195222</c:v>
                </c:pt>
                <c:pt idx="28">
                  <c:v>29.949709347006731</c:v>
                </c:pt>
                <c:pt idx="29">
                  <c:v>26.581845242461444</c:v>
                </c:pt>
                <c:pt idx="30">
                  <c:v>26.092886728034717</c:v>
                </c:pt>
                <c:pt idx="31">
                  <c:v>27.730282699679474</c:v>
                </c:pt>
                <c:pt idx="32">
                  <c:v>25.028750415631119</c:v>
                </c:pt>
                <c:pt idx="33">
                  <c:v>22.763228455178364</c:v>
                </c:pt>
                <c:pt idx="34">
                  <c:v>24.694591167713355</c:v>
                </c:pt>
                <c:pt idx="35">
                  <c:v>23.948278114862852</c:v>
                </c:pt>
                <c:pt idx="36">
                  <c:v>20.9448397662985</c:v>
                </c:pt>
                <c:pt idx="37">
                  <c:v>22.550186581270445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34-4AA8-A25F-37941A7847A9}"/>
            </c:ext>
          </c:extLst>
        </c:ser>
        <c:ser>
          <c:idx val="2"/>
          <c:order val="2"/>
          <c:tx>
            <c:strRef>
              <c:f>'1.6'!$M$4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'1.6'!$A$5:$A$42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'1.6'!$M$5:$M$42</c:f>
              <c:numCache>
                <c:formatCode>0</c:formatCode>
                <c:ptCount val="38"/>
                <c:pt idx="0">
                  <c:v>236.98769999999999</c:v>
                </c:pt>
                <c:pt idx="1">
                  <c:v>226.88120000000001</c:v>
                </c:pt>
                <c:pt idx="2">
                  <c:v>232.55799999999999</c:v>
                </c:pt>
                <c:pt idx="3">
                  <c:v>238.0428</c:v>
                </c:pt>
                <c:pt idx="4">
                  <c:v>230.24510000000001</c:v>
                </c:pt>
                <c:pt idx="5">
                  <c:v>222.28630000000001</c:v>
                </c:pt>
                <c:pt idx="6">
                  <c:v>207.7088</c:v>
                </c:pt>
                <c:pt idx="7">
                  <c:v>212.40940000000001</c:v>
                </c:pt>
                <c:pt idx="8">
                  <c:v>207.7183</c:v>
                </c:pt>
                <c:pt idx="9">
                  <c:v>192.02119999999999</c:v>
                </c:pt>
                <c:pt idx="10">
                  <c:v>177.62459999999999</c:v>
                </c:pt>
                <c:pt idx="11">
                  <c:v>162.98769999999999</c:v>
                </c:pt>
                <c:pt idx="12">
                  <c:v>158.22389999999999</c:v>
                </c:pt>
                <c:pt idx="13">
                  <c:v>157.09971192403546</c:v>
                </c:pt>
                <c:pt idx="14">
                  <c:v>151.0783231972901</c:v>
                </c:pt>
                <c:pt idx="15">
                  <c:v>144.57842707638022</c:v>
                </c:pt>
                <c:pt idx="16">
                  <c:v>135.76543140893236</c:v>
                </c:pt>
                <c:pt idx="17">
                  <c:v>125.45275463309639</c:v>
                </c:pt>
                <c:pt idx="18">
                  <c:v>122.74580898296136</c:v>
                </c:pt>
                <c:pt idx="19">
                  <c:v>112.20061753259458</c:v>
                </c:pt>
                <c:pt idx="20">
                  <c:v>109.21535623905505</c:v>
                </c:pt>
                <c:pt idx="21">
                  <c:v>101.83217216381304</c:v>
                </c:pt>
                <c:pt idx="22">
                  <c:v>93.33420090136751</c:v>
                </c:pt>
                <c:pt idx="23">
                  <c:v>83.002829088389603</c:v>
                </c:pt>
                <c:pt idx="24">
                  <c:v>80.158586520729457</c:v>
                </c:pt>
                <c:pt idx="25">
                  <c:v>71.361906720014687</c:v>
                </c:pt>
                <c:pt idx="26">
                  <c:v>65.672419758789175</c:v>
                </c:pt>
                <c:pt idx="27">
                  <c:v>61.567502214756587</c:v>
                </c:pt>
                <c:pt idx="28">
                  <c:v>59.842362725231467</c:v>
                </c:pt>
                <c:pt idx="29">
                  <c:v>54.237970842812651</c:v>
                </c:pt>
                <c:pt idx="30">
                  <c:v>51.198276131489834</c:v>
                </c:pt>
                <c:pt idx="31">
                  <c:v>50.774455955663441</c:v>
                </c:pt>
                <c:pt idx="32">
                  <c:v>51.276439315284271</c:v>
                </c:pt>
                <c:pt idx="33">
                  <c:v>44.096020621699218</c:v>
                </c:pt>
                <c:pt idx="34">
                  <c:v>49.822690152387793</c:v>
                </c:pt>
                <c:pt idx="35">
                  <c:v>47.868452525708662</c:v>
                </c:pt>
                <c:pt idx="36">
                  <c:v>46.015181265149344</c:v>
                </c:pt>
                <c:pt idx="37">
                  <c:v>46.096091940995521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4-4AA8-A25F-37941A784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572288"/>
        <c:axId val="112573824"/>
      </c:lineChart>
      <c:catAx>
        <c:axId val="112572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573824"/>
        <c:crosses val="autoZero"/>
        <c:auto val="1"/>
        <c:lblAlgn val="ctr"/>
        <c:lblOffset val="100"/>
        <c:noMultiLvlLbl val="0"/>
      </c:catAx>
      <c:valAx>
        <c:axId val="112573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572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1.1f Deaths by cause in women under 75, United Kingdom 2018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053868601774743"/>
          <c:y val="0.21373379651804755"/>
          <c:w val="0.49012190392689131"/>
          <c:h val="0.79844283453161202"/>
        </c:manualLayout>
      </c:layout>
      <c:pieChart>
        <c:varyColors val="1"/>
        <c:ser>
          <c:idx val="0"/>
          <c:order val="0"/>
          <c:tx>
            <c:strRef>
              <c:f>'1.1ChartData'!$I$7</c:f>
              <c:strCache>
                <c:ptCount val="1"/>
                <c:pt idx="0">
                  <c:v>Women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F5-459E-A177-CDA1DD6100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F5-459E-A177-CDA1DD6100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F5-459E-A177-CDA1DD6100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F5-459E-A177-CDA1DD6100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F5-459E-A177-CDA1DD6100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F5-459E-A177-CDA1DD6100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F5-459E-A177-CDA1DD6100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F5-459E-A177-CDA1DD6100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2F5-459E-A177-CDA1DD6100DA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F5-459E-A177-CDA1DD6100DA}"/>
                </c:ext>
              </c:extLst>
            </c:dLbl>
            <c:dLbl>
              <c:idx val="1"/>
              <c:layout>
                <c:manualLayout>
                  <c:x val="1.9832113821138211E-2"/>
                  <c:y val="-3.89630981346309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F5-459E-A177-CDA1DD6100DA}"/>
                </c:ext>
              </c:extLst>
            </c:dLbl>
            <c:dLbl>
              <c:idx val="2"/>
              <c:layout>
                <c:manualLayout>
                  <c:x val="-5.019979674796754E-2"/>
                  <c:y val="0.1702928832116788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2F5-459E-A177-CDA1DD6100DA}"/>
                </c:ext>
              </c:extLst>
            </c:dLbl>
            <c:dLbl>
              <c:idx val="3"/>
              <c:layout>
                <c:manualLayout>
                  <c:x val="9.0162601626016265E-3"/>
                  <c:y val="-3.70908353609083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5-459E-A177-CDA1DD6100D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E2F5-459E-A177-CDA1DD6100DA}"/>
                </c:ext>
              </c:extLst>
            </c:dLbl>
            <c:dLbl>
              <c:idx val="5"/>
              <c:layout>
                <c:manualLayout>
                  <c:x val="8.4326287262872626E-2"/>
                  <c:y val="1.07183698296837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5-459E-A177-CDA1DD6100DA}"/>
                </c:ext>
              </c:extLst>
            </c:dLbl>
            <c:dLbl>
              <c:idx val="6"/>
              <c:layout>
                <c:manualLayout>
                  <c:x val="0.10035040650406504"/>
                  <c:y val="0.1206117193836171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F5-459E-A177-CDA1DD6100DA}"/>
                </c:ext>
              </c:extLst>
            </c:dLbl>
            <c:dLbl>
              <c:idx val="7"/>
              <c:layout>
                <c:manualLayout>
                  <c:x val="8.8279539295392825E-2"/>
                  <c:y val="0.1858826034063260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F5-459E-A177-CDA1DD6100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F5-459E-A177-CDA1DD6100DA}"/>
                </c:ext>
              </c:extLst>
            </c:dLbl>
            <c:dLbl>
              <c:idx val="9"/>
              <c:layout>
                <c:manualLayout>
                  <c:x val="-7.4089634146341468E-2"/>
                  <c:y val="-0.1284827656123275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F5-459E-A177-CDA1DD6100DA}"/>
                </c:ext>
              </c:extLst>
            </c:dLbl>
            <c:dLbl>
              <c:idx val="11"/>
              <c:layout>
                <c:manualLayout>
                  <c:x val="-6.6134146341463411E-3"/>
                  <c:y val="1.32583130575831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F5-459E-A177-CDA1DD6100DA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'1.1ChartData'!$C$8:$C$21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'1.1ChartData'!$I$8:$I$21</c:f>
              <c:numCache>
                <c:formatCode>#,##0</c:formatCode>
                <c:ptCount val="14"/>
                <c:pt idx="0">
                  <c:v>150</c:v>
                </c:pt>
                <c:pt idx="1">
                  <c:v>636</c:v>
                </c:pt>
                <c:pt idx="2">
                  <c:v>5523</c:v>
                </c:pt>
                <c:pt idx="3">
                  <c:v>2516</c:v>
                </c:pt>
                <c:pt idx="4">
                  <c:v>3459</c:v>
                </c:pt>
                <c:pt idx="5">
                  <c:v>746</c:v>
                </c:pt>
                <c:pt idx="6">
                  <c:v>718</c:v>
                </c:pt>
                <c:pt idx="7">
                  <c:v>315</c:v>
                </c:pt>
                <c:pt idx="8">
                  <c:v>173</c:v>
                </c:pt>
                <c:pt idx="9">
                  <c:v>36266</c:v>
                </c:pt>
                <c:pt idx="10">
                  <c:v>9403</c:v>
                </c:pt>
                <c:pt idx="11">
                  <c:v>872</c:v>
                </c:pt>
                <c:pt idx="12">
                  <c:v>1585</c:v>
                </c:pt>
                <c:pt idx="13">
                  <c:v>19240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F5-459E-A177-CDA1DD6100D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1.6 Age-standardised death rate per 100,000 from coronary heart disease (CHD), under 75, by gender, Northern Ireland, 1975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038705227171099"/>
          <c:w val="0.86875810291155475"/>
          <c:h val="0.7352746662584233"/>
        </c:manualLayout>
      </c:layout>
      <c:lineChart>
        <c:grouping val="standard"/>
        <c:varyColors val="0"/>
        <c:ser>
          <c:idx val="0"/>
          <c:order val="0"/>
          <c:tx>
            <c:strRef>
              <c:f>'1.6'!$S$4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'1.6'!$A$8:$A$42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'1.6'!$S$8:$S$42</c:f>
              <c:numCache>
                <c:formatCode>0</c:formatCode>
                <c:ptCount val="35"/>
                <c:pt idx="0">
                  <c:v>389.83730000000003</c:v>
                </c:pt>
                <c:pt idx="1">
                  <c:v>406.32310000000001</c:v>
                </c:pt>
                <c:pt idx="2">
                  <c:v>402.6336</c:v>
                </c:pt>
                <c:pt idx="3">
                  <c:v>387.92619999999999</c:v>
                </c:pt>
                <c:pt idx="4">
                  <c:v>365.70150000000001</c:v>
                </c:pt>
                <c:pt idx="5">
                  <c:v>347.44229999999999</c:v>
                </c:pt>
                <c:pt idx="6">
                  <c:v>318.85399999999998</c:v>
                </c:pt>
                <c:pt idx="7">
                  <c:v>297.77550000000002</c:v>
                </c:pt>
                <c:pt idx="8">
                  <c:v>265.38560000000001</c:v>
                </c:pt>
                <c:pt idx="9">
                  <c:v>253.5933</c:v>
                </c:pt>
                <c:pt idx="10">
                  <c:v>255.00847241902756</c:v>
                </c:pt>
                <c:pt idx="11">
                  <c:v>255.23210365556534</c:v>
                </c:pt>
                <c:pt idx="12">
                  <c:v>230.23939249076949</c:v>
                </c:pt>
                <c:pt idx="13">
                  <c:v>223.76169907829927</c:v>
                </c:pt>
                <c:pt idx="14">
                  <c:v>203.4831878713909</c:v>
                </c:pt>
                <c:pt idx="15">
                  <c:v>195.44731617840822</c:v>
                </c:pt>
                <c:pt idx="16">
                  <c:v>167.65962951282449</c:v>
                </c:pt>
                <c:pt idx="17">
                  <c:v>152.97358762474437</c:v>
                </c:pt>
                <c:pt idx="18">
                  <c:v>146.21340541872047</c:v>
                </c:pt>
                <c:pt idx="19">
                  <c:v>131.14889858309851</c:v>
                </c:pt>
                <c:pt idx="20">
                  <c:v>129.86973431543095</c:v>
                </c:pt>
                <c:pt idx="21">
                  <c:v>117.0483268876165</c:v>
                </c:pt>
                <c:pt idx="22">
                  <c:v>110.08032424530165</c:v>
                </c:pt>
                <c:pt idx="23">
                  <c:v>106.76157889756253</c:v>
                </c:pt>
                <c:pt idx="24">
                  <c:v>93.726619792485636</c:v>
                </c:pt>
                <c:pt idx="25">
                  <c:v>88.610311542606127</c:v>
                </c:pt>
                <c:pt idx="26">
                  <c:v>88.96838144817724</c:v>
                </c:pt>
                <c:pt idx="27">
                  <c:v>82.463403030734554</c:v>
                </c:pt>
                <c:pt idx="28">
                  <c:v>74.569614937278899</c:v>
                </c:pt>
                <c:pt idx="29">
                  <c:v>71.494553504210984</c:v>
                </c:pt>
                <c:pt idx="30">
                  <c:v>63.491940854085733</c:v>
                </c:pt>
                <c:pt idx="31">
                  <c:v>66.609942960282496</c:v>
                </c:pt>
                <c:pt idx="32">
                  <c:v>57.124241704569229</c:v>
                </c:pt>
                <c:pt idx="33">
                  <c:v>61.830964964464236</c:v>
                </c:pt>
                <c:pt idx="34">
                  <c:v>56.04981603337928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2-4964-AA19-B798CD52261B}"/>
            </c:ext>
          </c:extLst>
        </c:ser>
        <c:ser>
          <c:idx val="1"/>
          <c:order val="1"/>
          <c:tx>
            <c:strRef>
              <c:f>'1.6'!$T$4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'1.6'!$A$8:$A$42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'1.6'!$T$8:$T$42</c:f>
              <c:numCache>
                <c:formatCode>0</c:formatCode>
                <c:ptCount val="35"/>
                <c:pt idx="0">
                  <c:v>143.83019999999999</c:v>
                </c:pt>
                <c:pt idx="1">
                  <c:v>152.8836</c:v>
                </c:pt>
                <c:pt idx="2">
                  <c:v>154.59649999999999</c:v>
                </c:pt>
                <c:pt idx="3">
                  <c:v>147.09370000000001</c:v>
                </c:pt>
                <c:pt idx="4">
                  <c:v>138.48079999999999</c:v>
                </c:pt>
                <c:pt idx="5">
                  <c:v>134.67490000000001</c:v>
                </c:pt>
                <c:pt idx="6">
                  <c:v>123.78440000000001</c:v>
                </c:pt>
                <c:pt idx="7">
                  <c:v>115.2762</c:v>
                </c:pt>
                <c:pt idx="8">
                  <c:v>101.5658</c:v>
                </c:pt>
                <c:pt idx="9">
                  <c:v>101.6656</c:v>
                </c:pt>
                <c:pt idx="10">
                  <c:v>104.85790048392177</c:v>
                </c:pt>
                <c:pt idx="11">
                  <c:v>104.07072747019826</c:v>
                </c:pt>
                <c:pt idx="12">
                  <c:v>89.906332739611315</c:v>
                </c:pt>
                <c:pt idx="13">
                  <c:v>82.27043391097321</c:v>
                </c:pt>
                <c:pt idx="14">
                  <c:v>74.885723764559771</c:v>
                </c:pt>
                <c:pt idx="15">
                  <c:v>70.758555135075355</c:v>
                </c:pt>
                <c:pt idx="16">
                  <c:v>62.503002187928821</c:v>
                </c:pt>
                <c:pt idx="17">
                  <c:v>59.738646139877204</c:v>
                </c:pt>
                <c:pt idx="18">
                  <c:v>54.887906824256383</c:v>
                </c:pt>
                <c:pt idx="19">
                  <c:v>44.827995392141595</c:v>
                </c:pt>
                <c:pt idx="20">
                  <c:v>44.819359256285665</c:v>
                </c:pt>
                <c:pt idx="21">
                  <c:v>42.690659099049213</c:v>
                </c:pt>
                <c:pt idx="22">
                  <c:v>41.348998018137827</c:v>
                </c:pt>
                <c:pt idx="23">
                  <c:v>35.399697083530029</c:v>
                </c:pt>
                <c:pt idx="24">
                  <c:v>33.392681881183115</c:v>
                </c:pt>
                <c:pt idx="25">
                  <c:v>33.2653093166536</c:v>
                </c:pt>
                <c:pt idx="26">
                  <c:v>28.500413266822001</c:v>
                </c:pt>
                <c:pt idx="27">
                  <c:v>23.948983642089228</c:v>
                </c:pt>
                <c:pt idx="28">
                  <c:v>22.982485866066085</c:v>
                </c:pt>
                <c:pt idx="29">
                  <c:v>22.093829292143543</c:v>
                </c:pt>
                <c:pt idx="30">
                  <c:v>21.657187370774835</c:v>
                </c:pt>
                <c:pt idx="31">
                  <c:v>22.493671280895111</c:v>
                </c:pt>
                <c:pt idx="32">
                  <c:v>20.24340099813659</c:v>
                </c:pt>
                <c:pt idx="33">
                  <c:v>19.104487139408267</c:v>
                </c:pt>
                <c:pt idx="34">
                  <c:v>17.7591540917734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2-4964-AA19-B798CD52261B}"/>
            </c:ext>
          </c:extLst>
        </c:ser>
        <c:ser>
          <c:idx val="2"/>
          <c:order val="2"/>
          <c:tx>
            <c:strRef>
              <c:f>'1.6'!$U$4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'1.6'!$A$8:$A$42</c:f>
              <c:numCache>
                <c:formatCode>General</c:formatCode>
                <c:ptCount val="35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'1.6'!$U$8:$U$42</c:f>
              <c:numCache>
                <c:formatCode>0</c:formatCode>
                <c:ptCount val="35"/>
                <c:pt idx="0">
                  <c:v>255.11369999999999</c:v>
                </c:pt>
                <c:pt idx="1">
                  <c:v>267.40069999999997</c:v>
                </c:pt>
                <c:pt idx="2">
                  <c:v>266.87060000000002</c:v>
                </c:pt>
                <c:pt idx="3">
                  <c:v>255.67439999999999</c:v>
                </c:pt>
                <c:pt idx="4">
                  <c:v>241.1131</c:v>
                </c:pt>
                <c:pt idx="5">
                  <c:v>230.97450000000001</c:v>
                </c:pt>
                <c:pt idx="6">
                  <c:v>212.15780000000001</c:v>
                </c:pt>
                <c:pt idx="7">
                  <c:v>197.96940000000001</c:v>
                </c:pt>
                <c:pt idx="8">
                  <c:v>176.25720000000001</c:v>
                </c:pt>
                <c:pt idx="9">
                  <c:v>170.95529999999999</c:v>
                </c:pt>
                <c:pt idx="10">
                  <c:v>173.41244252377606</c:v>
                </c:pt>
                <c:pt idx="11">
                  <c:v>172.86526633346548</c:v>
                </c:pt>
                <c:pt idx="12">
                  <c:v>154.10116915238876</c:v>
                </c:pt>
                <c:pt idx="13">
                  <c:v>147.25502707064925</c:v>
                </c:pt>
                <c:pt idx="14">
                  <c:v>134.14555811414817</c:v>
                </c:pt>
                <c:pt idx="15">
                  <c:v>128.26082529889521</c:v>
                </c:pt>
                <c:pt idx="16">
                  <c:v>111.29201209237249</c:v>
                </c:pt>
                <c:pt idx="17">
                  <c:v>103.42770795278162</c:v>
                </c:pt>
                <c:pt idx="18">
                  <c:v>97.575978925324321</c:v>
                </c:pt>
                <c:pt idx="19">
                  <c:v>85.33870158807305</c:v>
                </c:pt>
                <c:pt idx="20">
                  <c:v>84.89176283768262</c:v>
                </c:pt>
                <c:pt idx="21">
                  <c:v>78.005753703141337</c:v>
                </c:pt>
                <c:pt idx="22">
                  <c:v>74.117578124113493</c:v>
                </c:pt>
                <c:pt idx="23">
                  <c:v>69.540616509497781</c:v>
                </c:pt>
                <c:pt idx="24">
                  <c:v>62.321436508517642</c:v>
                </c:pt>
                <c:pt idx="25">
                  <c:v>59.838993910542314</c:v>
                </c:pt>
                <c:pt idx="26">
                  <c:v>57.592272926468041</c:v>
                </c:pt>
                <c:pt idx="27">
                  <c:v>52.149055970444138</c:v>
                </c:pt>
                <c:pt idx="28">
                  <c:v>47.912065116952846</c:v>
                </c:pt>
                <c:pt idx="29">
                  <c:v>46.033878556565291</c:v>
                </c:pt>
                <c:pt idx="30">
                  <c:v>41.976149736105761</c:v>
                </c:pt>
                <c:pt idx="31">
                  <c:v>43.803856674078077</c:v>
                </c:pt>
                <c:pt idx="32">
                  <c:v>38.121041372767834</c:v>
                </c:pt>
                <c:pt idx="33">
                  <c:v>39.857058578956732</c:v>
                </c:pt>
                <c:pt idx="34">
                  <c:v>36.383199230147625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52-4964-AA19-B798CD52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87744"/>
        <c:axId val="112689536"/>
      </c:lineChart>
      <c:catAx>
        <c:axId val="112687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689536"/>
        <c:crosses val="autoZero"/>
        <c:auto val="1"/>
        <c:lblAlgn val="ctr"/>
        <c:lblOffset val="100"/>
        <c:noMultiLvlLbl val="0"/>
      </c:catAx>
      <c:valAx>
        <c:axId val="112689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6877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1.7 Age-standardised death rates per 100,000 from stroke (CBVD), all ages, by gender, United Kingdom 1969 to 2018</a:t>
            </a:r>
          </a:p>
        </c:rich>
      </c:tx>
      <c:layout>
        <c:manualLayout>
          <c:xMode val="edge"/>
          <c:yMode val="edge"/>
          <c:x val="4.7951416496390724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1E-2"/>
          <c:y val="0.11841530552482592"/>
          <c:w val="0.88264211273265114"/>
          <c:h val="0.80728844094488184"/>
        </c:manualLayout>
      </c:layout>
      <c:lineChart>
        <c:grouping val="standard"/>
        <c:varyColors val="0"/>
        <c:ser>
          <c:idx val="0"/>
          <c:order val="0"/>
          <c:tx>
            <c:strRef>
              <c:f>'1.7'!$C$4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'1.7'!$C$5:$C$42</c:f>
              <c:numCache>
                <c:formatCode>0</c:formatCode>
                <c:ptCount val="38"/>
                <c:pt idx="0">
                  <c:v>317.52449999999999</c:v>
                </c:pt>
                <c:pt idx="1">
                  <c:v>308.18180000000001</c:v>
                </c:pt>
                <c:pt idx="2">
                  <c:v>303.64139999999998</c:v>
                </c:pt>
                <c:pt idx="3">
                  <c:v>279.3433</c:v>
                </c:pt>
                <c:pt idx="4">
                  <c:v>252.5966</c:v>
                </c:pt>
                <c:pt idx="5">
                  <c:v>254.07560000000001</c:v>
                </c:pt>
                <c:pt idx="6">
                  <c:v>229.0026</c:v>
                </c:pt>
                <c:pt idx="7">
                  <c:v>213.00139999999999</c:v>
                </c:pt>
                <c:pt idx="8">
                  <c:v>223.54650000000001</c:v>
                </c:pt>
                <c:pt idx="9">
                  <c:v>202.9949</c:v>
                </c:pt>
                <c:pt idx="10">
                  <c:v>195.40950000000001</c:v>
                </c:pt>
                <c:pt idx="11">
                  <c:v>192.0898</c:v>
                </c:pt>
                <c:pt idx="12">
                  <c:v>167.255</c:v>
                </c:pt>
                <c:pt idx="13">
                  <c:v>156.80554293043204</c:v>
                </c:pt>
                <c:pt idx="14">
                  <c:v>156.48719518177884</c:v>
                </c:pt>
                <c:pt idx="15">
                  <c:v>155.02409705667273</c:v>
                </c:pt>
                <c:pt idx="16">
                  <c:v>149.32619237938866</c:v>
                </c:pt>
                <c:pt idx="17">
                  <c:v>144.96033985896725</c:v>
                </c:pt>
                <c:pt idx="18">
                  <c:v>138.98085614695333</c:v>
                </c:pt>
                <c:pt idx="19">
                  <c:v>129.41328693774921</c:v>
                </c:pt>
                <c:pt idx="20">
                  <c:v>147.19436383512303</c:v>
                </c:pt>
                <c:pt idx="21">
                  <c:v>147.70633108412943</c:v>
                </c:pt>
                <c:pt idx="22">
                  <c:v>141.90134401459949</c:v>
                </c:pt>
                <c:pt idx="23">
                  <c:v>128.46352288197176</c:v>
                </c:pt>
                <c:pt idx="24">
                  <c:v>119.57843768205956</c:v>
                </c:pt>
                <c:pt idx="25">
                  <c:v>114.18212736501623</c:v>
                </c:pt>
                <c:pt idx="26">
                  <c:v>106.85510878314683</c:v>
                </c:pt>
                <c:pt idx="27">
                  <c:v>105.15095229300398</c:v>
                </c:pt>
                <c:pt idx="28">
                  <c:v>95.998790443067946</c:v>
                </c:pt>
                <c:pt idx="29">
                  <c:v>93.990306242305991</c:v>
                </c:pt>
                <c:pt idx="30">
                  <c:v>77.806493282278012</c:v>
                </c:pt>
                <c:pt idx="31">
                  <c:v>74.014283414283682</c:v>
                </c:pt>
                <c:pt idx="32">
                  <c:v>72.082679709581029</c:v>
                </c:pt>
                <c:pt idx="33">
                  <c:v>69.806458172563069</c:v>
                </c:pt>
                <c:pt idx="34">
                  <c:v>69.469627913708067</c:v>
                </c:pt>
                <c:pt idx="35">
                  <c:v>65.174662096544353</c:v>
                </c:pt>
                <c:pt idx="36">
                  <c:v>61.499910034728906</c:v>
                </c:pt>
                <c:pt idx="37">
                  <c:v>59.601338683874339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4-441E-BC08-3AB4D75C16E2}"/>
            </c:ext>
          </c:extLst>
        </c:ser>
        <c:ser>
          <c:idx val="1"/>
          <c:order val="1"/>
          <c:tx>
            <c:strRef>
              <c:f>'1.7'!$D$4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'1.7'!$D$5:$D$42</c:f>
              <c:numCache>
                <c:formatCode>0</c:formatCode>
                <c:ptCount val="38"/>
                <c:pt idx="0">
                  <c:v>289.62810000000002</c:v>
                </c:pt>
                <c:pt idx="1">
                  <c:v>277.34699999999998</c:v>
                </c:pt>
                <c:pt idx="2">
                  <c:v>272.7011</c:v>
                </c:pt>
                <c:pt idx="3">
                  <c:v>254.75309999999999</c:v>
                </c:pt>
                <c:pt idx="4">
                  <c:v>235.65860000000001</c:v>
                </c:pt>
                <c:pt idx="5">
                  <c:v>232.09800000000001</c:v>
                </c:pt>
                <c:pt idx="6">
                  <c:v>210.339</c:v>
                </c:pt>
                <c:pt idx="7">
                  <c:v>198.8023</c:v>
                </c:pt>
                <c:pt idx="8">
                  <c:v>203.69659999999999</c:v>
                </c:pt>
                <c:pt idx="9">
                  <c:v>188.60159999999999</c:v>
                </c:pt>
                <c:pt idx="10">
                  <c:v>179.35040000000001</c:v>
                </c:pt>
                <c:pt idx="11">
                  <c:v>173.98259999999999</c:v>
                </c:pt>
                <c:pt idx="12">
                  <c:v>155.73500000000001</c:v>
                </c:pt>
                <c:pt idx="13">
                  <c:v>147.77846955114799</c:v>
                </c:pt>
                <c:pt idx="14">
                  <c:v>147.30208964859051</c:v>
                </c:pt>
                <c:pt idx="15">
                  <c:v>145.04521143081956</c:v>
                </c:pt>
                <c:pt idx="16">
                  <c:v>138.64465912367638</c:v>
                </c:pt>
                <c:pt idx="17">
                  <c:v>137.10793675716567</c:v>
                </c:pt>
                <c:pt idx="18">
                  <c:v>134.0335129393689</c:v>
                </c:pt>
                <c:pt idx="19">
                  <c:v>124.43541696177907</c:v>
                </c:pt>
                <c:pt idx="20">
                  <c:v>135.43051740282269</c:v>
                </c:pt>
                <c:pt idx="21">
                  <c:v>135.35160738713014</c:v>
                </c:pt>
                <c:pt idx="22">
                  <c:v>131.96407777281451</c:v>
                </c:pt>
                <c:pt idx="23">
                  <c:v>120.47187311721902</c:v>
                </c:pt>
                <c:pt idx="24">
                  <c:v>113.52721913307376</c:v>
                </c:pt>
                <c:pt idx="25">
                  <c:v>105.87856808634996</c:v>
                </c:pt>
                <c:pt idx="26">
                  <c:v>101.55935174980549</c:v>
                </c:pt>
                <c:pt idx="27">
                  <c:v>100.48613615571868</c:v>
                </c:pt>
                <c:pt idx="28">
                  <c:v>92.350641890682724</c:v>
                </c:pt>
                <c:pt idx="29">
                  <c:v>89.141394953093013</c:v>
                </c:pt>
                <c:pt idx="30">
                  <c:v>73.433318737984308</c:v>
                </c:pt>
                <c:pt idx="31">
                  <c:v>72.065508158662652</c:v>
                </c:pt>
                <c:pt idx="32">
                  <c:v>68.003472358726711</c:v>
                </c:pt>
                <c:pt idx="33">
                  <c:v>63.978627986722657</c:v>
                </c:pt>
                <c:pt idx="34">
                  <c:v>65.156674168864896</c:v>
                </c:pt>
                <c:pt idx="35">
                  <c:v>59.35647852766413</c:v>
                </c:pt>
                <c:pt idx="36">
                  <c:v>56.854892561238863</c:v>
                </c:pt>
                <c:pt idx="37">
                  <c:v>54.983693461557067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4-441E-BC08-3AB4D75C16E2}"/>
            </c:ext>
          </c:extLst>
        </c:ser>
        <c:ser>
          <c:idx val="2"/>
          <c:order val="2"/>
          <c:tx>
            <c:strRef>
              <c:f>'1.7'!$E$4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'1.7'!$E$5:$E$42</c:f>
              <c:numCache>
                <c:formatCode>0</c:formatCode>
                <c:ptCount val="38"/>
                <c:pt idx="0">
                  <c:v>301.09769999999997</c:v>
                </c:pt>
                <c:pt idx="1">
                  <c:v>289.59589999999997</c:v>
                </c:pt>
                <c:pt idx="2">
                  <c:v>285.3073</c:v>
                </c:pt>
                <c:pt idx="3">
                  <c:v>265.6069</c:v>
                </c:pt>
                <c:pt idx="4">
                  <c:v>243.89340000000001</c:v>
                </c:pt>
                <c:pt idx="5">
                  <c:v>242.07730000000001</c:v>
                </c:pt>
                <c:pt idx="6">
                  <c:v>219.18709999999999</c:v>
                </c:pt>
                <c:pt idx="7">
                  <c:v>206.143</c:v>
                </c:pt>
                <c:pt idx="8">
                  <c:v>212.9306</c:v>
                </c:pt>
                <c:pt idx="9">
                  <c:v>196.19450000000001</c:v>
                </c:pt>
                <c:pt idx="10">
                  <c:v>186.7894</c:v>
                </c:pt>
                <c:pt idx="11">
                  <c:v>182.38929999999999</c:v>
                </c:pt>
                <c:pt idx="12">
                  <c:v>161.64689999999999</c:v>
                </c:pt>
                <c:pt idx="13">
                  <c:v>152.80843952630605</c:v>
                </c:pt>
                <c:pt idx="14">
                  <c:v>152.40755878920882</c:v>
                </c:pt>
                <c:pt idx="15">
                  <c:v>150.46018787723119</c:v>
                </c:pt>
                <c:pt idx="16">
                  <c:v>144.14125160419863</c:v>
                </c:pt>
                <c:pt idx="17">
                  <c:v>141.67570595116587</c:v>
                </c:pt>
                <c:pt idx="18">
                  <c:v>137.49548267581244</c:v>
                </c:pt>
                <c:pt idx="19">
                  <c:v>127.95777555772109</c:v>
                </c:pt>
                <c:pt idx="20">
                  <c:v>141.30408305733974</c:v>
                </c:pt>
                <c:pt idx="21">
                  <c:v>141.40338968639551</c:v>
                </c:pt>
                <c:pt idx="22">
                  <c:v>137.19970080998374</c:v>
                </c:pt>
                <c:pt idx="23">
                  <c:v>124.87393546796102</c:v>
                </c:pt>
                <c:pt idx="24">
                  <c:v>117.0983243976416</c:v>
                </c:pt>
                <c:pt idx="25">
                  <c:v>110.14054581352185</c:v>
                </c:pt>
                <c:pt idx="26">
                  <c:v>104.69820711089957</c:v>
                </c:pt>
                <c:pt idx="27">
                  <c:v>103.40965887320917</c:v>
                </c:pt>
                <c:pt idx="28">
                  <c:v>94.818740574035715</c:v>
                </c:pt>
                <c:pt idx="29">
                  <c:v>92.019782592889911</c:v>
                </c:pt>
                <c:pt idx="30">
                  <c:v>75.833759495588041</c:v>
                </c:pt>
                <c:pt idx="31">
                  <c:v>73.512931891536738</c:v>
                </c:pt>
                <c:pt idx="32">
                  <c:v>70.376719595726797</c:v>
                </c:pt>
                <c:pt idx="33">
                  <c:v>66.866668034520757</c:v>
                </c:pt>
                <c:pt idx="34">
                  <c:v>67.487033322604816</c:v>
                </c:pt>
                <c:pt idx="35">
                  <c:v>62.185481993712479</c:v>
                </c:pt>
                <c:pt idx="36">
                  <c:v>59.234259809502873</c:v>
                </c:pt>
                <c:pt idx="37">
                  <c:v>57.392732186783441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4-441E-BC08-3AB4D75C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931584"/>
        <c:axId val="112933120"/>
      </c:lineChart>
      <c:catAx>
        <c:axId val="112931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933120"/>
        <c:crosses val="autoZero"/>
        <c:auto val="1"/>
        <c:lblAlgn val="ctr"/>
        <c:lblOffset val="100"/>
        <c:noMultiLvlLbl val="0"/>
      </c:catAx>
      <c:valAx>
        <c:axId val="112933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931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38"/>
          <c:y val="0.25959424671916009"/>
          <c:w val="9.3217745175989852E-2"/>
          <c:h val="0.123013016230114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1.7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all ages, by gender, England 1969 to 2018</a:t>
            </a:r>
          </a:p>
        </c:rich>
      </c:tx>
      <c:layout>
        <c:manualLayout>
          <c:xMode val="edge"/>
          <c:yMode val="edge"/>
          <c:x val="4.7951416496390724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1E-2"/>
          <c:y val="0.11841530552482592"/>
          <c:w val="0.88698521805295516"/>
          <c:h val="0.79448844094488202"/>
        </c:manualLayout>
      </c:layout>
      <c:lineChart>
        <c:grouping val="standard"/>
        <c:varyColors val="0"/>
        <c:ser>
          <c:idx val="0"/>
          <c:order val="0"/>
          <c:tx>
            <c:strRef>
              <c:f>'1.7'!$G$4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'1.7'!$G$5:$G$42</c:f>
              <c:numCache>
                <c:formatCode>0</c:formatCode>
                <c:ptCount val="38"/>
                <c:pt idx="0">
                  <c:v>306.97649999999999</c:v>
                </c:pt>
                <c:pt idx="1">
                  <c:v>297.45830000000001</c:v>
                </c:pt>
                <c:pt idx="2">
                  <c:v>289.9443</c:v>
                </c:pt>
                <c:pt idx="3">
                  <c:v>268.29419999999999</c:v>
                </c:pt>
                <c:pt idx="4">
                  <c:v>242.94669999999999</c:v>
                </c:pt>
                <c:pt idx="5">
                  <c:v>242.61869999999999</c:v>
                </c:pt>
                <c:pt idx="6">
                  <c:v>220.0419</c:v>
                </c:pt>
                <c:pt idx="7">
                  <c:v>205.75640000000001</c:v>
                </c:pt>
                <c:pt idx="8">
                  <c:v>218.58189999999999</c:v>
                </c:pt>
                <c:pt idx="9">
                  <c:v>197.74359999999999</c:v>
                </c:pt>
                <c:pt idx="10">
                  <c:v>189.8871</c:v>
                </c:pt>
                <c:pt idx="11">
                  <c:v>188.64070000000001</c:v>
                </c:pt>
                <c:pt idx="12">
                  <c:v>159.8409</c:v>
                </c:pt>
                <c:pt idx="13">
                  <c:v>151.20427379490872</c:v>
                </c:pt>
                <c:pt idx="14">
                  <c:v>150.51672343213596</c:v>
                </c:pt>
                <c:pt idx="15">
                  <c:v>150.30715736962884</c:v>
                </c:pt>
                <c:pt idx="16">
                  <c:v>144.29806172736815</c:v>
                </c:pt>
                <c:pt idx="17">
                  <c:v>140.74173876082421</c:v>
                </c:pt>
                <c:pt idx="18">
                  <c:v>134.15578137303433</c:v>
                </c:pt>
                <c:pt idx="19">
                  <c:v>124.2095397855721</c:v>
                </c:pt>
                <c:pt idx="20">
                  <c:v>143.86121008271829</c:v>
                </c:pt>
                <c:pt idx="21">
                  <c:v>145.09653863972304</c:v>
                </c:pt>
                <c:pt idx="22">
                  <c:v>137.89106301039089</c:v>
                </c:pt>
                <c:pt idx="23">
                  <c:v>125.26627150443078</c:v>
                </c:pt>
                <c:pt idx="24">
                  <c:v>116.9147667524369</c:v>
                </c:pt>
                <c:pt idx="25">
                  <c:v>111.41124473044958</c:v>
                </c:pt>
                <c:pt idx="26">
                  <c:v>103.60744874597535</c:v>
                </c:pt>
                <c:pt idx="27">
                  <c:v>102.43177425510954</c:v>
                </c:pt>
                <c:pt idx="28">
                  <c:v>93.883589819116423</c:v>
                </c:pt>
                <c:pt idx="29">
                  <c:v>91.437104807145815</c:v>
                </c:pt>
                <c:pt idx="30">
                  <c:v>75.264931181208993</c:v>
                </c:pt>
                <c:pt idx="31">
                  <c:v>71.455554288589894</c:v>
                </c:pt>
                <c:pt idx="32">
                  <c:v>68.725131305210695</c:v>
                </c:pt>
                <c:pt idx="33">
                  <c:v>67.409180374199423</c:v>
                </c:pt>
                <c:pt idx="34">
                  <c:v>67.309137346576946</c:v>
                </c:pt>
                <c:pt idx="35">
                  <c:v>62.729653109970648</c:v>
                </c:pt>
                <c:pt idx="36">
                  <c:v>59.551015948940105</c:v>
                </c:pt>
                <c:pt idx="37">
                  <c:v>57.221115401428285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E-4384-BA8C-43B8D7FC5131}"/>
            </c:ext>
          </c:extLst>
        </c:ser>
        <c:ser>
          <c:idx val="1"/>
          <c:order val="1"/>
          <c:tx>
            <c:strRef>
              <c:f>'1.7'!$H$4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'1.7'!$H$5:$H$42</c:f>
              <c:numCache>
                <c:formatCode>0</c:formatCode>
                <c:ptCount val="38"/>
                <c:pt idx="0">
                  <c:v>278.04309999999998</c:v>
                </c:pt>
                <c:pt idx="1">
                  <c:v>267.57749999999999</c:v>
                </c:pt>
                <c:pt idx="2">
                  <c:v>262.8578</c:v>
                </c:pt>
                <c:pt idx="3">
                  <c:v>245.25630000000001</c:v>
                </c:pt>
                <c:pt idx="4">
                  <c:v>226.85749999999999</c:v>
                </c:pt>
                <c:pt idx="5">
                  <c:v>222.71360000000001</c:v>
                </c:pt>
                <c:pt idx="6">
                  <c:v>201.3562</c:v>
                </c:pt>
                <c:pt idx="7">
                  <c:v>191.0855</c:v>
                </c:pt>
                <c:pt idx="8">
                  <c:v>199.3091</c:v>
                </c:pt>
                <c:pt idx="9">
                  <c:v>183.72479999999999</c:v>
                </c:pt>
                <c:pt idx="10">
                  <c:v>173.75479999999999</c:v>
                </c:pt>
                <c:pt idx="11">
                  <c:v>170.09989999999999</c:v>
                </c:pt>
                <c:pt idx="12">
                  <c:v>148.84889999999999</c:v>
                </c:pt>
                <c:pt idx="13">
                  <c:v>141.3854087670089</c:v>
                </c:pt>
                <c:pt idx="14">
                  <c:v>141.23236529718019</c:v>
                </c:pt>
                <c:pt idx="15">
                  <c:v>140.79142461896294</c:v>
                </c:pt>
                <c:pt idx="16">
                  <c:v>134.63820486751928</c:v>
                </c:pt>
                <c:pt idx="17">
                  <c:v>132.98297149448405</c:v>
                </c:pt>
                <c:pt idx="18">
                  <c:v>129.71362374718728</c:v>
                </c:pt>
                <c:pt idx="19">
                  <c:v>119.66633815201219</c:v>
                </c:pt>
                <c:pt idx="20">
                  <c:v>131.95676460665774</c:v>
                </c:pt>
                <c:pt idx="21">
                  <c:v>131.2456967120761</c:v>
                </c:pt>
                <c:pt idx="22">
                  <c:v>128.75236035606406</c:v>
                </c:pt>
                <c:pt idx="23">
                  <c:v>117.00199121561401</c:v>
                </c:pt>
                <c:pt idx="24">
                  <c:v>110.73443657652183</c:v>
                </c:pt>
                <c:pt idx="25">
                  <c:v>103.27152172348552</c:v>
                </c:pt>
                <c:pt idx="26">
                  <c:v>98.80970236868248</c:v>
                </c:pt>
                <c:pt idx="27">
                  <c:v>97.326331576337253</c:v>
                </c:pt>
                <c:pt idx="28">
                  <c:v>89.495625145292024</c:v>
                </c:pt>
                <c:pt idx="29">
                  <c:v>87.101875329474993</c:v>
                </c:pt>
                <c:pt idx="30">
                  <c:v>70.355122243347566</c:v>
                </c:pt>
                <c:pt idx="31">
                  <c:v>69.123309621694588</c:v>
                </c:pt>
                <c:pt idx="32">
                  <c:v>65.076985521005724</c:v>
                </c:pt>
                <c:pt idx="33">
                  <c:v>61.313288930829216</c:v>
                </c:pt>
                <c:pt idx="34">
                  <c:v>62.692865966056651</c:v>
                </c:pt>
                <c:pt idx="35">
                  <c:v>56.698712518319617</c:v>
                </c:pt>
                <c:pt idx="36">
                  <c:v>54.68025494280014</c:v>
                </c:pt>
                <c:pt idx="37">
                  <c:v>52.861016313236824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E-4384-BA8C-43B8D7FC5131}"/>
            </c:ext>
          </c:extLst>
        </c:ser>
        <c:ser>
          <c:idx val="2"/>
          <c:order val="2"/>
          <c:tx>
            <c:strRef>
              <c:f>'1.7'!$I$4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'1.7'!$I$5:$I$42</c:f>
              <c:numCache>
                <c:formatCode>0</c:formatCode>
                <c:ptCount val="38"/>
                <c:pt idx="0">
                  <c:v>289.95089999999999</c:v>
                </c:pt>
                <c:pt idx="1">
                  <c:v>279.50979999999998</c:v>
                </c:pt>
                <c:pt idx="2">
                  <c:v>274.24919999999997</c:v>
                </c:pt>
                <c:pt idx="3">
                  <c:v>255.53129999999999</c:v>
                </c:pt>
                <c:pt idx="4">
                  <c:v>234.96260000000001</c:v>
                </c:pt>
                <c:pt idx="5">
                  <c:v>232.08969999999999</c:v>
                </c:pt>
                <c:pt idx="6">
                  <c:v>210.125</c:v>
                </c:pt>
                <c:pt idx="7">
                  <c:v>198.589</c:v>
                </c:pt>
                <c:pt idx="8">
                  <c:v>208.38489999999999</c:v>
                </c:pt>
                <c:pt idx="9">
                  <c:v>191.1908</c:v>
                </c:pt>
                <c:pt idx="10">
                  <c:v>181.136</c:v>
                </c:pt>
                <c:pt idx="11">
                  <c:v>178.5926</c:v>
                </c:pt>
                <c:pt idx="12">
                  <c:v>154.41</c:v>
                </c:pt>
                <c:pt idx="13">
                  <c:v>146.69279517112713</c:v>
                </c:pt>
                <c:pt idx="14">
                  <c:v>146.27790873049221</c:v>
                </c:pt>
                <c:pt idx="15">
                  <c:v>145.95761528426968</c:v>
                </c:pt>
                <c:pt idx="16">
                  <c:v>139.67393114427779</c:v>
                </c:pt>
                <c:pt idx="17">
                  <c:v>137.33397342899542</c:v>
                </c:pt>
                <c:pt idx="18">
                  <c:v>132.94458106141104</c:v>
                </c:pt>
                <c:pt idx="19">
                  <c:v>122.89011837691896</c:v>
                </c:pt>
                <c:pt idx="20">
                  <c:v>137.83156396234992</c:v>
                </c:pt>
                <c:pt idx="21">
                  <c:v>137.78753389090687</c:v>
                </c:pt>
                <c:pt idx="22">
                  <c:v>133.70389934934161</c:v>
                </c:pt>
                <c:pt idx="23">
                  <c:v>121.47607277740093</c:v>
                </c:pt>
                <c:pt idx="24">
                  <c:v>114.25088431524537</c:v>
                </c:pt>
                <c:pt idx="25">
                  <c:v>107.41183003957005</c:v>
                </c:pt>
                <c:pt idx="26">
                  <c:v>101.73026965792336</c:v>
                </c:pt>
                <c:pt idx="27">
                  <c:v>100.37835222970938</c:v>
                </c:pt>
                <c:pt idx="28">
                  <c:v>92.193197174612749</c:v>
                </c:pt>
                <c:pt idx="29">
                  <c:v>89.763327936111949</c:v>
                </c:pt>
                <c:pt idx="30">
                  <c:v>72.882333299108694</c:v>
                </c:pt>
                <c:pt idx="31">
                  <c:v>70.653977223488894</c:v>
                </c:pt>
                <c:pt idx="32">
                  <c:v>67.302235138901708</c:v>
                </c:pt>
                <c:pt idx="33">
                  <c:v>64.284499003661523</c:v>
                </c:pt>
                <c:pt idx="34">
                  <c:v>65.141917961912498</c:v>
                </c:pt>
                <c:pt idx="35">
                  <c:v>59.593540211614112</c:v>
                </c:pt>
                <c:pt idx="36">
                  <c:v>57.101282824669994</c:v>
                </c:pt>
                <c:pt idx="37">
                  <c:v>55.124314023297408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E-4384-BA8C-43B8D7FC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73440"/>
        <c:axId val="114174976"/>
      </c:lineChart>
      <c:catAx>
        <c:axId val="11417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4174976"/>
        <c:crosses val="autoZero"/>
        <c:auto val="1"/>
        <c:lblAlgn val="ctr"/>
        <c:lblOffset val="100"/>
        <c:noMultiLvlLbl val="0"/>
      </c:catAx>
      <c:valAx>
        <c:axId val="114174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173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38"/>
          <c:y val="0.25959424671916009"/>
          <c:w val="9.3217745175989852E-2"/>
          <c:h val="0.123013016230114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1.7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all ages, by gender, Wales 1969 to 2018</a:t>
            </a:r>
          </a:p>
        </c:rich>
      </c:tx>
      <c:layout>
        <c:manualLayout>
          <c:xMode val="edge"/>
          <c:yMode val="edge"/>
          <c:x val="4.7951416496390724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1E-2"/>
          <c:y val="0.11841530552482592"/>
          <c:w val="0.89567142869356309"/>
          <c:h val="0.79235510761154859"/>
        </c:manualLayout>
      </c:layout>
      <c:lineChart>
        <c:grouping val="standard"/>
        <c:varyColors val="0"/>
        <c:ser>
          <c:idx val="0"/>
          <c:order val="0"/>
          <c:tx>
            <c:strRef>
              <c:f>'1.7'!$K$4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'1.7'!$K$5:$K$42</c:f>
              <c:numCache>
                <c:formatCode>0</c:formatCode>
                <c:ptCount val="38"/>
                <c:pt idx="0">
                  <c:v>344.11239999999998</c:v>
                </c:pt>
                <c:pt idx="1">
                  <c:v>322.37389999999999</c:v>
                </c:pt>
                <c:pt idx="2">
                  <c:v>333.07679999999999</c:v>
                </c:pt>
                <c:pt idx="3">
                  <c:v>298.25740000000002</c:v>
                </c:pt>
                <c:pt idx="4">
                  <c:v>266.58980000000003</c:v>
                </c:pt>
                <c:pt idx="5">
                  <c:v>274.11919999999998</c:v>
                </c:pt>
                <c:pt idx="6">
                  <c:v>245.2106</c:v>
                </c:pt>
                <c:pt idx="7">
                  <c:v>228.0592</c:v>
                </c:pt>
                <c:pt idx="8">
                  <c:v>227.53100000000001</c:v>
                </c:pt>
                <c:pt idx="9">
                  <c:v>209.46299999999999</c:v>
                </c:pt>
                <c:pt idx="10">
                  <c:v>193.8125</c:v>
                </c:pt>
                <c:pt idx="11">
                  <c:v>194.2302</c:v>
                </c:pt>
                <c:pt idx="12">
                  <c:v>161.49760000000001</c:v>
                </c:pt>
                <c:pt idx="13">
                  <c:v>152.8311043423343</c:v>
                </c:pt>
                <c:pt idx="14">
                  <c:v>164.55533568075691</c:v>
                </c:pt>
                <c:pt idx="15">
                  <c:v>158.48475975601107</c:v>
                </c:pt>
                <c:pt idx="16">
                  <c:v>152.55511216240251</c:v>
                </c:pt>
                <c:pt idx="17">
                  <c:v>146.71905698674183</c:v>
                </c:pt>
                <c:pt idx="18">
                  <c:v>140.85607637435359</c:v>
                </c:pt>
                <c:pt idx="19">
                  <c:v>130.31398508098511</c:v>
                </c:pt>
                <c:pt idx="20">
                  <c:v>151.94699204852029</c:v>
                </c:pt>
                <c:pt idx="21">
                  <c:v>147.76110518372482</c:v>
                </c:pt>
                <c:pt idx="22">
                  <c:v>155.8709171229886</c:v>
                </c:pt>
                <c:pt idx="23">
                  <c:v>124.17502916592832</c:v>
                </c:pt>
                <c:pt idx="24">
                  <c:v>122.36456574349999</c:v>
                </c:pt>
                <c:pt idx="25">
                  <c:v>121.77145287577984</c:v>
                </c:pt>
                <c:pt idx="26">
                  <c:v>112.9060797277545</c:v>
                </c:pt>
                <c:pt idx="27">
                  <c:v>105.66719988739897</c:v>
                </c:pt>
                <c:pt idx="28">
                  <c:v>99.76560533187741</c:v>
                </c:pt>
                <c:pt idx="29">
                  <c:v>100.60362447623828</c:v>
                </c:pt>
                <c:pt idx="30">
                  <c:v>77.047224752021563</c:v>
                </c:pt>
                <c:pt idx="31">
                  <c:v>79.974795537958073</c:v>
                </c:pt>
                <c:pt idx="32">
                  <c:v>81.622652433606504</c:v>
                </c:pt>
                <c:pt idx="33">
                  <c:v>78.836219016932503</c:v>
                </c:pt>
                <c:pt idx="34">
                  <c:v>68.284342196464422</c:v>
                </c:pt>
                <c:pt idx="35">
                  <c:v>65.921377210373379</c:v>
                </c:pt>
                <c:pt idx="36">
                  <c:v>59.704423705953545</c:v>
                </c:pt>
                <c:pt idx="37">
                  <c:v>65.989246296374503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A-472E-9072-01081209DFE0}"/>
            </c:ext>
          </c:extLst>
        </c:ser>
        <c:ser>
          <c:idx val="1"/>
          <c:order val="1"/>
          <c:tx>
            <c:strRef>
              <c:f>'1.7'!$L$4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'1.7'!$L$5:$L$42</c:f>
              <c:numCache>
                <c:formatCode>0</c:formatCode>
                <c:ptCount val="38"/>
                <c:pt idx="0">
                  <c:v>329.82889999999998</c:v>
                </c:pt>
                <c:pt idx="1">
                  <c:v>298.8091</c:v>
                </c:pt>
                <c:pt idx="2">
                  <c:v>290.18540000000002</c:v>
                </c:pt>
                <c:pt idx="3">
                  <c:v>274.49200000000002</c:v>
                </c:pt>
                <c:pt idx="4">
                  <c:v>271.72280000000001</c:v>
                </c:pt>
                <c:pt idx="5">
                  <c:v>256.49700000000001</c:v>
                </c:pt>
                <c:pt idx="6">
                  <c:v>233.49680000000001</c:v>
                </c:pt>
                <c:pt idx="7">
                  <c:v>213.95</c:v>
                </c:pt>
                <c:pt idx="8">
                  <c:v>220.02860000000001</c:v>
                </c:pt>
                <c:pt idx="9">
                  <c:v>198.8974</c:v>
                </c:pt>
                <c:pt idx="10">
                  <c:v>187.03579999999999</c:v>
                </c:pt>
                <c:pt idx="11">
                  <c:v>174.90199999999999</c:v>
                </c:pt>
                <c:pt idx="12">
                  <c:v>156.21770000000001</c:v>
                </c:pt>
                <c:pt idx="13">
                  <c:v>151.71660059781601</c:v>
                </c:pt>
                <c:pt idx="14">
                  <c:v>152.95795933066617</c:v>
                </c:pt>
                <c:pt idx="15">
                  <c:v>152.89039616670161</c:v>
                </c:pt>
                <c:pt idx="16">
                  <c:v>141.64366041162805</c:v>
                </c:pt>
                <c:pt idx="17">
                  <c:v>141.54177065650271</c:v>
                </c:pt>
                <c:pt idx="18">
                  <c:v>136.07875042883464</c:v>
                </c:pt>
                <c:pt idx="19">
                  <c:v>127.39718001860697</c:v>
                </c:pt>
                <c:pt idx="20">
                  <c:v>142.80809148308526</c:v>
                </c:pt>
                <c:pt idx="21">
                  <c:v>145.05906659183938</c:v>
                </c:pt>
                <c:pt idx="22">
                  <c:v>136.74624115168962</c:v>
                </c:pt>
                <c:pt idx="23">
                  <c:v>126.70128661828475</c:v>
                </c:pt>
                <c:pt idx="24">
                  <c:v>115.40977380106962</c:v>
                </c:pt>
                <c:pt idx="25">
                  <c:v>108.78556564393729</c:v>
                </c:pt>
                <c:pt idx="26">
                  <c:v>105.35234736339294</c:v>
                </c:pt>
                <c:pt idx="27">
                  <c:v>108.41318681119638</c:v>
                </c:pt>
                <c:pt idx="28">
                  <c:v>101.30650755997777</c:v>
                </c:pt>
                <c:pt idx="29">
                  <c:v>94.814616197739213</c:v>
                </c:pt>
                <c:pt idx="30">
                  <c:v>75.074518732623019</c:v>
                </c:pt>
                <c:pt idx="31">
                  <c:v>74.178307019689584</c:v>
                </c:pt>
                <c:pt idx="32">
                  <c:v>70.780547286533235</c:v>
                </c:pt>
                <c:pt idx="33">
                  <c:v>71.364688370104631</c:v>
                </c:pt>
                <c:pt idx="34">
                  <c:v>70.272511588289333</c:v>
                </c:pt>
                <c:pt idx="35">
                  <c:v>65.615783893867615</c:v>
                </c:pt>
                <c:pt idx="36">
                  <c:v>58.304499782010041</c:v>
                </c:pt>
                <c:pt idx="37">
                  <c:v>60.291605679508784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A-472E-9072-01081209DFE0}"/>
            </c:ext>
          </c:extLst>
        </c:ser>
        <c:ser>
          <c:idx val="2"/>
          <c:order val="2"/>
          <c:tx>
            <c:strRef>
              <c:f>'1.7'!$M$4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'1.7'!$M$5:$M$42</c:f>
              <c:numCache>
                <c:formatCode>0</c:formatCode>
                <c:ptCount val="38"/>
                <c:pt idx="0">
                  <c:v>337.16180000000003</c:v>
                </c:pt>
                <c:pt idx="1">
                  <c:v>310.3279</c:v>
                </c:pt>
                <c:pt idx="2">
                  <c:v>306.41759999999999</c:v>
                </c:pt>
                <c:pt idx="3">
                  <c:v>286.39330000000001</c:v>
                </c:pt>
                <c:pt idx="4">
                  <c:v>273.11989999999997</c:v>
                </c:pt>
                <c:pt idx="5">
                  <c:v>265.6456</c:v>
                </c:pt>
                <c:pt idx="6">
                  <c:v>240.59530000000001</c:v>
                </c:pt>
                <c:pt idx="7">
                  <c:v>221.09630000000001</c:v>
                </c:pt>
                <c:pt idx="8">
                  <c:v>225.17179999999999</c:v>
                </c:pt>
                <c:pt idx="9">
                  <c:v>205.1095</c:v>
                </c:pt>
                <c:pt idx="10">
                  <c:v>191.76859999999999</c:v>
                </c:pt>
                <c:pt idx="11">
                  <c:v>184.25069999999999</c:v>
                </c:pt>
                <c:pt idx="12">
                  <c:v>160.8683</c:v>
                </c:pt>
                <c:pt idx="13">
                  <c:v>153.69571142773484</c:v>
                </c:pt>
                <c:pt idx="14">
                  <c:v>159.02351892539841</c:v>
                </c:pt>
                <c:pt idx="15">
                  <c:v>157.23189926661155</c:v>
                </c:pt>
                <c:pt idx="16">
                  <c:v>148.07336748503829</c:v>
                </c:pt>
                <c:pt idx="17">
                  <c:v>145.66990456244022</c:v>
                </c:pt>
                <c:pt idx="18">
                  <c:v>139.95349886587695</c:v>
                </c:pt>
                <c:pt idx="19">
                  <c:v>131.48860331749617</c:v>
                </c:pt>
                <c:pt idx="20">
                  <c:v>147.84263957875365</c:v>
                </c:pt>
                <c:pt idx="21">
                  <c:v>148.01129227094464</c:v>
                </c:pt>
                <c:pt idx="22">
                  <c:v>144.99458879413058</c:v>
                </c:pt>
                <c:pt idx="23">
                  <c:v>127.76596632693838</c:v>
                </c:pt>
                <c:pt idx="24">
                  <c:v>119.85238636918186</c:v>
                </c:pt>
                <c:pt idx="25">
                  <c:v>114.37084429431528</c:v>
                </c:pt>
                <c:pt idx="26">
                  <c:v>109.61889439546988</c:v>
                </c:pt>
                <c:pt idx="27">
                  <c:v>108.71270201321136</c:v>
                </c:pt>
                <c:pt idx="28">
                  <c:v>102.00385340875114</c:v>
                </c:pt>
                <c:pt idx="29">
                  <c:v>97.684897413625151</c:v>
                </c:pt>
                <c:pt idx="30">
                  <c:v>76.692871270809036</c:v>
                </c:pt>
                <c:pt idx="31">
                  <c:v>77.166023917866781</c:v>
                </c:pt>
                <c:pt idx="32">
                  <c:v>75.562052007074129</c:v>
                </c:pt>
                <c:pt idx="33">
                  <c:v>75.063522778353857</c:v>
                </c:pt>
                <c:pt idx="34">
                  <c:v>69.923561881743282</c:v>
                </c:pt>
                <c:pt idx="35">
                  <c:v>66.720287315291813</c:v>
                </c:pt>
                <c:pt idx="36">
                  <c:v>59.928960749613942</c:v>
                </c:pt>
                <c:pt idx="37">
                  <c:v>63.496957955966145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9A-472E-9072-01081209D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19264"/>
        <c:axId val="114307072"/>
      </c:lineChart>
      <c:catAx>
        <c:axId val="114219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4307072"/>
        <c:crosses val="autoZero"/>
        <c:auto val="1"/>
        <c:lblAlgn val="ctr"/>
        <c:lblOffset val="100"/>
        <c:noMultiLvlLbl val="0"/>
      </c:catAx>
      <c:valAx>
        <c:axId val="114307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219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38"/>
          <c:y val="0.25959424671916009"/>
          <c:w val="9.3217745175989852E-2"/>
          <c:h val="0.123013016230114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1.7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all ages, by gender, Scotland 1969 to 2018</a:t>
            </a:r>
          </a:p>
        </c:rich>
      </c:tx>
      <c:layout>
        <c:manualLayout>
          <c:xMode val="edge"/>
          <c:yMode val="edge"/>
          <c:x val="4.7951416496390724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1E-2"/>
          <c:y val="0.11841530552482592"/>
          <c:w val="0.87974670918578168"/>
          <c:h val="0.80728844094488184"/>
        </c:manualLayout>
      </c:layout>
      <c:lineChart>
        <c:grouping val="standard"/>
        <c:varyColors val="0"/>
        <c:ser>
          <c:idx val="0"/>
          <c:order val="0"/>
          <c:tx>
            <c:strRef>
              <c:f>'1.7'!$O$4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'1.7'!$O$5:$O$42</c:f>
              <c:numCache>
                <c:formatCode>0</c:formatCode>
                <c:ptCount val="38"/>
                <c:pt idx="0">
                  <c:v>399.6352</c:v>
                </c:pt>
                <c:pt idx="1">
                  <c:v>382.53579999999999</c:v>
                </c:pt>
                <c:pt idx="2">
                  <c:v>392.02519999999998</c:v>
                </c:pt>
                <c:pt idx="3">
                  <c:v>364.48989999999998</c:v>
                </c:pt>
                <c:pt idx="4">
                  <c:v>316.78879999999998</c:v>
                </c:pt>
                <c:pt idx="5">
                  <c:v>334.70319999999998</c:v>
                </c:pt>
                <c:pt idx="6">
                  <c:v>307.95999999999998</c:v>
                </c:pt>
                <c:pt idx="7">
                  <c:v>272.34550000000002</c:v>
                </c:pt>
                <c:pt idx="8">
                  <c:v>272.45389999999998</c:v>
                </c:pt>
                <c:pt idx="9">
                  <c:v>254.6223</c:v>
                </c:pt>
                <c:pt idx="10">
                  <c:v>253.15369999999999</c:v>
                </c:pt>
                <c:pt idx="11">
                  <c:v>231.82169999999999</c:v>
                </c:pt>
                <c:pt idx="12">
                  <c:v>240.6499</c:v>
                </c:pt>
                <c:pt idx="13">
                  <c:v>221.76143411160314</c:v>
                </c:pt>
                <c:pt idx="14">
                  <c:v>218.37190101531678</c:v>
                </c:pt>
                <c:pt idx="15">
                  <c:v>206.13464066480063</c:v>
                </c:pt>
                <c:pt idx="16">
                  <c:v>202.6983691570862</c:v>
                </c:pt>
                <c:pt idx="17">
                  <c:v>190.31858380696076</c:v>
                </c:pt>
                <c:pt idx="18">
                  <c:v>188.43778319982539</c:v>
                </c:pt>
                <c:pt idx="19">
                  <c:v>188.11979881798663</c:v>
                </c:pt>
                <c:pt idx="20">
                  <c:v>179.02355983977941</c:v>
                </c:pt>
                <c:pt idx="21">
                  <c:v>175.90514700591066</c:v>
                </c:pt>
                <c:pt idx="22">
                  <c:v>175.14584125356114</c:v>
                </c:pt>
                <c:pt idx="23">
                  <c:v>165.03233056164848</c:v>
                </c:pt>
                <c:pt idx="24">
                  <c:v>147.02231897126441</c:v>
                </c:pt>
                <c:pt idx="25">
                  <c:v>137.81991416197039</c:v>
                </c:pt>
                <c:pt idx="26">
                  <c:v>135.76741119938382</c:v>
                </c:pt>
                <c:pt idx="27">
                  <c:v>131.46524411669492</c:v>
                </c:pt>
                <c:pt idx="28">
                  <c:v>116.78886502082158</c:v>
                </c:pt>
                <c:pt idx="29">
                  <c:v>114.70728924475621</c:v>
                </c:pt>
                <c:pt idx="30">
                  <c:v>104.31331722037423</c:v>
                </c:pt>
                <c:pt idx="31">
                  <c:v>96.470033502330821</c:v>
                </c:pt>
                <c:pt idx="32">
                  <c:v>99.455342364500439</c:v>
                </c:pt>
                <c:pt idx="33">
                  <c:v>87.985329392787108</c:v>
                </c:pt>
                <c:pt idx="34">
                  <c:v>92.099756091676824</c:v>
                </c:pt>
                <c:pt idx="35">
                  <c:v>88.679395570095878</c:v>
                </c:pt>
                <c:pt idx="36">
                  <c:v>81.119580372607558</c:v>
                </c:pt>
                <c:pt idx="37">
                  <c:v>79.702272104753305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9-4035-ACDC-DC20CEEC0301}"/>
            </c:ext>
          </c:extLst>
        </c:ser>
        <c:ser>
          <c:idx val="1"/>
          <c:order val="1"/>
          <c:tx>
            <c:strRef>
              <c:f>'1.7'!$P$4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'1.7'!$P$5:$P$42</c:f>
              <c:numCache>
                <c:formatCode>0</c:formatCode>
                <c:ptCount val="38"/>
                <c:pt idx="0">
                  <c:v>373.2867</c:v>
                </c:pt>
                <c:pt idx="1">
                  <c:v>345.65750000000003</c:v>
                </c:pt>
                <c:pt idx="2">
                  <c:v>346.40690000000001</c:v>
                </c:pt>
                <c:pt idx="3">
                  <c:v>322.55869999999999</c:v>
                </c:pt>
                <c:pt idx="4">
                  <c:v>281.88209999999998</c:v>
                </c:pt>
                <c:pt idx="5">
                  <c:v>298.2561</c:v>
                </c:pt>
                <c:pt idx="6">
                  <c:v>273.18189999999998</c:v>
                </c:pt>
                <c:pt idx="7">
                  <c:v>255.00890000000001</c:v>
                </c:pt>
                <c:pt idx="8">
                  <c:v>239.76339999999999</c:v>
                </c:pt>
                <c:pt idx="9">
                  <c:v>229.07820000000001</c:v>
                </c:pt>
                <c:pt idx="10">
                  <c:v>227.7886</c:v>
                </c:pt>
                <c:pt idx="11">
                  <c:v>211.49799999999999</c:v>
                </c:pt>
                <c:pt idx="12">
                  <c:v>221.64619999999999</c:v>
                </c:pt>
                <c:pt idx="13">
                  <c:v>207.59617442744491</c:v>
                </c:pt>
                <c:pt idx="14">
                  <c:v>205.95056163861275</c:v>
                </c:pt>
                <c:pt idx="15">
                  <c:v>183.4651833224579</c:v>
                </c:pt>
                <c:pt idx="16">
                  <c:v>178.56744861673616</c:v>
                </c:pt>
                <c:pt idx="17">
                  <c:v>176.87511162189855</c:v>
                </c:pt>
                <c:pt idx="18">
                  <c:v>174.12903360922718</c:v>
                </c:pt>
                <c:pt idx="19">
                  <c:v>170.20491780681851</c:v>
                </c:pt>
                <c:pt idx="20">
                  <c:v>164.82176239207104</c:v>
                </c:pt>
                <c:pt idx="21">
                  <c:v>168.81133332645129</c:v>
                </c:pt>
                <c:pt idx="22">
                  <c:v>160.79090307682722</c:v>
                </c:pt>
                <c:pt idx="23">
                  <c:v>151.05976579005511</c:v>
                </c:pt>
                <c:pt idx="24">
                  <c:v>142.00765799010952</c:v>
                </c:pt>
                <c:pt idx="25">
                  <c:v>129.84526152965773</c:v>
                </c:pt>
                <c:pt idx="26">
                  <c:v>125.20909849772978</c:v>
                </c:pt>
                <c:pt idx="27">
                  <c:v>125.35740305919319</c:v>
                </c:pt>
                <c:pt idx="28">
                  <c:v>115.56327052675981</c:v>
                </c:pt>
                <c:pt idx="29">
                  <c:v>104.74592079188345</c:v>
                </c:pt>
                <c:pt idx="30">
                  <c:v>101.17623369899441</c:v>
                </c:pt>
                <c:pt idx="31">
                  <c:v>98.335494048785606</c:v>
                </c:pt>
                <c:pt idx="32">
                  <c:v>93.494619911617519</c:v>
                </c:pt>
                <c:pt idx="33">
                  <c:v>85.922475250063087</c:v>
                </c:pt>
                <c:pt idx="34">
                  <c:v>87.818614226841362</c:v>
                </c:pt>
                <c:pt idx="35">
                  <c:v>81.596459161502963</c:v>
                </c:pt>
                <c:pt idx="36">
                  <c:v>77.052185172956385</c:v>
                </c:pt>
                <c:pt idx="37">
                  <c:v>72.916992748396368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9-4035-ACDC-DC20CEEC0301}"/>
            </c:ext>
          </c:extLst>
        </c:ser>
        <c:ser>
          <c:idx val="2"/>
          <c:order val="2"/>
          <c:tx>
            <c:strRef>
              <c:f>'1.7'!$Q$4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'1.7'!$Q$5:$Q$42</c:f>
              <c:numCache>
                <c:formatCode>0</c:formatCode>
                <c:ptCount val="38"/>
                <c:pt idx="0">
                  <c:v>383.60840000000002</c:v>
                </c:pt>
                <c:pt idx="1">
                  <c:v>359.80950000000001</c:v>
                </c:pt>
                <c:pt idx="2">
                  <c:v>364.66329999999999</c:v>
                </c:pt>
                <c:pt idx="3">
                  <c:v>339.20179999999999</c:v>
                </c:pt>
                <c:pt idx="4">
                  <c:v>294.76490000000001</c:v>
                </c:pt>
                <c:pt idx="5">
                  <c:v>312.52620000000002</c:v>
                </c:pt>
                <c:pt idx="6">
                  <c:v>287.16059999999999</c:v>
                </c:pt>
                <c:pt idx="7">
                  <c:v>263.84039999999999</c:v>
                </c:pt>
                <c:pt idx="8">
                  <c:v>253.48070000000001</c:v>
                </c:pt>
                <c:pt idx="9">
                  <c:v>240.19659999999999</c:v>
                </c:pt>
                <c:pt idx="10">
                  <c:v>238.76849999999999</c:v>
                </c:pt>
                <c:pt idx="11">
                  <c:v>221.08340000000001</c:v>
                </c:pt>
                <c:pt idx="12">
                  <c:v>230.87700000000001</c:v>
                </c:pt>
                <c:pt idx="13">
                  <c:v>214.87652619089835</c:v>
                </c:pt>
                <c:pt idx="14">
                  <c:v>213.18191703979571</c:v>
                </c:pt>
                <c:pt idx="15">
                  <c:v>194.01122021970019</c:v>
                </c:pt>
                <c:pt idx="16">
                  <c:v>189.22766287619825</c:v>
                </c:pt>
                <c:pt idx="17">
                  <c:v>185.33107533518628</c:v>
                </c:pt>
                <c:pt idx="18">
                  <c:v>181.60514420140169</c:v>
                </c:pt>
                <c:pt idx="19">
                  <c:v>178.86665474934122</c:v>
                </c:pt>
                <c:pt idx="20">
                  <c:v>171.79856531632092</c:v>
                </c:pt>
                <c:pt idx="21">
                  <c:v>173.35482699957822</c:v>
                </c:pt>
                <c:pt idx="22">
                  <c:v>167.53649398347889</c:v>
                </c:pt>
                <c:pt idx="23">
                  <c:v>157.65464997461365</c:v>
                </c:pt>
                <c:pt idx="24">
                  <c:v>145.9061385500639</c:v>
                </c:pt>
                <c:pt idx="25">
                  <c:v>134.71916113495996</c:v>
                </c:pt>
                <c:pt idx="26">
                  <c:v>130.52900792800475</c:v>
                </c:pt>
                <c:pt idx="27">
                  <c:v>129.40238831378113</c:v>
                </c:pt>
                <c:pt idx="28">
                  <c:v>117.4989225844334</c:v>
                </c:pt>
                <c:pt idx="29">
                  <c:v>109.8563684479354</c:v>
                </c:pt>
                <c:pt idx="30">
                  <c:v>103.65517443236476</c:v>
                </c:pt>
                <c:pt idx="31">
                  <c:v>98.933011356537236</c:v>
                </c:pt>
                <c:pt idx="32">
                  <c:v>96.532935752678739</c:v>
                </c:pt>
                <c:pt idx="33">
                  <c:v>87.4250451740985</c:v>
                </c:pt>
                <c:pt idx="34">
                  <c:v>90.416259208147977</c:v>
                </c:pt>
                <c:pt idx="35">
                  <c:v>84.874053024961242</c:v>
                </c:pt>
                <c:pt idx="36">
                  <c:v>79.376605369528036</c:v>
                </c:pt>
                <c:pt idx="37">
                  <c:v>76.477103733289226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9-4035-ACDC-DC20CEEC0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334720"/>
        <c:axId val="114344704"/>
      </c:lineChart>
      <c:catAx>
        <c:axId val="114334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4344704"/>
        <c:crosses val="autoZero"/>
        <c:auto val="1"/>
        <c:lblAlgn val="ctr"/>
        <c:lblOffset val="100"/>
        <c:noMultiLvlLbl val="0"/>
      </c:catAx>
      <c:valAx>
        <c:axId val="114344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334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38"/>
          <c:y val="0.25959424671916009"/>
          <c:w val="9.3217745175989852E-2"/>
          <c:h val="0.123013016230114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1.7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all ages, by gender, Northern Ireland 1969 to 2018</a:t>
            </a:r>
          </a:p>
        </c:rich>
      </c:tx>
      <c:layout>
        <c:manualLayout>
          <c:xMode val="edge"/>
          <c:yMode val="edge"/>
          <c:x val="4.7951416496390724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899914790781443E-2"/>
          <c:y val="0.11841528608923885"/>
          <c:w val="0.89132832337325907"/>
          <c:h val="0.81368844094488213"/>
        </c:manualLayout>
      </c:layout>
      <c:lineChart>
        <c:grouping val="standard"/>
        <c:varyColors val="0"/>
        <c:ser>
          <c:idx val="0"/>
          <c:order val="0"/>
          <c:tx>
            <c:strRef>
              <c:f>'1.7'!$S$4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'1.7'!$S$5:$S$42</c:f>
              <c:numCache>
                <c:formatCode>0</c:formatCode>
                <c:ptCount val="38"/>
                <c:pt idx="0">
                  <c:v>333.78399999999999</c:v>
                </c:pt>
                <c:pt idx="1">
                  <c:v>385.98489999999998</c:v>
                </c:pt>
                <c:pt idx="2">
                  <c:v>413.26</c:v>
                </c:pt>
                <c:pt idx="3">
                  <c:v>327.58760000000001</c:v>
                </c:pt>
                <c:pt idx="4">
                  <c:v>344.16320000000002</c:v>
                </c:pt>
                <c:pt idx="5">
                  <c:v>340.66579999999999</c:v>
                </c:pt>
                <c:pt idx="6">
                  <c:v>240.11009999999999</c:v>
                </c:pt>
                <c:pt idx="7">
                  <c:v>235.16059999999999</c:v>
                </c:pt>
                <c:pt idx="8">
                  <c:v>222.76499999999999</c:v>
                </c:pt>
                <c:pt idx="9">
                  <c:v>202.20679999999999</c:v>
                </c:pt>
                <c:pt idx="10">
                  <c:v>198.38290000000001</c:v>
                </c:pt>
                <c:pt idx="11">
                  <c:v>172.01009999999999</c:v>
                </c:pt>
                <c:pt idx="12">
                  <c:v>201.37520000000001</c:v>
                </c:pt>
                <c:pt idx="13">
                  <c:v>174.80592466554992</c:v>
                </c:pt>
                <c:pt idx="14">
                  <c:v>174.06587873666501</c:v>
                </c:pt>
                <c:pt idx="15">
                  <c:v>162.80480923510984</c:v>
                </c:pt>
                <c:pt idx="16">
                  <c:v>171.37533163614106</c:v>
                </c:pt>
                <c:pt idx="17">
                  <c:v>153.45556800658963</c:v>
                </c:pt>
                <c:pt idx="18">
                  <c:v>164.65922599539675</c:v>
                </c:pt>
                <c:pt idx="19">
                  <c:v>134.09513187292143</c:v>
                </c:pt>
                <c:pt idx="20">
                  <c:v>150.71303393541692</c:v>
                </c:pt>
                <c:pt idx="21">
                  <c:v>147.11201532961761</c:v>
                </c:pt>
                <c:pt idx="22">
                  <c:v>145.67801411889806</c:v>
                </c:pt>
                <c:pt idx="23">
                  <c:v>135.60647313929431</c:v>
                </c:pt>
                <c:pt idx="24">
                  <c:v>117.26611320457805</c:v>
                </c:pt>
                <c:pt idx="25">
                  <c:v>116.9916828095181</c:v>
                </c:pt>
                <c:pt idx="26">
                  <c:v>115.92081731914959</c:v>
                </c:pt>
                <c:pt idx="27">
                  <c:v>113.54302245443019</c:v>
                </c:pt>
                <c:pt idx="28">
                  <c:v>94.718177635599972</c:v>
                </c:pt>
                <c:pt idx="29">
                  <c:v>100.30876743802929</c:v>
                </c:pt>
                <c:pt idx="30">
                  <c:v>81.740853650136884</c:v>
                </c:pt>
                <c:pt idx="31">
                  <c:v>76.963240425016977</c:v>
                </c:pt>
                <c:pt idx="32">
                  <c:v>81.50633220831925</c:v>
                </c:pt>
                <c:pt idx="33">
                  <c:v>75.801009980100446</c:v>
                </c:pt>
                <c:pt idx="34">
                  <c:v>75.584745074139519</c:v>
                </c:pt>
                <c:pt idx="35">
                  <c:v>74.139617413540961</c:v>
                </c:pt>
                <c:pt idx="36">
                  <c:v>70.707007413285297</c:v>
                </c:pt>
                <c:pt idx="37">
                  <c:v>64.703735241313836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7-49FC-970B-0F788FF8C8E5}"/>
            </c:ext>
          </c:extLst>
        </c:ser>
        <c:ser>
          <c:idx val="1"/>
          <c:order val="1"/>
          <c:tx>
            <c:strRef>
              <c:f>'1.7'!$T$4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'1.7'!$T$5:$T$42</c:f>
              <c:numCache>
                <c:formatCode>0</c:formatCode>
                <c:ptCount val="38"/>
                <c:pt idx="0">
                  <c:v>326.79259999999999</c:v>
                </c:pt>
                <c:pt idx="1">
                  <c:v>344.63850000000002</c:v>
                </c:pt>
                <c:pt idx="2">
                  <c:v>333.09100000000001</c:v>
                </c:pt>
                <c:pt idx="3">
                  <c:v>312.89139999999998</c:v>
                </c:pt>
                <c:pt idx="4">
                  <c:v>314.01729999999998</c:v>
                </c:pt>
                <c:pt idx="5">
                  <c:v>276.87889999999999</c:v>
                </c:pt>
                <c:pt idx="6">
                  <c:v>252.6917</c:v>
                </c:pt>
                <c:pt idx="7">
                  <c:v>238.01320000000001</c:v>
                </c:pt>
                <c:pt idx="8">
                  <c:v>189.33519999999999</c:v>
                </c:pt>
                <c:pt idx="9">
                  <c:v>191.91120000000001</c:v>
                </c:pt>
                <c:pt idx="10">
                  <c:v>183.6019</c:v>
                </c:pt>
                <c:pt idx="11">
                  <c:v>171.89680000000001</c:v>
                </c:pt>
                <c:pt idx="12">
                  <c:v>164.84129999999999</c:v>
                </c:pt>
                <c:pt idx="13">
                  <c:v>170.99994390297678</c:v>
                </c:pt>
                <c:pt idx="14">
                  <c:v>161.62677011981648</c:v>
                </c:pt>
                <c:pt idx="15">
                  <c:v>157.03105203941158</c:v>
                </c:pt>
                <c:pt idx="16">
                  <c:v>150.49079577080693</c:v>
                </c:pt>
                <c:pt idx="17">
                  <c:v>148.40391356656377</c:v>
                </c:pt>
                <c:pt idx="18">
                  <c:v>156.7554198372089</c:v>
                </c:pt>
                <c:pt idx="19">
                  <c:v>139.20161575300054</c:v>
                </c:pt>
                <c:pt idx="20">
                  <c:v>140.12124994527028</c:v>
                </c:pt>
                <c:pt idx="21">
                  <c:v>141.7226498369412</c:v>
                </c:pt>
                <c:pt idx="22">
                  <c:v>134.7094156871897</c:v>
                </c:pt>
                <c:pt idx="23">
                  <c:v>124.42125120362857</c:v>
                </c:pt>
                <c:pt idx="24">
                  <c:v>110.04743039899179</c:v>
                </c:pt>
                <c:pt idx="25">
                  <c:v>109.01189218992114</c:v>
                </c:pt>
                <c:pt idx="26">
                  <c:v>109.1742745688058</c:v>
                </c:pt>
                <c:pt idx="27">
                  <c:v>106.60030327264361</c:v>
                </c:pt>
                <c:pt idx="28">
                  <c:v>93.777308344292663</c:v>
                </c:pt>
                <c:pt idx="29">
                  <c:v>93.172996538877157</c:v>
                </c:pt>
                <c:pt idx="30">
                  <c:v>83.019347408041796</c:v>
                </c:pt>
                <c:pt idx="31">
                  <c:v>80.741942157750742</c:v>
                </c:pt>
                <c:pt idx="32">
                  <c:v>76.041655259244436</c:v>
                </c:pt>
                <c:pt idx="33">
                  <c:v>66.329782980014215</c:v>
                </c:pt>
                <c:pt idx="34">
                  <c:v>63.945020928140764</c:v>
                </c:pt>
                <c:pt idx="35">
                  <c:v>62.699505242902234</c:v>
                </c:pt>
                <c:pt idx="36">
                  <c:v>61.497064913899202</c:v>
                </c:pt>
                <c:pt idx="37">
                  <c:v>57.562297353912612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17-49FC-970B-0F788FF8C8E5}"/>
            </c:ext>
          </c:extLst>
        </c:ser>
        <c:ser>
          <c:idx val="2"/>
          <c:order val="2"/>
          <c:tx>
            <c:strRef>
              <c:f>'1.7'!$U$4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'1.7'!$A$5:$A$42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'1.7'!$U$5:$U$42</c:f>
              <c:numCache>
                <c:formatCode>0</c:formatCode>
                <c:ptCount val="38"/>
                <c:pt idx="0">
                  <c:v>330.26339999999999</c:v>
                </c:pt>
                <c:pt idx="1">
                  <c:v>359.52870000000001</c:v>
                </c:pt>
                <c:pt idx="2">
                  <c:v>360.21010000000001</c:v>
                </c:pt>
                <c:pt idx="3">
                  <c:v>319.99349999999998</c:v>
                </c:pt>
                <c:pt idx="4">
                  <c:v>325.30200000000002</c:v>
                </c:pt>
                <c:pt idx="5">
                  <c:v>299.62720000000002</c:v>
                </c:pt>
                <c:pt idx="6">
                  <c:v>252.16220000000001</c:v>
                </c:pt>
                <c:pt idx="7">
                  <c:v>238.32660000000001</c:v>
                </c:pt>
                <c:pt idx="8">
                  <c:v>201.29750000000001</c:v>
                </c:pt>
                <c:pt idx="9">
                  <c:v>198.4126</c:v>
                </c:pt>
                <c:pt idx="10">
                  <c:v>190.8914</c:v>
                </c:pt>
                <c:pt idx="11">
                  <c:v>173.7885</c:v>
                </c:pt>
                <c:pt idx="12">
                  <c:v>180.37100000000001</c:v>
                </c:pt>
                <c:pt idx="13">
                  <c:v>173.78526683113799</c:v>
                </c:pt>
                <c:pt idx="14">
                  <c:v>167.79393681935369</c:v>
                </c:pt>
                <c:pt idx="15">
                  <c:v>160.66521390488086</c:v>
                </c:pt>
                <c:pt idx="16">
                  <c:v>158.96869082130686</c:v>
                </c:pt>
                <c:pt idx="17">
                  <c:v>153.03851586160405</c:v>
                </c:pt>
                <c:pt idx="18">
                  <c:v>160.6051219727523</c:v>
                </c:pt>
                <c:pt idx="19">
                  <c:v>140.64395566708447</c:v>
                </c:pt>
                <c:pt idx="20">
                  <c:v>146.39043270050126</c:v>
                </c:pt>
                <c:pt idx="21">
                  <c:v>145.46505334115935</c:v>
                </c:pt>
                <c:pt idx="22">
                  <c:v>140.45311143934191</c:v>
                </c:pt>
                <c:pt idx="23">
                  <c:v>129.02946065600034</c:v>
                </c:pt>
                <c:pt idx="24">
                  <c:v>114.37890572098792</c:v>
                </c:pt>
                <c:pt idx="25">
                  <c:v>113.74718148305757</c:v>
                </c:pt>
                <c:pt idx="26">
                  <c:v>111.89870267684856</c:v>
                </c:pt>
                <c:pt idx="27">
                  <c:v>109.4089358857361</c:v>
                </c:pt>
                <c:pt idx="28">
                  <c:v>95.745867768339167</c:v>
                </c:pt>
                <c:pt idx="29">
                  <c:v>97.05497005036311</c:v>
                </c:pt>
                <c:pt idx="30">
                  <c:v>84.265686238889714</c:v>
                </c:pt>
                <c:pt idx="31">
                  <c:v>80.553938076637607</c:v>
                </c:pt>
                <c:pt idx="32">
                  <c:v>78.726462998627028</c:v>
                </c:pt>
                <c:pt idx="33">
                  <c:v>70.945288039824007</c:v>
                </c:pt>
                <c:pt idx="34">
                  <c:v>68.524629205248729</c:v>
                </c:pt>
                <c:pt idx="35">
                  <c:v>67.486371192499902</c:v>
                </c:pt>
                <c:pt idx="36">
                  <c:v>65.717356497713496</c:v>
                </c:pt>
                <c:pt idx="37">
                  <c:v>60.556356176124318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7-49FC-970B-0F788FF8C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409472"/>
        <c:axId val="114411008"/>
      </c:lineChart>
      <c:catAx>
        <c:axId val="114409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4411008"/>
        <c:crosses val="autoZero"/>
        <c:auto val="1"/>
        <c:lblAlgn val="ctr"/>
        <c:lblOffset val="100"/>
        <c:noMultiLvlLbl val="0"/>
      </c:catAx>
      <c:valAx>
        <c:axId val="114411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409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38"/>
          <c:y val="0.25959424671916009"/>
          <c:w val="9.3217745175989852E-2"/>
          <c:h val="0.123013016230114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1.8 Age-standardised death rates per 100,000 from stroke (CBVD), under 75, by gender, United Kingdom 1969 to 2018</a:t>
            </a: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87399341838287525"/>
          <c:h val="0.770720265230004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'1.8'!$C$5:$C$42</c:f>
              <c:numCache>
                <c:formatCode>0</c:formatCode>
                <c:ptCount val="38"/>
                <c:pt idx="0">
                  <c:v>96.655109999999993</c:v>
                </c:pt>
                <c:pt idx="1">
                  <c:v>92.199569999999994</c:v>
                </c:pt>
                <c:pt idx="2">
                  <c:v>89.595249999999993</c:v>
                </c:pt>
                <c:pt idx="3">
                  <c:v>83.645300000000006</c:v>
                </c:pt>
                <c:pt idx="4">
                  <c:v>76.126530000000002</c:v>
                </c:pt>
                <c:pt idx="5">
                  <c:v>75.796679999999995</c:v>
                </c:pt>
                <c:pt idx="6">
                  <c:v>67.241780000000006</c:v>
                </c:pt>
                <c:pt idx="7">
                  <c:v>62.417490000000001</c:v>
                </c:pt>
                <c:pt idx="8">
                  <c:v>60.579169999999998</c:v>
                </c:pt>
                <c:pt idx="9">
                  <c:v>55.167740000000002</c:v>
                </c:pt>
                <c:pt idx="10">
                  <c:v>51.299909999999997</c:v>
                </c:pt>
                <c:pt idx="11">
                  <c:v>48.673110000000001</c:v>
                </c:pt>
                <c:pt idx="12">
                  <c:v>41.94706</c:v>
                </c:pt>
                <c:pt idx="13">
                  <c:v>43.744693456393207</c:v>
                </c:pt>
                <c:pt idx="14">
                  <c:v>43.443619547517123</c:v>
                </c:pt>
                <c:pt idx="15">
                  <c:v>42.56507245501713</c:v>
                </c:pt>
                <c:pt idx="16">
                  <c:v>40.953480011459277</c:v>
                </c:pt>
                <c:pt idx="17">
                  <c:v>39.543102697279316</c:v>
                </c:pt>
                <c:pt idx="18">
                  <c:v>37.20238701447726</c:v>
                </c:pt>
                <c:pt idx="19">
                  <c:v>34.146709291643809</c:v>
                </c:pt>
                <c:pt idx="20">
                  <c:v>34.992166860079273</c:v>
                </c:pt>
                <c:pt idx="21">
                  <c:v>34.509805622489488</c:v>
                </c:pt>
                <c:pt idx="22">
                  <c:v>32.240269626012861</c:v>
                </c:pt>
                <c:pt idx="23">
                  <c:v>29.364846707661993</c:v>
                </c:pt>
                <c:pt idx="24">
                  <c:v>26.654474049954715</c:v>
                </c:pt>
                <c:pt idx="25">
                  <c:v>24.690571154634654</c:v>
                </c:pt>
                <c:pt idx="26">
                  <c:v>23.065868864446859</c:v>
                </c:pt>
                <c:pt idx="27">
                  <c:v>22.216821759428534</c:v>
                </c:pt>
                <c:pt idx="28">
                  <c:v>20.14167450043292</c:v>
                </c:pt>
                <c:pt idx="29">
                  <c:v>20.151101168564246</c:v>
                </c:pt>
                <c:pt idx="30">
                  <c:v>18.135123188864704</c:v>
                </c:pt>
                <c:pt idx="31">
                  <c:v>16.496937618694687</c:v>
                </c:pt>
                <c:pt idx="32">
                  <c:v>16.650031784771421</c:v>
                </c:pt>
                <c:pt idx="33">
                  <c:v>16.071192152605398</c:v>
                </c:pt>
                <c:pt idx="34">
                  <c:v>15.666001802436066</c:v>
                </c:pt>
                <c:pt idx="35">
                  <c:v>15.856976635753085</c:v>
                </c:pt>
                <c:pt idx="36">
                  <c:v>14.945721826564963</c:v>
                </c:pt>
                <c:pt idx="37">
                  <c:v>14.875865500420362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B-42E0-998E-DF90C9B29923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'1.8'!$D$5:$D$42</c:f>
              <c:numCache>
                <c:formatCode>0</c:formatCode>
                <c:ptCount val="38"/>
                <c:pt idx="0">
                  <c:v>75.974270000000004</c:v>
                </c:pt>
                <c:pt idx="1">
                  <c:v>71.779489999999996</c:v>
                </c:pt>
                <c:pt idx="2">
                  <c:v>68.183419999999998</c:v>
                </c:pt>
                <c:pt idx="3">
                  <c:v>62.839730000000003</c:v>
                </c:pt>
                <c:pt idx="4">
                  <c:v>59.360909999999997</c:v>
                </c:pt>
                <c:pt idx="5">
                  <c:v>57.44106</c:v>
                </c:pt>
                <c:pt idx="6">
                  <c:v>51.298409999999997</c:v>
                </c:pt>
                <c:pt idx="7">
                  <c:v>48.001620000000003</c:v>
                </c:pt>
                <c:pt idx="8">
                  <c:v>45.923650000000002</c:v>
                </c:pt>
                <c:pt idx="9">
                  <c:v>41.944470000000003</c:v>
                </c:pt>
                <c:pt idx="10">
                  <c:v>38.988250000000001</c:v>
                </c:pt>
                <c:pt idx="11">
                  <c:v>35.650069999999999</c:v>
                </c:pt>
                <c:pt idx="12">
                  <c:v>32.081629999999997</c:v>
                </c:pt>
                <c:pt idx="13">
                  <c:v>33.96911047734941</c:v>
                </c:pt>
                <c:pt idx="14">
                  <c:v>33.179654226116163</c:v>
                </c:pt>
                <c:pt idx="15">
                  <c:v>32.072690861369978</c:v>
                </c:pt>
                <c:pt idx="16">
                  <c:v>30.804536202706181</c:v>
                </c:pt>
                <c:pt idx="17">
                  <c:v>29.92148547979701</c:v>
                </c:pt>
                <c:pt idx="18">
                  <c:v>28.793404073214894</c:v>
                </c:pt>
                <c:pt idx="19">
                  <c:v>26.069185270422619</c:v>
                </c:pt>
                <c:pt idx="20">
                  <c:v>26.263230141518005</c:v>
                </c:pt>
                <c:pt idx="21">
                  <c:v>25.267835879204672</c:v>
                </c:pt>
                <c:pt idx="22">
                  <c:v>24.250301610049831</c:v>
                </c:pt>
                <c:pt idx="23">
                  <c:v>21.772710030832094</c:v>
                </c:pt>
                <c:pt idx="24">
                  <c:v>20.365138564992588</c:v>
                </c:pt>
                <c:pt idx="25">
                  <c:v>18.713645213353935</c:v>
                </c:pt>
                <c:pt idx="26">
                  <c:v>17.737836318986592</c:v>
                </c:pt>
                <c:pt idx="27">
                  <c:v>16.359580302006133</c:v>
                </c:pt>
                <c:pt idx="28">
                  <c:v>15.121306516537274</c:v>
                </c:pt>
                <c:pt idx="29">
                  <c:v>14.698709208251145</c:v>
                </c:pt>
                <c:pt idx="30">
                  <c:v>13.354472059802436</c:v>
                </c:pt>
                <c:pt idx="31">
                  <c:v>13.119384836714142</c:v>
                </c:pt>
                <c:pt idx="32">
                  <c:v>12.260854720435413</c:v>
                </c:pt>
                <c:pt idx="33">
                  <c:v>12.069883910575854</c:v>
                </c:pt>
                <c:pt idx="34">
                  <c:v>12.317169404527178</c:v>
                </c:pt>
                <c:pt idx="35">
                  <c:v>12.176196223599023</c:v>
                </c:pt>
                <c:pt idx="36">
                  <c:v>11.035465547261111</c:v>
                </c:pt>
                <c:pt idx="37">
                  <c:v>11.478085279260018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B-42E0-998E-DF90C9B29923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'1.8'!$E$5:$E$42</c:f>
              <c:numCache>
                <c:formatCode>0</c:formatCode>
                <c:ptCount val="38"/>
                <c:pt idx="0">
                  <c:v>84.819509999999994</c:v>
                </c:pt>
                <c:pt idx="1">
                  <c:v>80.508579999999995</c:v>
                </c:pt>
                <c:pt idx="2">
                  <c:v>77.507810000000006</c:v>
                </c:pt>
                <c:pt idx="3">
                  <c:v>71.933970000000002</c:v>
                </c:pt>
                <c:pt idx="4">
                  <c:v>66.747630000000001</c:v>
                </c:pt>
                <c:pt idx="5">
                  <c:v>65.540719999999993</c:v>
                </c:pt>
                <c:pt idx="6">
                  <c:v>58.378390000000003</c:v>
                </c:pt>
                <c:pt idx="7">
                  <c:v>54.421700000000001</c:v>
                </c:pt>
                <c:pt idx="8">
                  <c:v>52.456809999999997</c:v>
                </c:pt>
                <c:pt idx="9">
                  <c:v>47.871690000000001</c:v>
                </c:pt>
                <c:pt idx="10">
                  <c:v>44.534770000000002</c:v>
                </c:pt>
                <c:pt idx="11">
                  <c:v>41.587330000000001</c:v>
                </c:pt>
                <c:pt idx="12">
                  <c:v>36.6203</c:v>
                </c:pt>
                <c:pt idx="13">
                  <c:v>38.493734892437253</c:v>
                </c:pt>
                <c:pt idx="14">
                  <c:v>37.928421335692278</c:v>
                </c:pt>
                <c:pt idx="15">
                  <c:v>36.955030206496318</c:v>
                </c:pt>
                <c:pt idx="16">
                  <c:v>35.529985589574125</c:v>
                </c:pt>
                <c:pt idx="17">
                  <c:v>34.420576043933011</c:v>
                </c:pt>
                <c:pt idx="18">
                  <c:v>32.729813300913783</c:v>
                </c:pt>
                <c:pt idx="19">
                  <c:v>29.873242194027561</c:v>
                </c:pt>
                <c:pt idx="20">
                  <c:v>30.375373683252711</c:v>
                </c:pt>
                <c:pt idx="21">
                  <c:v>29.632160361150177</c:v>
                </c:pt>
                <c:pt idx="22">
                  <c:v>28.041042421803002</c:v>
                </c:pt>
                <c:pt idx="23">
                  <c:v>25.372351240066884</c:v>
                </c:pt>
                <c:pt idx="24">
                  <c:v>23.369349273581793</c:v>
                </c:pt>
                <c:pt idx="25">
                  <c:v>21.581785200632613</c:v>
                </c:pt>
                <c:pt idx="26">
                  <c:v>20.290271798213318</c:v>
                </c:pt>
                <c:pt idx="27">
                  <c:v>19.174068295755038</c:v>
                </c:pt>
                <c:pt idx="28">
                  <c:v>17.537311047608959</c:v>
                </c:pt>
                <c:pt idx="29">
                  <c:v>17.33244123178596</c:v>
                </c:pt>
                <c:pt idx="30">
                  <c:v>15.662419909691781</c:v>
                </c:pt>
                <c:pt idx="31">
                  <c:v>14.748269540322392</c:v>
                </c:pt>
                <c:pt idx="32">
                  <c:v>14.384522684556641</c:v>
                </c:pt>
                <c:pt idx="33">
                  <c:v>14.008878232833313</c:v>
                </c:pt>
                <c:pt idx="34">
                  <c:v>13.942252233771459</c:v>
                </c:pt>
                <c:pt idx="35">
                  <c:v>13.961462988987826</c:v>
                </c:pt>
                <c:pt idx="36">
                  <c:v>12.935298168861804</c:v>
                </c:pt>
                <c:pt idx="37">
                  <c:v>13.128167363064597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B-42E0-998E-DF90C9B29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84512"/>
        <c:axId val="114790400"/>
      </c:lineChart>
      <c:catAx>
        <c:axId val="11478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114790400"/>
        <c:crosses val="autoZero"/>
        <c:auto val="1"/>
        <c:lblAlgn val="ctr"/>
        <c:lblOffset val="100"/>
        <c:noMultiLvlLbl val="0"/>
      </c:catAx>
      <c:valAx>
        <c:axId val="114790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784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53"/>
          <c:w val="9.980643880569065E-2"/>
          <c:h val="0.1197419533084680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1.8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under 75, by gender, England 1969 to 2018</a:t>
            </a:r>
          </a:p>
        </c:rich>
      </c:tx>
      <c:layout>
        <c:manualLayout>
          <c:xMode val="edge"/>
          <c:yMode val="edge"/>
          <c:x val="5.6112992718958032E-2"/>
          <c:y val="2.80701754385964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87554200548614414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'1.8'!$G$5:$G$42</c:f>
              <c:numCache>
                <c:formatCode>0</c:formatCode>
                <c:ptCount val="38"/>
                <c:pt idx="0">
                  <c:v>93.191299999999998</c:v>
                </c:pt>
                <c:pt idx="1">
                  <c:v>87.875209999999996</c:v>
                </c:pt>
                <c:pt idx="2">
                  <c:v>84.994950000000003</c:v>
                </c:pt>
                <c:pt idx="3">
                  <c:v>78.69699</c:v>
                </c:pt>
                <c:pt idx="4">
                  <c:v>73.085260000000005</c:v>
                </c:pt>
                <c:pt idx="5">
                  <c:v>71.96687</c:v>
                </c:pt>
                <c:pt idx="6">
                  <c:v>63.88852</c:v>
                </c:pt>
                <c:pt idx="7">
                  <c:v>59.741520000000001</c:v>
                </c:pt>
                <c:pt idx="8">
                  <c:v>57.960430000000002</c:v>
                </c:pt>
                <c:pt idx="9">
                  <c:v>53.19979</c:v>
                </c:pt>
                <c:pt idx="10">
                  <c:v>48.975450000000002</c:v>
                </c:pt>
                <c:pt idx="11">
                  <c:v>46.740189999999998</c:v>
                </c:pt>
                <c:pt idx="12">
                  <c:v>39.798650000000002</c:v>
                </c:pt>
                <c:pt idx="13">
                  <c:v>41.6488983930942</c:v>
                </c:pt>
                <c:pt idx="14">
                  <c:v>41.280024777028984</c:v>
                </c:pt>
                <c:pt idx="15">
                  <c:v>41.01601911575829</c:v>
                </c:pt>
                <c:pt idx="16">
                  <c:v>39.104566801929671</c:v>
                </c:pt>
                <c:pt idx="17">
                  <c:v>37.798871385123753</c:v>
                </c:pt>
                <c:pt idx="18">
                  <c:v>35.781322066074502</c:v>
                </c:pt>
                <c:pt idx="19">
                  <c:v>32.469781564391845</c:v>
                </c:pt>
                <c:pt idx="20">
                  <c:v>34.236603182588638</c:v>
                </c:pt>
                <c:pt idx="21">
                  <c:v>33.508927208005986</c:v>
                </c:pt>
                <c:pt idx="22">
                  <c:v>31.047602875659663</c:v>
                </c:pt>
                <c:pt idx="23">
                  <c:v>28.600773994459527</c:v>
                </c:pt>
                <c:pt idx="24">
                  <c:v>25.915349478685798</c:v>
                </c:pt>
                <c:pt idx="25">
                  <c:v>23.691713094564872</c:v>
                </c:pt>
                <c:pt idx="26">
                  <c:v>22.121478733773642</c:v>
                </c:pt>
                <c:pt idx="27">
                  <c:v>20.991169784551598</c:v>
                </c:pt>
                <c:pt idx="28">
                  <c:v>19.451135872702704</c:v>
                </c:pt>
                <c:pt idx="29">
                  <c:v>19.609618985719912</c:v>
                </c:pt>
                <c:pt idx="30">
                  <c:v>17.228224432533064</c:v>
                </c:pt>
                <c:pt idx="31">
                  <c:v>15.752892630914641</c:v>
                </c:pt>
                <c:pt idx="32">
                  <c:v>16.019173650107355</c:v>
                </c:pt>
                <c:pt idx="33">
                  <c:v>15.522300728456905</c:v>
                </c:pt>
                <c:pt idx="34">
                  <c:v>15.178172778299693</c:v>
                </c:pt>
                <c:pt idx="35">
                  <c:v>15.204133426237506</c:v>
                </c:pt>
                <c:pt idx="36">
                  <c:v>14.45739632518389</c:v>
                </c:pt>
                <c:pt idx="37">
                  <c:v>14.399867921485445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1-477E-A1F6-8C8BE4F73921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'1.8'!$H$5:$H$42</c:f>
              <c:numCache>
                <c:formatCode>0</c:formatCode>
                <c:ptCount val="38"/>
                <c:pt idx="0">
                  <c:v>71.588470000000001</c:v>
                </c:pt>
                <c:pt idx="1">
                  <c:v>67.825829999999996</c:v>
                </c:pt>
                <c:pt idx="2">
                  <c:v>64.380269999999996</c:v>
                </c:pt>
                <c:pt idx="3">
                  <c:v>59.263260000000002</c:v>
                </c:pt>
                <c:pt idx="4">
                  <c:v>56.160110000000003</c:v>
                </c:pt>
                <c:pt idx="5">
                  <c:v>54.176290000000002</c:v>
                </c:pt>
                <c:pt idx="6">
                  <c:v>48.363160000000001</c:v>
                </c:pt>
                <c:pt idx="7">
                  <c:v>45.156509999999997</c:v>
                </c:pt>
                <c:pt idx="8">
                  <c:v>43.656619999999997</c:v>
                </c:pt>
                <c:pt idx="9">
                  <c:v>40.413029999999999</c:v>
                </c:pt>
                <c:pt idx="10">
                  <c:v>36.789389999999997</c:v>
                </c:pt>
                <c:pt idx="11">
                  <c:v>34.071669999999997</c:v>
                </c:pt>
                <c:pt idx="12">
                  <c:v>30.472429999999999</c:v>
                </c:pt>
                <c:pt idx="13">
                  <c:v>31.74341768665364</c:v>
                </c:pt>
                <c:pt idx="14">
                  <c:v>31.532696656932288</c:v>
                </c:pt>
                <c:pt idx="15">
                  <c:v>31.134186620079991</c:v>
                </c:pt>
                <c:pt idx="16">
                  <c:v>29.621714908585112</c:v>
                </c:pt>
                <c:pt idx="17">
                  <c:v>28.909320053795373</c:v>
                </c:pt>
                <c:pt idx="18">
                  <c:v>27.757382597296509</c:v>
                </c:pt>
                <c:pt idx="19">
                  <c:v>25.014328215657972</c:v>
                </c:pt>
                <c:pt idx="20">
                  <c:v>25.322497008727296</c:v>
                </c:pt>
                <c:pt idx="21">
                  <c:v>24.137512510090673</c:v>
                </c:pt>
                <c:pt idx="22">
                  <c:v>23.426589911734496</c:v>
                </c:pt>
                <c:pt idx="23">
                  <c:v>20.92180998978473</c:v>
                </c:pt>
                <c:pt idx="24">
                  <c:v>19.677286709156899</c:v>
                </c:pt>
                <c:pt idx="25">
                  <c:v>18.077933442954429</c:v>
                </c:pt>
                <c:pt idx="26">
                  <c:v>17.049972548318284</c:v>
                </c:pt>
                <c:pt idx="27">
                  <c:v>15.426346963219382</c:v>
                </c:pt>
                <c:pt idx="28">
                  <c:v>14.312309864251711</c:v>
                </c:pt>
                <c:pt idx="29">
                  <c:v>14.064572380942426</c:v>
                </c:pt>
                <c:pt idx="30">
                  <c:v>12.679688155467781</c:v>
                </c:pt>
                <c:pt idx="31">
                  <c:v>12.572671345801435</c:v>
                </c:pt>
                <c:pt idx="32">
                  <c:v>11.557069460956237</c:v>
                </c:pt>
                <c:pt idx="33">
                  <c:v>11.654161523553594</c:v>
                </c:pt>
                <c:pt idx="34">
                  <c:v>11.832519161655252</c:v>
                </c:pt>
                <c:pt idx="35">
                  <c:v>11.584498280938019</c:v>
                </c:pt>
                <c:pt idx="36">
                  <c:v>10.638405131599487</c:v>
                </c:pt>
                <c:pt idx="37">
                  <c:v>11.074577690536831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51-477E-A1F6-8C8BE4F73921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'1.8'!$I$5:$I$42</c:f>
              <c:numCache>
                <c:formatCode>0</c:formatCode>
                <c:ptCount val="38"/>
                <c:pt idx="0">
                  <c:v>80.82253</c:v>
                </c:pt>
                <c:pt idx="1">
                  <c:v>76.406270000000006</c:v>
                </c:pt>
                <c:pt idx="2">
                  <c:v>73.390180000000001</c:v>
                </c:pt>
                <c:pt idx="3">
                  <c:v>67.794349999999994</c:v>
                </c:pt>
                <c:pt idx="4">
                  <c:v>63.653930000000003</c:v>
                </c:pt>
                <c:pt idx="5">
                  <c:v>62.059049999999999</c:v>
                </c:pt>
                <c:pt idx="6">
                  <c:v>55.283459999999998</c:v>
                </c:pt>
                <c:pt idx="7">
                  <c:v>51.679780000000001</c:v>
                </c:pt>
                <c:pt idx="8">
                  <c:v>50.062930000000001</c:v>
                </c:pt>
                <c:pt idx="9">
                  <c:v>46.173450000000003</c:v>
                </c:pt>
                <c:pt idx="10">
                  <c:v>42.299750000000003</c:v>
                </c:pt>
                <c:pt idx="11">
                  <c:v>39.880009999999999</c:v>
                </c:pt>
                <c:pt idx="12">
                  <c:v>34.774329999999999</c:v>
                </c:pt>
                <c:pt idx="13">
                  <c:v>36.347751856788683</c:v>
                </c:pt>
                <c:pt idx="14">
                  <c:v>36.062039202839912</c:v>
                </c:pt>
                <c:pt idx="15">
                  <c:v>35.754929961519316</c:v>
                </c:pt>
                <c:pt idx="16">
                  <c:v>34.050046834353665</c:v>
                </c:pt>
                <c:pt idx="17">
                  <c:v>33.082253385855566</c:v>
                </c:pt>
                <c:pt idx="18">
                  <c:v>31.529389148374968</c:v>
                </c:pt>
                <c:pt idx="19">
                  <c:v>28.544008164364577</c:v>
                </c:pt>
                <c:pt idx="20">
                  <c:v>29.544094442817233</c:v>
                </c:pt>
                <c:pt idx="21">
                  <c:v>28.585763903899977</c:v>
                </c:pt>
                <c:pt idx="22">
                  <c:v>27.058880707338094</c:v>
                </c:pt>
                <c:pt idx="23">
                  <c:v>24.574797541782438</c:v>
                </c:pt>
                <c:pt idx="24">
                  <c:v>22.664935251840486</c:v>
                </c:pt>
                <c:pt idx="25">
                  <c:v>20.777960950968783</c:v>
                </c:pt>
                <c:pt idx="26">
                  <c:v>19.484189490645523</c:v>
                </c:pt>
                <c:pt idx="27">
                  <c:v>18.106720180830656</c:v>
                </c:pt>
                <c:pt idx="28">
                  <c:v>16.79129192160179</c:v>
                </c:pt>
                <c:pt idx="29">
                  <c:v>16.747681870403966</c:v>
                </c:pt>
                <c:pt idx="30">
                  <c:v>14.879558320303579</c:v>
                </c:pt>
                <c:pt idx="31">
                  <c:v>14.106663333487019</c:v>
                </c:pt>
                <c:pt idx="32">
                  <c:v>13.717765277842279</c:v>
                </c:pt>
                <c:pt idx="33">
                  <c:v>13.532224019978278</c:v>
                </c:pt>
                <c:pt idx="34">
                  <c:v>13.458289842371512</c:v>
                </c:pt>
                <c:pt idx="35">
                  <c:v>13.342015294855051</c:v>
                </c:pt>
                <c:pt idx="36">
                  <c:v>12.496150116504241</c:v>
                </c:pt>
                <c:pt idx="37">
                  <c:v>12.69187055461741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1-477E-A1F6-8C8BE4F73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826240"/>
        <c:axId val="114828032"/>
      </c:lineChart>
      <c:catAx>
        <c:axId val="114826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114828032"/>
        <c:crosses val="autoZero"/>
        <c:auto val="1"/>
        <c:lblAlgn val="ctr"/>
        <c:lblOffset val="100"/>
        <c:noMultiLvlLbl val="0"/>
      </c:catAx>
      <c:valAx>
        <c:axId val="1148280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826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53"/>
          <c:w val="9.980643880569065E-2"/>
          <c:h val="0.1197419533084680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1.8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under 75, by gender, Wales 1969 to 2018</a:t>
            </a: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87089624417633715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'1.8'!$K$5:$K$42</c:f>
              <c:numCache>
                <c:formatCode>0</c:formatCode>
                <c:ptCount val="38"/>
                <c:pt idx="0">
                  <c:v>108.8518</c:v>
                </c:pt>
                <c:pt idx="1">
                  <c:v>107.824</c:v>
                </c:pt>
                <c:pt idx="2">
                  <c:v>100.3828</c:v>
                </c:pt>
                <c:pt idx="3">
                  <c:v>97.89152</c:v>
                </c:pt>
                <c:pt idx="4">
                  <c:v>85.128879999999995</c:v>
                </c:pt>
                <c:pt idx="5">
                  <c:v>84.664850000000001</c:v>
                </c:pt>
                <c:pt idx="6">
                  <c:v>75.704350000000005</c:v>
                </c:pt>
                <c:pt idx="7">
                  <c:v>67.642849999999996</c:v>
                </c:pt>
                <c:pt idx="8">
                  <c:v>65.421189999999996</c:v>
                </c:pt>
                <c:pt idx="9">
                  <c:v>56.319180000000003</c:v>
                </c:pt>
                <c:pt idx="10">
                  <c:v>50.930030000000002</c:v>
                </c:pt>
                <c:pt idx="11">
                  <c:v>53.033940000000001</c:v>
                </c:pt>
                <c:pt idx="12">
                  <c:v>41.429679999999998</c:v>
                </c:pt>
                <c:pt idx="13">
                  <c:v>41.362349778120844</c:v>
                </c:pt>
                <c:pt idx="14">
                  <c:v>43.577354520252072</c:v>
                </c:pt>
                <c:pt idx="15">
                  <c:v>43.486900280575739</c:v>
                </c:pt>
                <c:pt idx="16">
                  <c:v>45.464834384080568</c:v>
                </c:pt>
                <c:pt idx="17">
                  <c:v>42.994322358675269</c:v>
                </c:pt>
                <c:pt idx="18">
                  <c:v>40.361676265663164</c:v>
                </c:pt>
                <c:pt idx="19">
                  <c:v>37.802424814394811</c:v>
                </c:pt>
                <c:pt idx="20">
                  <c:v>34.294139333804004</c:v>
                </c:pt>
                <c:pt idx="21">
                  <c:v>35.70115938598687</c:v>
                </c:pt>
                <c:pt idx="22">
                  <c:v>35.301965079915455</c:v>
                </c:pt>
                <c:pt idx="23">
                  <c:v>29.387606976595514</c:v>
                </c:pt>
                <c:pt idx="24">
                  <c:v>28.144312470658495</c:v>
                </c:pt>
                <c:pt idx="25">
                  <c:v>25.942159502856423</c:v>
                </c:pt>
                <c:pt idx="26">
                  <c:v>25.537896870979289</c:v>
                </c:pt>
                <c:pt idx="27">
                  <c:v>23.820403380323889</c:v>
                </c:pt>
                <c:pt idx="28">
                  <c:v>19.631079341898836</c:v>
                </c:pt>
                <c:pt idx="29">
                  <c:v>19.356814950390014</c:v>
                </c:pt>
                <c:pt idx="30">
                  <c:v>19.629311169714814</c:v>
                </c:pt>
                <c:pt idx="31">
                  <c:v>19.816309677888167</c:v>
                </c:pt>
                <c:pt idx="32">
                  <c:v>17.255318789381423</c:v>
                </c:pt>
                <c:pt idx="33">
                  <c:v>18.973274698070455</c:v>
                </c:pt>
                <c:pt idx="34">
                  <c:v>15.136078613908966</c:v>
                </c:pt>
                <c:pt idx="35">
                  <c:v>17.127155660822449</c:v>
                </c:pt>
                <c:pt idx="36">
                  <c:v>16.539073975555098</c:v>
                </c:pt>
                <c:pt idx="37">
                  <c:v>16.076802459300726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0-4734-BF27-CA8FC0AF5BC0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'1.8'!$L$5:$L$42</c:f>
              <c:numCache>
                <c:formatCode>0</c:formatCode>
                <c:ptCount val="38"/>
                <c:pt idx="0">
                  <c:v>89.144199999999998</c:v>
                </c:pt>
                <c:pt idx="1">
                  <c:v>79.920270000000002</c:v>
                </c:pt>
                <c:pt idx="2">
                  <c:v>78.949929999999995</c:v>
                </c:pt>
                <c:pt idx="3">
                  <c:v>68.893450000000001</c:v>
                </c:pt>
                <c:pt idx="4">
                  <c:v>71.126350000000002</c:v>
                </c:pt>
                <c:pt idx="5">
                  <c:v>64.278970000000001</c:v>
                </c:pt>
                <c:pt idx="6">
                  <c:v>57.139209999999999</c:v>
                </c:pt>
                <c:pt idx="7">
                  <c:v>53.479320000000001</c:v>
                </c:pt>
                <c:pt idx="8">
                  <c:v>51.338000000000001</c:v>
                </c:pt>
                <c:pt idx="9">
                  <c:v>45.305770000000003</c:v>
                </c:pt>
                <c:pt idx="10">
                  <c:v>43.61403</c:v>
                </c:pt>
                <c:pt idx="11">
                  <c:v>36.086170000000003</c:v>
                </c:pt>
                <c:pt idx="12">
                  <c:v>31.7255</c:v>
                </c:pt>
                <c:pt idx="13">
                  <c:v>36.011772052021563</c:v>
                </c:pt>
                <c:pt idx="14">
                  <c:v>34.055025243207183</c:v>
                </c:pt>
                <c:pt idx="15">
                  <c:v>34.370701021704349</c:v>
                </c:pt>
                <c:pt idx="16">
                  <c:v>32.567752115396146</c:v>
                </c:pt>
                <c:pt idx="17">
                  <c:v>32.025369761787104</c:v>
                </c:pt>
                <c:pt idx="18">
                  <c:v>29.358594383497529</c:v>
                </c:pt>
                <c:pt idx="19">
                  <c:v>25.169220199893708</c:v>
                </c:pt>
                <c:pt idx="20">
                  <c:v>27.434839252097252</c:v>
                </c:pt>
                <c:pt idx="21">
                  <c:v>28.762277496046931</c:v>
                </c:pt>
                <c:pt idx="22">
                  <c:v>27.374849254228728</c:v>
                </c:pt>
                <c:pt idx="23">
                  <c:v>23.716899614792194</c:v>
                </c:pt>
                <c:pt idx="24">
                  <c:v>22.056679797422618</c:v>
                </c:pt>
                <c:pt idx="25">
                  <c:v>20.121233174979881</c:v>
                </c:pt>
                <c:pt idx="26">
                  <c:v>19.688657037670851</c:v>
                </c:pt>
                <c:pt idx="27">
                  <c:v>18.859151007350139</c:v>
                </c:pt>
                <c:pt idx="28">
                  <c:v>17.106605220606713</c:v>
                </c:pt>
                <c:pt idx="29">
                  <c:v>17.408806714999681</c:v>
                </c:pt>
                <c:pt idx="30">
                  <c:v>16.490459055721171</c:v>
                </c:pt>
                <c:pt idx="31">
                  <c:v>13.526958575003903</c:v>
                </c:pt>
                <c:pt idx="32">
                  <c:v>12.6356963820161</c:v>
                </c:pt>
                <c:pt idx="33">
                  <c:v>13.21054358385676</c:v>
                </c:pt>
                <c:pt idx="34">
                  <c:v>13.71689287752279</c:v>
                </c:pt>
                <c:pt idx="35">
                  <c:v>13.851225658352631</c:v>
                </c:pt>
                <c:pt idx="36">
                  <c:v>11.70984100878951</c:v>
                </c:pt>
                <c:pt idx="37">
                  <c:v>12.186952007932875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0-4734-BF27-CA8FC0AF5BC0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'1.8'!$M$5:$M$42</c:f>
              <c:numCache>
                <c:formatCode>0</c:formatCode>
                <c:ptCount val="38"/>
                <c:pt idx="0">
                  <c:v>97.934820000000002</c:v>
                </c:pt>
                <c:pt idx="1">
                  <c:v>92.129909999999995</c:v>
                </c:pt>
                <c:pt idx="2">
                  <c:v>88.340630000000004</c:v>
                </c:pt>
                <c:pt idx="3">
                  <c:v>81.476590000000002</c:v>
                </c:pt>
                <c:pt idx="4">
                  <c:v>77.359639999999999</c:v>
                </c:pt>
                <c:pt idx="5">
                  <c:v>73.140990000000002</c:v>
                </c:pt>
                <c:pt idx="6">
                  <c:v>65.219319999999996</c:v>
                </c:pt>
                <c:pt idx="7">
                  <c:v>59.885680000000001</c:v>
                </c:pt>
                <c:pt idx="8">
                  <c:v>57.613860000000003</c:v>
                </c:pt>
                <c:pt idx="9">
                  <c:v>50.275179999999999</c:v>
                </c:pt>
                <c:pt idx="10">
                  <c:v>46.993450000000003</c:v>
                </c:pt>
                <c:pt idx="11">
                  <c:v>43.763100000000001</c:v>
                </c:pt>
                <c:pt idx="12">
                  <c:v>36.358849999999997</c:v>
                </c:pt>
                <c:pt idx="13">
                  <c:v>38.548521398664512</c:v>
                </c:pt>
                <c:pt idx="14">
                  <c:v>38.464366568723015</c:v>
                </c:pt>
                <c:pt idx="15">
                  <c:v>38.622847473348784</c:v>
                </c:pt>
                <c:pt idx="16">
                  <c:v>38.612484467280559</c:v>
                </c:pt>
                <c:pt idx="17">
                  <c:v>37.162290360347797</c:v>
                </c:pt>
                <c:pt idx="18">
                  <c:v>34.525863073470269</c:v>
                </c:pt>
                <c:pt idx="19">
                  <c:v>31.151556669319838</c:v>
                </c:pt>
                <c:pt idx="20">
                  <c:v>30.655386678981969</c:v>
                </c:pt>
                <c:pt idx="21">
                  <c:v>32.060216562606008</c:v>
                </c:pt>
                <c:pt idx="22">
                  <c:v>31.137519990072587</c:v>
                </c:pt>
                <c:pt idx="23">
                  <c:v>26.422388760799414</c:v>
                </c:pt>
                <c:pt idx="24">
                  <c:v>25.020556919623331</c:v>
                </c:pt>
                <c:pt idx="25">
                  <c:v>22.959698296075764</c:v>
                </c:pt>
                <c:pt idx="26">
                  <c:v>22.526358409988525</c:v>
                </c:pt>
                <c:pt idx="27">
                  <c:v>21.260841347125655</c:v>
                </c:pt>
                <c:pt idx="28">
                  <c:v>18.319600827241796</c:v>
                </c:pt>
                <c:pt idx="29">
                  <c:v>18.349449117207815</c:v>
                </c:pt>
                <c:pt idx="30">
                  <c:v>18.02994557829641</c:v>
                </c:pt>
                <c:pt idx="31">
                  <c:v>16.589581825657149</c:v>
                </c:pt>
                <c:pt idx="32">
                  <c:v>14.886824381111289</c:v>
                </c:pt>
                <c:pt idx="33">
                  <c:v>16.022022112664022</c:v>
                </c:pt>
                <c:pt idx="34">
                  <c:v>14.408096449341098</c:v>
                </c:pt>
                <c:pt idx="35">
                  <c:v>15.442071788265602</c:v>
                </c:pt>
                <c:pt idx="36">
                  <c:v>14.059156507087058</c:v>
                </c:pt>
                <c:pt idx="37">
                  <c:v>14.076949405649113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0-4734-BF27-CA8FC0AF5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62432"/>
        <c:axId val="114963968"/>
      </c:lineChart>
      <c:catAx>
        <c:axId val="114962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114963968"/>
        <c:crosses val="autoZero"/>
        <c:auto val="1"/>
        <c:lblAlgn val="ctr"/>
        <c:lblOffset val="100"/>
        <c:noMultiLvlLbl val="0"/>
      </c:catAx>
      <c:valAx>
        <c:axId val="114963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962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53"/>
          <c:w val="9.980643880569065E-2"/>
          <c:h val="0.1197419533084680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1.8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under 75, by gender, Scotland 1969 to 2018</a:t>
            </a: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87554200548614414"/>
          <c:h val="0.7637027213703548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'1.8'!$O$5:$O$42</c:f>
              <c:numCache>
                <c:formatCode>0</c:formatCode>
                <c:ptCount val="38"/>
                <c:pt idx="0">
                  <c:v>120.4529</c:v>
                </c:pt>
                <c:pt idx="1">
                  <c:v>121.5035</c:v>
                </c:pt>
                <c:pt idx="2">
                  <c:v>122.471</c:v>
                </c:pt>
                <c:pt idx="3">
                  <c:v>118.3691</c:v>
                </c:pt>
                <c:pt idx="4">
                  <c:v>95.333389999999994</c:v>
                </c:pt>
                <c:pt idx="5">
                  <c:v>102.3775</c:v>
                </c:pt>
                <c:pt idx="6">
                  <c:v>92.439440000000005</c:v>
                </c:pt>
                <c:pt idx="7">
                  <c:v>82.750069999999994</c:v>
                </c:pt>
                <c:pt idx="8">
                  <c:v>81.130330000000001</c:v>
                </c:pt>
                <c:pt idx="9">
                  <c:v>73.112300000000005</c:v>
                </c:pt>
                <c:pt idx="10">
                  <c:v>71.942840000000004</c:v>
                </c:pt>
                <c:pt idx="11">
                  <c:v>64.993570000000005</c:v>
                </c:pt>
                <c:pt idx="12">
                  <c:v>62.358519999999999</c:v>
                </c:pt>
                <c:pt idx="13">
                  <c:v>63.323634667994192</c:v>
                </c:pt>
                <c:pt idx="14">
                  <c:v>63.716117378067175</c:v>
                </c:pt>
                <c:pt idx="15">
                  <c:v>56.740451710432382</c:v>
                </c:pt>
                <c:pt idx="16">
                  <c:v>54.309715791242013</c:v>
                </c:pt>
                <c:pt idx="17">
                  <c:v>52.630112312407817</c:v>
                </c:pt>
                <c:pt idx="18">
                  <c:v>47.292658762064939</c:v>
                </c:pt>
                <c:pt idx="19">
                  <c:v>48.575626411945976</c:v>
                </c:pt>
                <c:pt idx="20">
                  <c:v>44.161824921509059</c:v>
                </c:pt>
                <c:pt idx="21">
                  <c:v>42.477756941979067</c:v>
                </c:pt>
                <c:pt idx="22">
                  <c:v>41.474946599816391</c:v>
                </c:pt>
                <c:pt idx="23">
                  <c:v>36.649935041183745</c:v>
                </c:pt>
                <c:pt idx="24">
                  <c:v>32.758699284651129</c:v>
                </c:pt>
                <c:pt idx="25">
                  <c:v>32.943585909227551</c:v>
                </c:pt>
                <c:pt idx="26">
                  <c:v>31.227445703066579</c:v>
                </c:pt>
                <c:pt idx="27">
                  <c:v>33.087538438297372</c:v>
                </c:pt>
                <c:pt idx="28">
                  <c:v>27.04905171835042</c:v>
                </c:pt>
                <c:pt idx="29">
                  <c:v>25.253330468084428</c:v>
                </c:pt>
                <c:pt idx="30">
                  <c:v>25.546791161350871</c:v>
                </c:pt>
                <c:pt idx="31">
                  <c:v>21.72255136553683</c:v>
                </c:pt>
                <c:pt idx="32">
                  <c:v>22.778297131575684</c:v>
                </c:pt>
                <c:pt idx="33">
                  <c:v>19.416009087700317</c:v>
                </c:pt>
                <c:pt idx="34">
                  <c:v>20.83009486876465</c:v>
                </c:pt>
                <c:pt idx="35">
                  <c:v>21.071630738440565</c:v>
                </c:pt>
                <c:pt idx="36">
                  <c:v>18.852960483921112</c:v>
                </c:pt>
                <c:pt idx="37">
                  <c:v>19.212740797003644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8-4EE6-8BE7-EA42AEA87B7A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'1.8'!$P$5:$P$42</c:f>
              <c:numCache>
                <c:formatCode>0</c:formatCode>
                <c:ptCount val="38"/>
                <c:pt idx="0">
                  <c:v>103.988</c:v>
                </c:pt>
                <c:pt idx="1">
                  <c:v>96.626000000000005</c:v>
                </c:pt>
                <c:pt idx="2">
                  <c:v>91.234480000000005</c:v>
                </c:pt>
                <c:pt idx="3">
                  <c:v>87.151920000000004</c:v>
                </c:pt>
                <c:pt idx="4">
                  <c:v>78.283439999999999</c:v>
                </c:pt>
                <c:pt idx="5">
                  <c:v>79.194239999999994</c:v>
                </c:pt>
                <c:pt idx="6">
                  <c:v>72.771929999999998</c:v>
                </c:pt>
                <c:pt idx="7">
                  <c:v>65.512749999999997</c:v>
                </c:pt>
                <c:pt idx="8">
                  <c:v>61.502249999999997</c:v>
                </c:pt>
                <c:pt idx="9">
                  <c:v>53.690109999999997</c:v>
                </c:pt>
                <c:pt idx="10">
                  <c:v>55.373179999999998</c:v>
                </c:pt>
                <c:pt idx="11">
                  <c:v>48.047179999999997</c:v>
                </c:pt>
                <c:pt idx="12">
                  <c:v>46.63832</c:v>
                </c:pt>
                <c:pt idx="13">
                  <c:v>51.377058213418842</c:v>
                </c:pt>
                <c:pt idx="14">
                  <c:v>46.351445902387916</c:v>
                </c:pt>
                <c:pt idx="15">
                  <c:v>38.887258748907414</c:v>
                </c:pt>
                <c:pt idx="16">
                  <c:v>40.042208315676625</c:v>
                </c:pt>
                <c:pt idx="17">
                  <c:v>37.606457222077559</c:v>
                </c:pt>
                <c:pt idx="18">
                  <c:v>36.911490570128969</c:v>
                </c:pt>
                <c:pt idx="19">
                  <c:v>36.006231107428114</c:v>
                </c:pt>
                <c:pt idx="20">
                  <c:v>34.457056748380062</c:v>
                </c:pt>
                <c:pt idx="21">
                  <c:v>32.789365674196659</c:v>
                </c:pt>
                <c:pt idx="22">
                  <c:v>30.666384870036847</c:v>
                </c:pt>
                <c:pt idx="23">
                  <c:v>27.934588460921479</c:v>
                </c:pt>
                <c:pt idx="24">
                  <c:v>26.304104017001148</c:v>
                </c:pt>
                <c:pt idx="25">
                  <c:v>23.569846373015832</c:v>
                </c:pt>
                <c:pt idx="26">
                  <c:v>22.299122539579965</c:v>
                </c:pt>
                <c:pt idx="27">
                  <c:v>22.512047074299986</c:v>
                </c:pt>
                <c:pt idx="28">
                  <c:v>21.389538388651896</c:v>
                </c:pt>
                <c:pt idx="29">
                  <c:v>17.980384624184055</c:v>
                </c:pt>
                <c:pt idx="30">
                  <c:v>17.597018552298376</c:v>
                </c:pt>
                <c:pt idx="31">
                  <c:v>18.382760437187866</c:v>
                </c:pt>
                <c:pt idx="32">
                  <c:v>18.160496940996676</c:v>
                </c:pt>
                <c:pt idx="33">
                  <c:v>15.552588173185132</c:v>
                </c:pt>
                <c:pt idx="34">
                  <c:v>15.931953155496593</c:v>
                </c:pt>
                <c:pt idx="35">
                  <c:v>16.430568410928391</c:v>
                </c:pt>
                <c:pt idx="36">
                  <c:v>14.072748773718724</c:v>
                </c:pt>
                <c:pt idx="37">
                  <c:v>14.51039234652708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58-4EE6-8BE7-EA42AEA87B7A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'1.8'!$Q$5:$Q$42</c:f>
              <c:numCache>
                <c:formatCode>0</c:formatCode>
                <c:ptCount val="38"/>
                <c:pt idx="0">
                  <c:v>110.87690000000001</c:v>
                </c:pt>
                <c:pt idx="1">
                  <c:v>106.8111</c:v>
                </c:pt>
                <c:pt idx="2">
                  <c:v>104.4212</c:v>
                </c:pt>
                <c:pt idx="3">
                  <c:v>100.4254</c:v>
                </c:pt>
                <c:pt idx="4">
                  <c:v>85.386679999999998</c:v>
                </c:pt>
                <c:pt idx="5">
                  <c:v>89.139780000000002</c:v>
                </c:pt>
                <c:pt idx="6">
                  <c:v>81.276799999999994</c:v>
                </c:pt>
                <c:pt idx="7">
                  <c:v>72.863690000000005</c:v>
                </c:pt>
                <c:pt idx="8">
                  <c:v>69.946470000000005</c:v>
                </c:pt>
                <c:pt idx="9">
                  <c:v>62.013710000000003</c:v>
                </c:pt>
                <c:pt idx="10">
                  <c:v>62.534170000000003</c:v>
                </c:pt>
                <c:pt idx="11">
                  <c:v>55.421959999999999</c:v>
                </c:pt>
                <c:pt idx="12">
                  <c:v>53.616320000000002</c:v>
                </c:pt>
                <c:pt idx="13">
                  <c:v>56.701520220387607</c:v>
                </c:pt>
                <c:pt idx="14">
                  <c:v>54.112893449822707</c:v>
                </c:pt>
                <c:pt idx="15">
                  <c:v>46.908107692504487</c:v>
                </c:pt>
                <c:pt idx="16">
                  <c:v>46.518934108733589</c:v>
                </c:pt>
                <c:pt idx="17">
                  <c:v>44.415402835165644</c:v>
                </c:pt>
                <c:pt idx="18">
                  <c:v>41.643293127294299</c:v>
                </c:pt>
                <c:pt idx="19">
                  <c:v>41.674697002557274</c:v>
                </c:pt>
                <c:pt idx="20">
                  <c:v>38.865740147700329</c:v>
                </c:pt>
                <c:pt idx="21">
                  <c:v>37.198143315105973</c:v>
                </c:pt>
                <c:pt idx="22">
                  <c:v>35.632436953269163</c:v>
                </c:pt>
                <c:pt idx="23">
                  <c:v>31.953411653844523</c:v>
                </c:pt>
                <c:pt idx="24">
                  <c:v>29.288015009676105</c:v>
                </c:pt>
                <c:pt idx="25">
                  <c:v>27.950480624303314</c:v>
                </c:pt>
                <c:pt idx="26">
                  <c:v>26.469860285128672</c:v>
                </c:pt>
                <c:pt idx="27">
                  <c:v>27.466709838334854</c:v>
                </c:pt>
                <c:pt idx="28">
                  <c:v>24.055154862774234</c:v>
                </c:pt>
                <c:pt idx="29">
                  <c:v>21.421139365728713</c:v>
                </c:pt>
                <c:pt idx="30">
                  <c:v>21.338119919897892</c:v>
                </c:pt>
                <c:pt idx="31">
                  <c:v>19.992823339239191</c:v>
                </c:pt>
                <c:pt idx="32">
                  <c:v>20.366724527709984</c:v>
                </c:pt>
                <c:pt idx="33">
                  <c:v>17.368907349228998</c:v>
                </c:pt>
                <c:pt idx="34">
                  <c:v>18.27063135369719</c:v>
                </c:pt>
                <c:pt idx="35">
                  <c:v>18.651155493412311</c:v>
                </c:pt>
                <c:pt idx="36">
                  <c:v>16.365173370785204</c:v>
                </c:pt>
                <c:pt idx="37">
                  <c:v>16.771671924053006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8-4EE6-8BE7-EA42AEA87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24640"/>
        <c:axId val="115026176"/>
      </c:lineChart>
      <c:catAx>
        <c:axId val="115024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115026176"/>
        <c:crosses val="autoZero"/>
        <c:auto val="1"/>
        <c:lblAlgn val="ctr"/>
        <c:lblOffset val="100"/>
        <c:noMultiLvlLbl val="0"/>
      </c:catAx>
      <c:valAx>
        <c:axId val="115026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0246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53"/>
          <c:w val="9.980643880569065E-2"/>
          <c:h val="0.1197419533084680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1.1d Deaths by cause under 75, United Kingdom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944359963069574"/>
          <c:y val="0.24004742444881685"/>
          <c:w val="0.48111280073860857"/>
          <c:h val="0.71509853186014838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1-71F9-49C2-B09A-0CA353869741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3-71F9-49C2-B09A-0CA353869741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5-71F9-49C2-B09A-0CA353869741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7-71F9-49C2-B09A-0CA353869741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9-71F9-49C2-B09A-0CA353869741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B-71F9-49C2-B09A-0CA353869741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D-71F9-49C2-B09A-0CA353869741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F-71F9-49C2-B09A-0CA353869741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11-71F9-49C2-B09A-0CA353869741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1F9-49C2-B09A-0CA353869741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F9-49C2-B09A-0CA353869741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F9-49C2-B09A-0CA353869741}"/>
                </c:ext>
              </c:extLst>
            </c:dLbl>
            <c:dLbl>
              <c:idx val="3"/>
              <c:layout>
                <c:manualLayout>
                  <c:x val="2.0304878048780489E-4"/>
                  <c:y val="5.699107866991078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9-49C2-B09A-0CA35386974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71F9-49C2-B09A-0CA353869741}"/>
                </c:ext>
              </c:extLst>
            </c:dLbl>
            <c:dLbl>
              <c:idx val="5"/>
              <c:layout>
                <c:manualLayout>
                  <c:x val="5.1505284552845532E-2"/>
                  <c:y val="-2.393349553933589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F9-49C2-B09A-0CA353869741}"/>
                </c:ext>
              </c:extLst>
            </c:dLbl>
            <c:dLbl>
              <c:idx val="6"/>
              <c:layout>
                <c:manualLayout>
                  <c:x val="4.7214092140921413E-2"/>
                  <c:y val="8.80762368207623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F9-49C2-B09A-0CA353869741}"/>
                </c:ext>
              </c:extLst>
            </c:dLbl>
            <c:dLbl>
              <c:idx val="7"/>
              <c:layout>
                <c:manualLayout>
                  <c:x val="5.7360704607046072E-2"/>
                  <c:y val="0.1679981751824818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F9-49C2-B09A-0CA35386974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F9-49C2-B09A-0CA353869741}"/>
                </c:ext>
              </c:extLst>
            </c:dLbl>
            <c:dLbl>
              <c:idx val="9"/>
              <c:layout>
                <c:manualLayout>
                  <c:x val="-4.7290176151761516E-2"/>
                  <c:y val="-0.1297203974047040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F9-49C2-B09A-0CA353869741}"/>
                </c:ext>
              </c:extLst>
            </c:dLbl>
            <c:dLbl>
              <c:idx val="10"/>
              <c:layout>
                <c:manualLayout>
                  <c:x val="2.7634146341463415E-2"/>
                  <c:y val="7.66382806163827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F9-49C2-B09A-0CA353869741}"/>
                </c:ext>
              </c:extLst>
            </c:dLbl>
            <c:dLbl>
              <c:idx val="11"/>
              <c:layout>
                <c:manualLayout>
                  <c:x val="-1.4521680216802169E-2"/>
                  <c:y val="2.43517842660178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F9-49C2-B09A-0CA353869741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'1.1ChartData'!$C$8:$C$21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'1.1ChartData'!$G$8:$G$21</c:f>
              <c:numCache>
                <c:formatCode>#,##0</c:formatCode>
                <c:ptCount val="14"/>
                <c:pt idx="0">
                  <c:v>270</c:v>
                </c:pt>
                <c:pt idx="1">
                  <c:v>1802</c:v>
                </c:pt>
                <c:pt idx="2">
                  <c:v>22967</c:v>
                </c:pt>
                <c:pt idx="3">
                  <c:v>6452</c:v>
                </c:pt>
                <c:pt idx="4">
                  <c:v>7676</c:v>
                </c:pt>
                <c:pt idx="5">
                  <c:v>2338</c:v>
                </c:pt>
                <c:pt idx="6">
                  <c:v>1597</c:v>
                </c:pt>
                <c:pt idx="7">
                  <c:v>749</c:v>
                </c:pt>
                <c:pt idx="8">
                  <c:v>408</c:v>
                </c:pt>
                <c:pt idx="9">
                  <c:v>78178</c:v>
                </c:pt>
                <c:pt idx="10">
                  <c:v>20951</c:v>
                </c:pt>
                <c:pt idx="11">
                  <c:v>2395</c:v>
                </c:pt>
                <c:pt idx="12">
                  <c:v>2973</c:v>
                </c:pt>
                <c:pt idx="13">
                  <c:v>51343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1F9-49C2-B09A-0CA3538697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1.8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under 75, by gender, Northern Ireland 1969 to 2018</a:t>
            </a: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87244483127960604"/>
          <c:h val="0.7637027213703548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'1.8'!$S$5:$S$42</c:f>
              <c:numCache>
                <c:formatCode>0</c:formatCode>
                <c:ptCount val="38"/>
                <c:pt idx="0">
                  <c:v>103.0467</c:v>
                </c:pt>
                <c:pt idx="1">
                  <c:v>101.80929999999999</c:v>
                </c:pt>
                <c:pt idx="2">
                  <c:v>107.49460000000001</c:v>
                </c:pt>
                <c:pt idx="3">
                  <c:v>99.262309999999999</c:v>
                </c:pt>
                <c:pt idx="4">
                  <c:v>94.501829999999998</c:v>
                </c:pt>
                <c:pt idx="5">
                  <c:v>95.798490000000001</c:v>
                </c:pt>
                <c:pt idx="6">
                  <c:v>75.876649999999998</c:v>
                </c:pt>
                <c:pt idx="7">
                  <c:v>72.444109999999995</c:v>
                </c:pt>
                <c:pt idx="8">
                  <c:v>68.835830000000001</c:v>
                </c:pt>
                <c:pt idx="9">
                  <c:v>58.279400000000003</c:v>
                </c:pt>
                <c:pt idx="10">
                  <c:v>60.397779999999997</c:v>
                </c:pt>
                <c:pt idx="11">
                  <c:v>47.65887</c:v>
                </c:pt>
                <c:pt idx="12">
                  <c:v>45.751060000000003</c:v>
                </c:pt>
                <c:pt idx="13">
                  <c:v>53.041858828093822</c:v>
                </c:pt>
                <c:pt idx="14">
                  <c:v>46.176827651198103</c:v>
                </c:pt>
                <c:pt idx="15">
                  <c:v>43.585212911745849</c:v>
                </c:pt>
                <c:pt idx="16">
                  <c:v>47.206483148679681</c:v>
                </c:pt>
                <c:pt idx="17">
                  <c:v>45.31988509090025</c:v>
                </c:pt>
                <c:pt idx="18">
                  <c:v>43.415848802873974</c:v>
                </c:pt>
                <c:pt idx="19">
                  <c:v>32.533887044690637</c:v>
                </c:pt>
                <c:pt idx="20">
                  <c:v>30.250482221604464</c:v>
                </c:pt>
                <c:pt idx="21">
                  <c:v>37.978538743577325</c:v>
                </c:pt>
                <c:pt idx="22">
                  <c:v>33.436043498459597</c:v>
                </c:pt>
                <c:pt idx="23">
                  <c:v>29.753830896187207</c:v>
                </c:pt>
                <c:pt idx="24">
                  <c:v>26.906708990815567</c:v>
                </c:pt>
                <c:pt idx="25">
                  <c:v>26.423163746838316</c:v>
                </c:pt>
                <c:pt idx="26">
                  <c:v>20.3383243278296</c:v>
                </c:pt>
                <c:pt idx="27">
                  <c:v>21.809274286982838</c:v>
                </c:pt>
                <c:pt idx="28">
                  <c:v>20.043490057912496</c:v>
                </c:pt>
                <c:pt idx="29">
                  <c:v>22.354993765955129</c:v>
                </c:pt>
                <c:pt idx="30">
                  <c:v>19.625330197029367</c:v>
                </c:pt>
                <c:pt idx="31">
                  <c:v>16.120831806543837</c:v>
                </c:pt>
                <c:pt idx="32">
                  <c:v>15.364694865448799</c:v>
                </c:pt>
                <c:pt idx="33">
                  <c:v>16.688117199566452</c:v>
                </c:pt>
                <c:pt idx="34">
                  <c:v>15.357162953951503</c:v>
                </c:pt>
                <c:pt idx="35">
                  <c:v>17.217665049551016</c:v>
                </c:pt>
                <c:pt idx="36">
                  <c:v>14.703049896614592</c:v>
                </c:pt>
                <c:pt idx="37">
                  <c:v>13.517340851985088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8-49C2-B16C-43B56F130F14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'1.8'!$T$5:$T$42</c:f>
              <c:numCache>
                <c:formatCode>0</c:formatCode>
                <c:ptCount val="38"/>
                <c:pt idx="0">
                  <c:v>93.182040000000001</c:v>
                </c:pt>
                <c:pt idx="1">
                  <c:v>97.437730000000002</c:v>
                </c:pt>
                <c:pt idx="2">
                  <c:v>90.084010000000006</c:v>
                </c:pt>
                <c:pt idx="3">
                  <c:v>81.162090000000006</c:v>
                </c:pt>
                <c:pt idx="4">
                  <c:v>73.512789999999995</c:v>
                </c:pt>
                <c:pt idx="5">
                  <c:v>74.004779999999997</c:v>
                </c:pt>
                <c:pt idx="6">
                  <c:v>59.407209999999999</c:v>
                </c:pt>
                <c:pt idx="7">
                  <c:v>69.39622</c:v>
                </c:pt>
                <c:pt idx="8">
                  <c:v>53.964579999999998</c:v>
                </c:pt>
                <c:pt idx="9">
                  <c:v>43.453519999999997</c:v>
                </c:pt>
                <c:pt idx="10">
                  <c:v>42.987499999999997</c:v>
                </c:pt>
                <c:pt idx="11">
                  <c:v>42.213720000000002</c:v>
                </c:pt>
                <c:pt idx="12">
                  <c:v>33.416899999999998</c:v>
                </c:pt>
                <c:pt idx="13">
                  <c:v>40.773943327761224</c:v>
                </c:pt>
                <c:pt idx="14">
                  <c:v>38.177980256108455</c:v>
                </c:pt>
                <c:pt idx="15">
                  <c:v>33.467512352809578</c:v>
                </c:pt>
                <c:pt idx="16">
                  <c:v>32.566009434109823</c:v>
                </c:pt>
                <c:pt idx="17">
                  <c:v>30.685326527873546</c:v>
                </c:pt>
                <c:pt idx="18">
                  <c:v>32.232237308691985</c:v>
                </c:pt>
                <c:pt idx="19">
                  <c:v>26.264705014557325</c:v>
                </c:pt>
                <c:pt idx="20">
                  <c:v>25.212593908315984</c:v>
                </c:pt>
                <c:pt idx="21">
                  <c:v>27.49508335766906</c:v>
                </c:pt>
                <c:pt idx="22">
                  <c:v>21.459778815468457</c:v>
                </c:pt>
                <c:pt idx="23">
                  <c:v>23.60689266530709</c:v>
                </c:pt>
                <c:pt idx="24">
                  <c:v>17.832037542892749</c:v>
                </c:pt>
                <c:pt idx="25">
                  <c:v>19.115501481418583</c:v>
                </c:pt>
                <c:pt idx="26">
                  <c:v>19.614980585173864</c:v>
                </c:pt>
                <c:pt idx="27">
                  <c:v>19.379356980218418</c:v>
                </c:pt>
                <c:pt idx="28">
                  <c:v>14.888493822908494</c:v>
                </c:pt>
                <c:pt idx="29">
                  <c:v>18.138116267035798</c:v>
                </c:pt>
                <c:pt idx="30">
                  <c:v>13.783670906430594</c:v>
                </c:pt>
                <c:pt idx="31">
                  <c:v>11.473033813320741</c:v>
                </c:pt>
                <c:pt idx="32">
                  <c:v>13.676216677435331</c:v>
                </c:pt>
                <c:pt idx="33">
                  <c:v>11.263396092931892</c:v>
                </c:pt>
                <c:pt idx="34">
                  <c:v>12.978623522523232</c:v>
                </c:pt>
                <c:pt idx="35">
                  <c:v>13.541683405723164</c:v>
                </c:pt>
                <c:pt idx="36">
                  <c:v>12.380132024447052</c:v>
                </c:pt>
                <c:pt idx="37">
                  <c:v>12.753630255063648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8-49C2-B16C-43B56F130F14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'1.8'!$A$5:$A$42</c:f>
              <c:numCache>
                <c:formatCode>General</c:formatCode>
                <c:ptCount val="38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</c:numCache>
            </c:numRef>
          </c:cat>
          <c:val>
            <c:numRef>
              <c:f>'1.8'!$U$5:$U$42</c:f>
              <c:numCache>
                <c:formatCode>0</c:formatCode>
                <c:ptCount val="38"/>
                <c:pt idx="0">
                  <c:v>97.482060000000004</c:v>
                </c:pt>
                <c:pt idx="1">
                  <c:v>99.584990000000005</c:v>
                </c:pt>
                <c:pt idx="2">
                  <c:v>97.551029999999997</c:v>
                </c:pt>
                <c:pt idx="3">
                  <c:v>88.954470000000001</c:v>
                </c:pt>
                <c:pt idx="4">
                  <c:v>82.897390000000001</c:v>
                </c:pt>
                <c:pt idx="5">
                  <c:v>83.549080000000004</c:v>
                </c:pt>
                <c:pt idx="6">
                  <c:v>66.785250000000005</c:v>
                </c:pt>
                <c:pt idx="7">
                  <c:v>70.757230000000007</c:v>
                </c:pt>
                <c:pt idx="8">
                  <c:v>60.419820000000001</c:v>
                </c:pt>
                <c:pt idx="9">
                  <c:v>50.042340000000003</c:v>
                </c:pt>
                <c:pt idx="10">
                  <c:v>50.734020000000001</c:v>
                </c:pt>
                <c:pt idx="11">
                  <c:v>44.696269999999998</c:v>
                </c:pt>
                <c:pt idx="12">
                  <c:v>38.84328</c:v>
                </c:pt>
                <c:pt idx="13">
                  <c:v>46.186822720033845</c:v>
                </c:pt>
                <c:pt idx="14">
                  <c:v>41.807986693061991</c:v>
                </c:pt>
                <c:pt idx="15">
                  <c:v>37.965745044542821</c:v>
                </c:pt>
                <c:pt idx="16">
                  <c:v>39.209266499435024</c:v>
                </c:pt>
                <c:pt idx="17">
                  <c:v>37.350271379408198</c:v>
                </c:pt>
                <c:pt idx="18">
                  <c:v>37.177536491447938</c:v>
                </c:pt>
                <c:pt idx="19">
                  <c:v>29.103018219178175</c:v>
                </c:pt>
                <c:pt idx="20">
                  <c:v>27.380210892961944</c:v>
                </c:pt>
                <c:pt idx="21">
                  <c:v>32.158588784721779</c:v>
                </c:pt>
                <c:pt idx="22">
                  <c:v>26.939468987055797</c:v>
                </c:pt>
                <c:pt idx="23">
                  <c:v>26.408541433271942</c:v>
                </c:pt>
                <c:pt idx="24">
                  <c:v>22.079445958953002</c:v>
                </c:pt>
                <c:pt idx="25">
                  <c:v>22.565855209864782</c:v>
                </c:pt>
                <c:pt idx="26">
                  <c:v>20.005620835488006</c:v>
                </c:pt>
                <c:pt idx="27">
                  <c:v>20.525190336404677</c:v>
                </c:pt>
                <c:pt idx="28">
                  <c:v>17.365976624673049</c:v>
                </c:pt>
                <c:pt idx="29">
                  <c:v>20.198941075535654</c:v>
                </c:pt>
                <c:pt idx="30">
                  <c:v>16.592924587782615</c:v>
                </c:pt>
                <c:pt idx="31">
                  <c:v>13.69157581879481</c:v>
                </c:pt>
                <c:pt idx="32">
                  <c:v>14.50013971265966</c:v>
                </c:pt>
                <c:pt idx="33">
                  <c:v>13.89070439128963</c:v>
                </c:pt>
                <c:pt idx="34">
                  <c:v>14.128577346908939</c:v>
                </c:pt>
                <c:pt idx="35">
                  <c:v>15.33784344965353</c:v>
                </c:pt>
                <c:pt idx="36">
                  <c:v>13.509778768810111</c:v>
                </c:pt>
                <c:pt idx="37">
                  <c:v>13.095423979402126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8-49C2-B16C-43B56F130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58176"/>
        <c:axId val="115059712"/>
      </c:lineChart>
      <c:catAx>
        <c:axId val="115058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115059712"/>
        <c:crosses val="autoZero"/>
        <c:auto val="1"/>
        <c:lblAlgn val="ctr"/>
        <c:lblOffset val="100"/>
        <c:noMultiLvlLbl val="0"/>
      </c:catAx>
      <c:valAx>
        <c:axId val="115059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058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53"/>
          <c:w val="9.980643880569065E-2"/>
          <c:h val="0.1197419533084680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1.9 </a:t>
            </a:r>
            <a:r>
              <a:rPr lang="en-GB" sz="1400" b="1" i="0" u="none" strike="noStrike" baseline="0">
                <a:effectLst/>
              </a:rPr>
              <a:t>Number of deaths from </a:t>
            </a:r>
            <a:r>
              <a:rPr lang="en-GB" sz="1400"/>
              <a:t>all heart and circulatory diseases, by gender, United Kingdom, 1961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82033677687845"/>
          <c:y val="0.12815739747669791"/>
          <c:w val="0.83319846369611261"/>
          <c:h val="0.73973397584844947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'1.9'!$C$5:$C$46</c:f>
              <c:numCache>
                <c:formatCode>#,##0</c:formatCode>
                <c:ptCount val="42"/>
                <c:pt idx="0">
                  <c:v>153695</c:v>
                </c:pt>
                <c:pt idx="5">
                  <c:v>163756</c:v>
                </c:pt>
                <c:pt idx="10">
                  <c:v>160681</c:v>
                </c:pt>
                <c:pt idx="15">
                  <c:v>142348</c:v>
                </c:pt>
                <c:pt idx="17">
                  <c:v>131298</c:v>
                </c:pt>
                <c:pt idx="18">
                  <c:v>131525</c:v>
                </c:pt>
                <c:pt idx="19">
                  <c:v>129740</c:v>
                </c:pt>
                <c:pt idx="20">
                  <c:v>124768</c:v>
                </c:pt>
                <c:pt idx="21">
                  <c:v>122217</c:v>
                </c:pt>
                <c:pt idx="22">
                  <c:v>118886</c:v>
                </c:pt>
                <c:pt idx="23">
                  <c:v>113559</c:v>
                </c:pt>
                <c:pt idx="24">
                  <c:v>114335</c:v>
                </c:pt>
                <c:pt idx="25">
                  <c:v>112879</c:v>
                </c:pt>
                <c:pt idx="26">
                  <c:v>110085</c:v>
                </c:pt>
                <c:pt idx="27">
                  <c:v>103833</c:v>
                </c:pt>
                <c:pt idx="28">
                  <c:v>100256</c:v>
                </c:pt>
                <c:pt idx="29">
                  <c:v>95642</c:v>
                </c:pt>
                <c:pt idx="30">
                  <c:v>93828</c:v>
                </c:pt>
                <c:pt idx="31">
                  <c:v>92124</c:v>
                </c:pt>
                <c:pt idx="32">
                  <c:v>88400</c:v>
                </c:pt>
                <c:pt idx="33">
                  <c:v>88240</c:v>
                </c:pt>
                <c:pt idx="34">
                  <c:v>82512</c:v>
                </c:pt>
                <c:pt idx="35">
                  <c:v>83025</c:v>
                </c:pt>
                <c:pt idx="36">
                  <c:v>84301</c:v>
                </c:pt>
                <c:pt idx="37">
                  <c:v>83123</c:v>
                </c:pt>
                <c:pt idx="38">
                  <c:v>85912</c:v>
                </c:pt>
                <c:pt idx="39">
                  <c:v>84409</c:v>
                </c:pt>
                <c:pt idx="40">
                  <c:v>85423</c:v>
                </c:pt>
                <c:pt idx="41">
                  <c:v>85897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C-4F99-8385-C489F6E44E49}"/>
            </c:ext>
          </c:extLst>
        </c:ser>
        <c:ser>
          <c:idx val="1"/>
          <c:order val="1"/>
          <c:tx>
            <c:v>Women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'1.9'!$D$5:$D$46</c:f>
              <c:numCache>
                <c:formatCode>#,##0</c:formatCode>
                <c:ptCount val="42"/>
                <c:pt idx="0">
                  <c:v>169222</c:v>
                </c:pt>
                <c:pt idx="5">
                  <c:v>171921</c:v>
                </c:pt>
                <c:pt idx="10">
                  <c:v>166555</c:v>
                </c:pt>
                <c:pt idx="15">
                  <c:v>154750</c:v>
                </c:pt>
                <c:pt idx="17">
                  <c:v>143676</c:v>
                </c:pt>
                <c:pt idx="18">
                  <c:v>143637</c:v>
                </c:pt>
                <c:pt idx="19">
                  <c:v>141757</c:v>
                </c:pt>
                <c:pt idx="20">
                  <c:v>136549</c:v>
                </c:pt>
                <c:pt idx="21">
                  <c:v>134492</c:v>
                </c:pt>
                <c:pt idx="22">
                  <c:v>129739</c:v>
                </c:pt>
                <c:pt idx="23">
                  <c:v>122913</c:v>
                </c:pt>
                <c:pt idx="24">
                  <c:v>125931</c:v>
                </c:pt>
                <c:pt idx="25">
                  <c:v>124933</c:v>
                </c:pt>
                <c:pt idx="26">
                  <c:v>122635</c:v>
                </c:pt>
                <c:pt idx="27">
                  <c:v>113935</c:v>
                </c:pt>
                <c:pt idx="28">
                  <c:v>109462</c:v>
                </c:pt>
                <c:pt idx="29">
                  <c:v>103664</c:v>
                </c:pt>
                <c:pt idx="30">
                  <c:v>101279</c:v>
                </c:pt>
                <c:pt idx="31">
                  <c:v>100310</c:v>
                </c:pt>
                <c:pt idx="32">
                  <c:v>94312</c:v>
                </c:pt>
                <c:pt idx="33">
                  <c:v>92724</c:v>
                </c:pt>
                <c:pt idx="34">
                  <c:v>87347</c:v>
                </c:pt>
                <c:pt idx="35">
                  <c:v>88630</c:v>
                </c:pt>
                <c:pt idx="36">
                  <c:v>86834</c:v>
                </c:pt>
                <c:pt idx="37">
                  <c:v>84190</c:v>
                </c:pt>
                <c:pt idx="38">
                  <c:v>86965</c:v>
                </c:pt>
                <c:pt idx="39">
                  <c:v>83209</c:v>
                </c:pt>
                <c:pt idx="40">
                  <c:v>83118</c:v>
                </c:pt>
                <c:pt idx="41">
                  <c:v>81219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C-4F99-8385-C489F6E44E49}"/>
            </c:ext>
          </c:extLst>
        </c:ser>
        <c:ser>
          <c:idx val="2"/>
          <c:order val="2"/>
          <c:tx>
            <c:v>Both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'1.9'!$E$5:$E$46</c:f>
              <c:numCache>
                <c:formatCode>#,##0</c:formatCode>
                <c:ptCount val="42"/>
                <c:pt idx="0">
                  <c:v>322917</c:v>
                </c:pt>
                <c:pt idx="5">
                  <c:v>335677</c:v>
                </c:pt>
                <c:pt idx="10">
                  <c:v>327236</c:v>
                </c:pt>
                <c:pt idx="15">
                  <c:v>297098</c:v>
                </c:pt>
                <c:pt idx="17">
                  <c:v>274974</c:v>
                </c:pt>
                <c:pt idx="18">
                  <c:v>275162</c:v>
                </c:pt>
                <c:pt idx="19">
                  <c:v>271497</c:v>
                </c:pt>
                <c:pt idx="20">
                  <c:v>261317</c:v>
                </c:pt>
                <c:pt idx="21">
                  <c:v>256709</c:v>
                </c:pt>
                <c:pt idx="22">
                  <c:v>248625</c:v>
                </c:pt>
                <c:pt idx="23">
                  <c:v>236472</c:v>
                </c:pt>
                <c:pt idx="24">
                  <c:v>240266</c:v>
                </c:pt>
                <c:pt idx="25">
                  <c:v>237812</c:v>
                </c:pt>
                <c:pt idx="26">
                  <c:v>232720</c:v>
                </c:pt>
                <c:pt idx="27">
                  <c:v>217768</c:v>
                </c:pt>
                <c:pt idx="28">
                  <c:v>209718</c:v>
                </c:pt>
                <c:pt idx="29">
                  <c:v>199306</c:v>
                </c:pt>
                <c:pt idx="30">
                  <c:v>195107</c:v>
                </c:pt>
                <c:pt idx="31">
                  <c:v>192434</c:v>
                </c:pt>
                <c:pt idx="32">
                  <c:v>182712</c:v>
                </c:pt>
                <c:pt idx="33">
                  <c:v>180964</c:v>
                </c:pt>
                <c:pt idx="34">
                  <c:v>169859</c:v>
                </c:pt>
                <c:pt idx="35">
                  <c:v>171655</c:v>
                </c:pt>
                <c:pt idx="36">
                  <c:v>171135</c:v>
                </c:pt>
                <c:pt idx="37">
                  <c:v>167313</c:v>
                </c:pt>
                <c:pt idx="38">
                  <c:v>172877</c:v>
                </c:pt>
                <c:pt idx="39">
                  <c:v>167618</c:v>
                </c:pt>
                <c:pt idx="40">
                  <c:v>168541</c:v>
                </c:pt>
                <c:pt idx="41">
                  <c:v>167116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C-4F99-8385-C489F6E44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247040"/>
        <c:axId val="82257024"/>
      </c:lineChart>
      <c:catAx>
        <c:axId val="82247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257024"/>
        <c:crosses val="autoZero"/>
        <c:auto val="1"/>
        <c:lblAlgn val="ctr"/>
        <c:lblOffset val="100"/>
        <c:noMultiLvlLbl val="0"/>
      </c:catAx>
      <c:valAx>
        <c:axId val="82257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Number of Deaths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6513250162705214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2470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465022198185643"/>
          <c:y val="0.20766249838262246"/>
          <c:w val="0.13087720263139402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1.9 </a:t>
            </a:r>
            <a:r>
              <a:rPr lang="en-GB" sz="1400" b="1" i="0" u="none" strike="noStrike" baseline="0">
                <a:effectLst/>
              </a:rPr>
              <a:t>Number of deaths from </a:t>
            </a:r>
            <a:r>
              <a:rPr lang="en-GB" sz="1400"/>
              <a:t>all heart and circulatory diseases, by gender, England, 1961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513312580113534"/>
          <c:y val="0.13484636186173718"/>
          <c:w val="0.84705267655496552"/>
          <c:h val="0.73081535666839714"/>
        </c:manualLayout>
      </c:layout>
      <c:lineChart>
        <c:grouping val="standard"/>
        <c:varyColors val="0"/>
        <c:ser>
          <c:idx val="1"/>
          <c:order val="0"/>
          <c:tx>
            <c:strRef>
              <c:f>'1.9'!$G$4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'1.9'!$G$5:$G$46</c:f>
              <c:numCache>
                <c:formatCode>#,##0</c:formatCode>
                <c:ptCount val="42"/>
                <c:pt idx="0">
                  <c:v>124754</c:v>
                </c:pt>
                <c:pt idx="5">
                  <c:v>133300</c:v>
                </c:pt>
                <c:pt idx="10">
                  <c:v>131342</c:v>
                </c:pt>
                <c:pt idx="15">
                  <c:v>117459</c:v>
                </c:pt>
                <c:pt idx="17">
                  <c:v>108068</c:v>
                </c:pt>
                <c:pt idx="18">
                  <c:v>108239</c:v>
                </c:pt>
                <c:pt idx="19">
                  <c:v>106669</c:v>
                </c:pt>
                <c:pt idx="20">
                  <c:v>102490</c:v>
                </c:pt>
                <c:pt idx="21">
                  <c:v>100593</c:v>
                </c:pt>
                <c:pt idx="22">
                  <c:v>97407</c:v>
                </c:pt>
                <c:pt idx="23">
                  <c:v>93323</c:v>
                </c:pt>
                <c:pt idx="24">
                  <c:v>94568</c:v>
                </c:pt>
                <c:pt idx="25">
                  <c:v>93407</c:v>
                </c:pt>
                <c:pt idx="26">
                  <c:v>90696</c:v>
                </c:pt>
                <c:pt idx="27">
                  <c:v>85576</c:v>
                </c:pt>
                <c:pt idx="28">
                  <c:v>82362</c:v>
                </c:pt>
                <c:pt idx="29">
                  <c:v>78872</c:v>
                </c:pt>
                <c:pt idx="30">
                  <c:v>76788</c:v>
                </c:pt>
                <c:pt idx="31">
                  <c:v>75713</c:v>
                </c:pt>
                <c:pt idx="32">
                  <c:v>72838</c:v>
                </c:pt>
                <c:pt idx="33">
                  <c:v>72515</c:v>
                </c:pt>
                <c:pt idx="34">
                  <c:v>67542</c:v>
                </c:pt>
                <c:pt idx="35">
                  <c:v>68052</c:v>
                </c:pt>
                <c:pt idx="36">
                  <c:v>68891</c:v>
                </c:pt>
                <c:pt idx="37">
                  <c:v>68314</c:v>
                </c:pt>
                <c:pt idx="38">
                  <c:v>70256</c:v>
                </c:pt>
                <c:pt idx="39">
                  <c:v>69090</c:v>
                </c:pt>
                <c:pt idx="40">
                  <c:v>69715</c:v>
                </c:pt>
                <c:pt idx="41">
                  <c:v>70168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3-452C-9FD4-2A17868F01BC}"/>
            </c:ext>
          </c:extLst>
        </c:ser>
        <c:ser>
          <c:idx val="2"/>
          <c:order val="1"/>
          <c:tx>
            <c:strRef>
              <c:f>'1.9'!$H$4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'1.9'!$H$5:$H$46</c:f>
              <c:numCache>
                <c:formatCode>#,##0</c:formatCode>
                <c:ptCount val="42"/>
                <c:pt idx="0">
                  <c:v>139438</c:v>
                </c:pt>
                <c:pt idx="5">
                  <c:v>140967</c:v>
                </c:pt>
                <c:pt idx="10">
                  <c:v>136151</c:v>
                </c:pt>
                <c:pt idx="15">
                  <c:v>127315</c:v>
                </c:pt>
                <c:pt idx="17">
                  <c:v>117492</c:v>
                </c:pt>
                <c:pt idx="18">
                  <c:v>117268</c:v>
                </c:pt>
                <c:pt idx="19">
                  <c:v>116023</c:v>
                </c:pt>
                <c:pt idx="20">
                  <c:v>111612</c:v>
                </c:pt>
                <c:pt idx="21">
                  <c:v>110256</c:v>
                </c:pt>
                <c:pt idx="22">
                  <c:v>105731</c:v>
                </c:pt>
                <c:pt idx="23">
                  <c:v>100228</c:v>
                </c:pt>
                <c:pt idx="24">
                  <c:v>103320</c:v>
                </c:pt>
                <c:pt idx="25">
                  <c:v>102326</c:v>
                </c:pt>
                <c:pt idx="26">
                  <c:v>100991</c:v>
                </c:pt>
                <c:pt idx="27">
                  <c:v>93180</c:v>
                </c:pt>
                <c:pt idx="28">
                  <c:v>89494</c:v>
                </c:pt>
                <c:pt idx="29">
                  <c:v>84737</c:v>
                </c:pt>
                <c:pt idx="30">
                  <c:v>82751</c:v>
                </c:pt>
                <c:pt idx="31">
                  <c:v>82152</c:v>
                </c:pt>
                <c:pt idx="32">
                  <c:v>77125</c:v>
                </c:pt>
                <c:pt idx="33">
                  <c:v>75979</c:v>
                </c:pt>
                <c:pt idx="34">
                  <c:v>71478</c:v>
                </c:pt>
                <c:pt idx="35">
                  <c:v>72304</c:v>
                </c:pt>
                <c:pt idx="36">
                  <c:v>70925</c:v>
                </c:pt>
                <c:pt idx="37">
                  <c:v>68749</c:v>
                </c:pt>
                <c:pt idx="38">
                  <c:v>70887</c:v>
                </c:pt>
                <c:pt idx="39">
                  <c:v>67841</c:v>
                </c:pt>
                <c:pt idx="40">
                  <c:v>67790</c:v>
                </c:pt>
                <c:pt idx="41">
                  <c:v>66149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3-452C-9FD4-2A17868F01BC}"/>
            </c:ext>
          </c:extLst>
        </c:ser>
        <c:ser>
          <c:idx val="3"/>
          <c:order val="2"/>
          <c:tx>
            <c:strRef>
              <c:f>'1.9'!$I$4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'1.9'!$I$5:$I$46</c:f>
              <c:numCache>
                <c:formatCode>#,##0</c:formatCode>
                <c:ptCount val="42"/>
                <c:pt idx="0">
                  <c:v>264192</c:v>
                </c:pt>
                <c:pt idx="5">
                  <c:v>274267</c:v>
                </c:pt>
                <c:pt idx="10">
                  <c:v>267493</c:v>
                </c:pt>
                <c:pt idx="15">
                  <c:v>244774</c:v>
                </c:pt>
                <c:pt idx="17">
                  <c:v>225560</c:v>
                </c:pt>
                <c:pt idx="18">
                  <c:v>225507</c:v>
                </c:pt>
                <c:pt idx="19">
                  <c:v>222692</c:v>
                </c:pt>
                <c:pt idx="20">
                  <c:v>214102</c:v>
                </c:pt>
                <c:pt idx="21">
                  <c:v>210849</c:v>
                </c:pt>
                <c:pt idx="22">
                  <c:v>203138</c:v>
                </c:pt>
                <c:pt idx="23">
                  <c:v>193551</c:v>
                </c:pt>
                <c:pt idx="24">
                  <c:v>197888</c:v>
                </c:pt>
                <c:pt idx="25">
                  <c:v>195733</c:v>
                </c:pt>
                <c:pt idx="26">
                  <c:v>191687</c:v>
                </c:pt>
                <c:pt idx="27">
                  <c:v>178756</c:v>
                </c:pt>
                <c:pt idx="28">
                  <c:v>171856</c:v>
                </c:pt>
                <c:pt idx="29">
                  <c:v>163609</c:v>
                </c:pt>
                <c:pt idx="30">
                  <c:v>159539</c:v>
                </c:pt>
                <c:pt idx="31">
                  <c:v>157865</c:v>
                </c:pt>
                <c:pt idx="32">
                  <c:v>149963</c:v>
                </c:pt>
                <c:pt idx="33">
                  <c:v>148494</c:v>
                </c:pt>
                <c:pt idx="34">
                  <c:v>139020</c:v>
                </c:pt>
                <c:pt idx="35">
                  <c:v>140356</c:v>
                </c:pt>
                <c:pt idx="36">
                  <c:v>139816</c:v>
                </c:pt>
                <c:pt idx="37">
                  <c:v>137063</c:v>
                </c:pt>
                <c:pt idx="38">
                  <c:v>141143</c:v>
                </c:pt>
                <c:pt idx="39">
                  <c:v>136931</c:v>
                </c:pt>
                <c:pt idx="40">
                  <c:v>137505</c:v>
                </c:pt>
                <c:pt idx="41">
                  <c:v>136317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3-452C-9FD4-2A17868F0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289024"/>
        <c:axId val="82290560"/>
      </c:lineChart>
      <c:catAx>
        <c:axId val="822890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290560"/>
        <c:crosses val="autoZero"/>
        <c:auto val="1"/>
        <c:lblAlgn val="ctr"/>
        <c:lblOffset val="100"/>
        <c:noMultiLvlLbl val="0"/>
      </c:catAx>
      <c:valAx>
        <c:axId val="82290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Number of Deaths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970029909052067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2890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983702618568033"/>
          <c:y val="0.197913464463955"/>
          <c:w val="0.10946529939571507"/>
          <c:h val="0.11701579490968055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1.9 </a:t>
            </a:r>
            <a:r>
              <a:rPr lang="en-GB" sz="1400" b="1" i="0" u="none" strike="noStrike" baseline="0">
                <a:effectLst/>
              </a:rPr>
              <a:t>Number of deaths from </a:t>
            </a:r>
            <a:r>
              <a:rPr lang="en-GB" sz="1400"/>
              <a:t>all heart and circulatory diseases, by gender, Wales, 1961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48196301043767"/>
          <c:y val="0.12592774268168483"/>
          <c:w val="0.850153451748764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'1.9'!$K$5:$K$46</c:f>
              <c:numCache>
                <c:formatCode>#,##0</c:formatCode>
                <c:ptCount val="42"/>
                <c:pt idx="0">
                  <c:v>8798</c:v>
                </c:pt>
                <c:pt idx="5">
                  <c:v>9428</c:v>
                </c:pt>
                <c:pt idx="10">
                  <c:v>8863</c:v>
                </c:pt>
                <c:pt idx="15">
                  <c:v>7849</c:v>
                </c:pt>
                <c:pt idx="17">
                  <c:v>7258</c:v>
                </c:pt>
                <c:pt idx="18">
                  <c:v>7457</c:v>
                </c:pt>
                <c:pt idx="19">
                  <c:v>7324</c:v>
                </c:pt>
                <c:pt idx="20">
                  <c:v>7093</c:v>
                </c:pt>
                <c:pt idx="21">
                  <c:v>6836</c:v>
                </c:pt>
                <c:pt idx="22">
                  <c:v>6844</c:v>
                </c:pt>
                <c:pt idx="23">
                  <c:v>6416</c:v>
                </c:pt>
                <c:pt idx="24">
                  <c:v>6549</c:v>
                </c:pt>
                <c:pt idx="25">
                  <c:v>6391</c:v>
                </c:pt>
                <c:pt idx="26">
                  <c:v>6446</c:v>
                </c:pt>
                <c:pt idx="27">
                  <c:v>5745</c:v>
                </c:pt>
                <c:pt idx="28">
                  <c:v>5812</c:v>
                </c:pt>
                <c:pt idx="29">
                  <c:v>5413</c:v>
                </c:pt>
                <c:pt idx="30">
                  <c:v>5410</c:v>
                </c:pt>
                <c:pt idx="31">
                  <c:v>5293</c:v>
                </c:pt>
                <c:pt idx="32">
                  <c:v>5038</c:v>
                </c:pt>
                <c:pt idx="33">
                  <c:v>5053</c:v>
                </c:pt>
                <c:pt idx="34">
                  <c:v>4758</c:v>
                </c:pt>
                <c:pt idx="35">
                  <c:v>4862</c:v>
                </c:pt>
                <c:pt idx="36">
                  <c:v>4967</c:v>
                </c:pt>
                <c:pt idx="37">
                  <c:v>4685</c:v>
                </c:pt>
                <c:pt idx="38">
                  <c:v>4815</c:v>
                </c:pt>
                <c:pt idx="39">
                  <c:v>4753</c:v>
                </c:pt>
                <c:pt idx="40">
                  <c:v>4804</c:v>
                </c:pt>
                <c:pt idx="41">
                  <c:v>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B-4590-BF5C-3B3AB22719E4}"/>
            </c:ext>
          </c:extLst>
        </c:ser>
        <c:ser>
          <c:idx val="1"/>
          <c:order val="1"/>
          <c:tx>
            <c:v>Women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'1.9'!$L$5:$L$46</c:f>
              <c:numCache>
                <c:formatCode>#,##0</c:formatCode>
                <c:ptCount val="42"/>
                <c:pt idx="0">
                  <c:v>8851</c:v>
                </c:pt>
                <c:pt idx="5">
                  <c:v>9336</c:v>
                </c:pt>
                <c:pt idx="10">
                  <c:v>9011</c:v>
                </c:pt>
                <c:pt idx="15">
                  <c:v>8326</c:v>
                </c:pt>
                <c:pt idx="17">
                  <c:v>8007</c:v>
                </c:pt>
                <c:pt idx="18">
                  <c:v>8197</c:v>
                </c:pt>
                <c:pt idx="19">
                  <c:v>8127</c:v>
                </c:pt>
                <c:pt idx="20">
                  <c:v>7704</c:v>
                </c:pt>
                <c:pt idx="21">
                  <c:v>7506</c:v>
                </c:pt>
                <c:pt idx="22">
                  <c:v>7437</c:v>
                </c:pt>
                <c:pt idx="23">
                  <c:v>7073</c:v>
                </c:pt>
                <c:pt idx="24">
                  <c:v>7334</c:v>
                </c:pt>
                <c:pt idx="25">
                  <c:v>7271</c:v>
                </c:pt>
                <c:pt idx="26">
                  <c:v>7039</c:v>
                </c:pt>
                <c:pt idx="27">
                  <c:v>6555</c:v>
                </c:pt>
                <c:pt idx="28">
                  <c:v>6406</c:v>
                </c:pt>
                <c:pt idx="29">
                  <c:v>5940</c:v>
                </c:pt>
                <c:pt idx="30">
                  <c:v>5935</c:v>
                </c:pt>
                <c:pt idx="31">
                  <c:v>5750</c:v>
                </c:pt>
                <c:pt idx="32">
                  <c:v>5466</c:v>
                </c:pt>
                <c:pt idx="33">
                  <c:v>5374</c:v>
                </c:pt>
                <c:pt idx="34">
                  <c:v>4870</c:v>
                </c:pt>
                <c:pt idx="35">
                  <c:v>5034</c:v>
                </c:pt>
                <c:pt idx="36">
                  <c:v>4924</c:v>
                </c:pt>
                <c:pt idx="37">
                  <c:v>4712</c:v>
                </c:pt>
                <c:pt idx="38">
                  <c:v>4883</c:v>
                </c:pt>
                <c:pt idx="39">
                  <c:v>4656</c:v>
                </c:pt>
                <c:pt idx="40">
                  <c:v>4426</c:v>
                </c:pt>
                <c:pt idx="41">
                  <c:v>4469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CB-4590-BF5C-3B3AB22719E4}"/>
            </c:ext>
          </c:extLst>
        </c:ser>
        <c:ser>
          <c:idx val="2"/>
          <c:order val="2"/>
          <c:tx>
            <c:v>Both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'1.9'!$M$5:$M$46</c:f>
              <c:numCache>
                <c:formatCode>#,##0</c:formatCode>
                <c:ptCount val="42"/>
                <c:pt idx="0">
                  <c:v>17649</c:v>
                </c:pt>
                <c:pt idx="5">
                  <c:v>18764</c:v>
                </c:pt>
                <c:pt idx="10">
                  <c:v>17874</c:v>
                </c:pt>
                <c:pt idx="15">
                  <c:v>16175</c:v>
                </c:pt>
                <c:pt idx="17">
                  <c:v>15265</c:v>
                </c:pt>
                <c:pt idx="18">
                  <c:v>15654</c:v>
                </c:pt>
                <c:pt idx="19">
                  <c:v>15451</c:v>
                </c:pt>
                <c:pt idx="20">
                  <c:v>14797</c:v>
                </c:pt>
                <c:pt idx="21">
                  <c:v>14342</c:v>
                </c:pt>
                <c:pt idx="22">
                  <c:v>14281</c:v>
                </c:pt>
                <c:pt idx="23">
                  <c:v>13489</c:v>
                </c:pt>
                <c:pt idx="24">
                  <c:v>13883</c:v>
                </c:pt>
                <c:pt idx="25">
                  <c:v>13662</c:v>
                </c:pt>
                <c:pt idx="26">
                  <c:v>13485</c:v>
                </c:pt>
                <c:pt idx="27">
                  <c:v>12300</c:v>
                </c:pt>
                <c:pt idx="28">
                  <c:v>12218</c:v>
                </c:pt>
                <c:pt idx="29">
                  <c:v>11353</c:v>
                </c:pt>
                <c:pt idx="30">
                  <c:v>11345</c:v>
                </c:pt>
                <c:pt idx="31">
                  <c:v>11043</c:v>
                </c:pt>
                <c:pt idx="32">
                  <c:v>10504</c:v>
                </c:pt>
                <c:pt idx="33">
                  <c:v>10427</c:v>
                </c:pt>
                <c:pt idx="34">
                  <c:v>9628</c:v>
                </c:pt>
                <c:pt idx="35">
                  <c:v>9896</c:v>
                </c:pt>
                <c:pt idx="36">
                  <c:v>9891</c:v>
                </c:pt>
                <c:pt idx="37">
                  <c:v>9397</c:v>
                </c:pt>
                <c:pt idx="38">
                  <c:v>9698</c:v>
                </c:pt>
                <c:pt idx="39">
                  <c:v>9409</c:v>
                </c:pt>
                <c:pt idx="40">
                  <c:v>9230</c:v>
                </c:pt>
                <c:pt idx="41">
                  <c:v>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CB-4590-BF5C-3B3AB2271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404480"/>
        <c:axId val="82406016"/>
      </c:lineChart>
      <c:catAx>
        <c:axId val="82404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406016"/>
        <c:crosses val="autoZero"/>
        <c:auto val="1"/>
        <c:lblAlgn val="ctr"/>
        <c:lblOffset val="100"/>
        <c:noMultiLvlLbl val="0"/>
      </c:catAx>
      <c:valAx>
        <c:axId val="824060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Number of Deaths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970029909052067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404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792223646462793"/>
          <c:y val="0.18536595043249157"/>
          <c:w val="0.10913202710126352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1.9 </a:t>
            </a:r>
            <a:r>
              <a:rPr lang="en-GB" sz="1400" b="1" i="0" u="none" strike="noStrike" baseline="0">
                <a:effectLst/>
              </a:rPr>
              <a:t>Number of deaths from </a:t>
            </a:r>
            <a:r>
              <a:rPr lang="en-GB" sz="1400"/>
              <a:t>all heart and circulatory diseases, by gender, Scotland, 1961 to 2018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83080021973999"/>
          <c:y val="0.13484636186173718"/>
          <c:w val="0.850153451748764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'1.9'!$O$5:$O$46</c:f>
              <c:numCache>
                <c:formatCode>#,##0</c:formatCode>
                <c:ptCount val="42"/>
                <c:pt idx="0">
                  <c:v>16642</c:v>
                </c:pt>
                <c:pt idx="5">
                  <c:v>16452</c:v>
                </c:pt>
                <c:pt idx="10">
                  <c:v>16033</c:v>
                </c:pt>
                <c:pt idx="15">
                  <c:v>13630</c:v>
                </c:pt>
                <c:pt idx="17">
                  <c:v>12660</c:v>
                </c:pt>
                <c:pt idx="18">
                  <c:v>12507</c:v>
                </c:pt>
                <c:pt idx="19">
                  <c:v>12593</c:v>
                </c:pt>
                <c:pt idx="20">
                  <c:v>12018</c:v>
                </c:pt>
                <c:pt idx="21">
                  <c:v>11719</c:v>
                </c:pt>
                <c:pt idx="22">
                  <c:v>11606</c:v>
                </c:pt>
                <c:pt idx="23">
                  <c:v>11058</c:v>
                </c:pt>
                <c:pt idx="24">
                  <c:v>10455</c:v>
                </c:pt>
                <c:pt idx="25">
                  <c:v>10405</c:v>
                </c:pt>
                <c:pt idx="26">
                  <c:v>10379</c:v>
                </c:pt>
                <c:pt idx="27">
                  <c:v>9989</c:v>
                </c:pt>
                <c:pt idx="28">
                  <c:v>9642</c:v>
                </c:pt>
                <c:pt idx="29">
                  <c:v>9038</c:v>
                </c:pt>
                <c:pt idx="30">
                  <c:v>9279</c:v>
                </c:pt>
                <c:pt idx="31">
                  <c:v>8815</c:v>
                </c:pt>
                <c:pt idx="32">
                  <c:v>8366</c:v>
                </c:pt>
                <c:pt idx="33">
                  <c:v>8454</c:v>
                </c:pt>
                <c:pt idx="34">
                  <c:v>8147</c:v>
                </c:pt>
                <c:pt idx="35">
                  <c:v>8081</c:v>
                </c:pt>
                <c:pt idx="36">
                  <c:v>8147</c:v>
                </c:pt>
                <c:pt idx="37">
                  <c:v>8008</c:v>
                </c:pt>
                <c:pt idx="38">
                  <c:v>8519</c:v>
                </c:pt>
                <c:pt idx="39">
                  <c:v>8342</c:v>
                </c:pt>
                <c:pt idx="40">
                  <c:v>8499</c:v>
                </c:pt>
                <c:pt idx="41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7-40D6-9DAE-5716121D72E5}"/>
            </c:ext>
          </c:extLst>
        </c:ser>
        <c:ser>
          <c:idx val="1"/>
          <c:order val="1"/>
          <c:tx>
            <c:v>Women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'1.9'!$P$5:$P$46</c:f>
              <c:numCache>
                <c:formatCode>#,##0</c:formatCode>
                <c:ptCount val="42"/>
                <c:pt idx="0">
                  <c:v>17905</c:v>
                </c:pt>
                <c:pt idx="5">
                  <c:v>17277</c:v>
                </c:pt>
                <c:pt idx="10">
                  <c:v>17181</c:v>
                </c:pt>
                <c:pt idx="15">
                  <c:v>15536</c:v>
                </c:pt>
                <c:pt idx="17">
                  <c:v>14478</c:v>
                </c:pt>
                <c:pt idx="18">
                  <c:v>14572</c:v>
                </c:pt>
                <c:pt idx="19">
                  <c:v>14129</c:v>
                </c:pt>
                <c:pt idx="20">
                  <c:v>13892</c:v>
                </c:pt>
                <c:pt idx="21">
                  <c:v>13433</c:v>
                </c:pt>
                <c:pt idx="22">
                  <c:v>13181</c:v>
                </c:pt>
                <c:pt idx="23">
                  <c:v>12599</c:v>
                </c:pt>
                <c:pt idx="24">
                  <c:v>12211</c:v>
                </c:pt>
                <c:pt idx="25">
                  <c:v>12283</c:v>
                </c:pt>
                <c:pt idx="26">
                  <c:v>11721</c:v>
                </c:pt>
                <c:pt idx="27">
                  <c:v>11436</c:v>
                </c:pt>
                <c:pt idx="28">
                  <c:v>10972</c:v>
                </c:pt>
                <c:pt idx="29">
                  <c:v>10401</c:v>
                </c:pt>
                <c:pt idx="30">
                  <c:v>10080</c:v>
                </c:pt>
                <c:pt idx="31">
                  <c:v>9935</c:v>
                </c:pt>
                <c:pt idx="32">
                  <c:v>9365</c:v>
                </c:pt>
                <c:pt idx="33">
                  <c:v>9087</c:v>
                </c:pt>
                <c:pt idx="34">
                  <c:v>8885</c:v>
                </c:pt>
                <c:pt idx="35">
                  <c:v>9094</c:v>
                </c:pt>
                <c:pt idx="36">
                  <c:v>8723</c:v>
                </c:pt>
                <c:pt idx="37">
                  <c:v>8449</c:v>
                </c:pt>
                <c:pt idx="38">
                  <c:v>9001</c:v>
                </c:pt>
                <c:pt idx="39">
                  <c:v>8548</c:v>
                </c:pt>
                <c:pt idx="40">
                  <c:v>8743</c:v>
                </c:pt>
                <c:pt idx="41">
                  <c:v>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7-40D6-9DAE-5716121D72E5}"/>
            </c:ext>
          </c:extLst>
        </c:ser>
        <c:ser>
          <c:idx val="2"/>
          <c:order val="2"/>
          <c:tx>
            <c:v>Both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'1.9'!$Q$5:$Q$46</c:f>
              <c:numCache>
                <c:formatCode>#,##0</c:formatCode>
                <c:ptCount val="42"/>
                <c:pt idx="0">
                  <c:v>34547</c:v>
                </c:pt>
                <c:pt idx="5">
                  <c:v>33729</c:v>
                </c:pt>
                <c:pt idx="10">
                  <c:v>33214</c:v>
                </c:pt>
                <c:pt idx="15">
                  <c:v>29166</c:v>
                </c:pt>
                <c:pt idx="17">
                  <c:v>27138</c:v>
                </c:pt>
                <c:pt idx="18">
                  <c:v>27079</c:v>
                </c:pt>
                <c:pt idx="19">
                  <c:v>26722</c:v>
                </c:pt>
                <c:pt idx="20">
                  <c:v>25910</c:v>
                </c:pt>
                <c:pt idx="21">
                  <c:v>25152</c:v>
                </c:pt>
                <c:pt idx="22">
                  <c:v>24787</c:v>
                </c:pt>
                <c:pt idx="23">
                  <c:v>23657</c:v>
                </c:pt>
                <c:pt idx="24">
                  <c:v>22666</c:v>
                </c:pt>
                <c:pt idx="25">
                  <c:v>22688</c:v>
                </c:pt>
                <c:pt idx="26">
                  <c:v>22100</c:v>
                </c:pt>
                <c:pt idx="27">
                  <c:v>21425</c:v>
                </c:pt>
                <c:pt idx="28">
                  <c:v>20614</c:v>
                </c:pt>
                <c:pt idx="29">
                  <c:v>19439</c:v>
                </c:pt>
                <c:pt idx="30">
                  <c:v>19359</c:v>
                </c:pt>
                <c:pt idx="31">
                  <c:v>18750</c:v>
                </c:pt>
                <c:pt idx="32">
                  <c:v>17731</c:v>
                </c:pt>
                <c:pt idx="33">
                  <c:v>17541</c:v>
                </c:pt>
                <c:pt idx="34">
                  <c:v>17032</c:v>
                </c:pt>
                <c:pt idx="35">
                  <c:v>17175</c:v>
                </c:pt>
                <c:pt idx="36">
                  <c:v>16870</c:v>
                </c:pt>
                <c:pt idx="37">
                  <c:v>16457</c:v>
                </c:pt>
                <c:pt idx="38">
                  <c:v>17520</c:v>
                </c:pt>
                <c:pt idx="39">
                  <c:v>16890</c:v>
                </c:pt>
                <c:pt idx="40">
                  <c:v>17242</c:v>
                </c:pt>
                <c:pt idx="41">
                  <c:v>17002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7-40D6-9DAE-5716121D7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438016"/>
        <c:axId val="82439552"/>
      </c:lineChart>
      <c:catAx>
        <c:axId val="82438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439552"/>
        <c:crosses val="autoZero"/>
        <c:auto val="1"/>
        <c:lblAlgn val="ctr"/>
        <c:lblOffset val="100"/>
        <c:noMultiLvlLbl val="0"/>
      </c:catAx>
      <c:valAx>
        <c:axId val="82439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Number of Deaths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8070805102850515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438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396874809253495"/>
          <c:y val="0.20989215317763552"/>
          <c:w val="0.11378318989196119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1.9 </a:t>
            </a:r>
            <a:r>
              <a:rPr lang="en-GB" sz="1400" b="1" i="0" u="none" strike="noStrike" baseline="0">
                <a:effectLst/>
              </a:rPr>
              <a:t>Number of deaths from </a:t>
            </a:r>
            <a:r>
              <a:rPr lang="en-GB" sz="1400"/>
              <a:t>all heart and circulatory diseases, by gender, Northern Ireland, 1961 to 2018</a:t>
            </a:r>
          </a:p>
        </c:rich>
      </c:tx>
      <c:layout>
        <c:manualLayout>
          <c:xMode val="edge"/>
          <c:yMode val="edge"/>
          <c:x val="7.690691570530428E-2"/>
          <c:y val="3.35008266401261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73002502594154"/>
          <c:y val="0.12146843309165865"/>
          <c:w val="0.85945577733015943"/>
          <c:h val="0.730815356668397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'1.9'!$S$5:$S$46</c:f>
              <c:numCache>
                <c:formatCode>#,##0</c:formatCode>
                <c:ptCount val="42"/>
                <c:pt idx="0">
                  <c:v>3501</c:v>
                </c:pt>
                <c:pt idx="5">
                  <c:v>4576</c:v>
                </c:pt>
                <c:pt idx="10">
                  <c:v>4443</c:v>
                </c:pt>
                <c:pt idx="15">
                  <c:v>3410</c:v>
                </c:pt>
                <c:pt idx="17">
                  <c:v>3312</c:v>
                </c:pt>
                <c:pt idx="18">
                  <c:v>3322</c:v>
                </c:pt>
                <c:pt idx="19">
                  <c:v>3154</c:v>
                </c:pt>
                <c:pt idx="20">
                  <c:v>3167</c:v>
                </c:pt>
                <c:pt idx="21">
                  <c:v>3069</c:v>
                </c:pt>
                <c:pt idx="22">
                  <c:v>3029</c:v>
                </c:pt>
                <c:pt idx="23">
                  <c:v>2762</c:v>
                </c:pt>
                <c:pt idx="24">
                  <c:v>2763</c:v>
                </c:pt>
                <c:pt idx="25">
                  <c:v>2676</c:v>
                </c:pt>
                <c:pt idx="26">
                  <c:v>2564</c:v>
                </c:pt>
                <c:pt idx="27">
                  <c:v>2523</c:v>
                </c:pt>
                <c:pt idx="28">
                  <c:v>2440</c:v>
                </c:pt>
                <c:pt idx="29">
                  <c:v>2319</c:v>
                </c:pt>
                <c:pt idx="30">
                  <c:v>2351</c:v>
                </c:pt>
                <c:pt idx="31">
                  <c:v>2303</c:v>
                </c:pt>
                <c:pt idx="32">
                  <c:v>2158</c:v>
                </c:pt>
                <c:pt idx="33">
                  <c:v>2218</c:v>
                </c:pt>
                <c:pt idx="34">
                  <c:v>2065</c:v>
                </c:pt>
                <c:pt idx="35">
                  <c:v>2030</c:v>
                </c:pt>
                <c:pt idx="36">
                  <c:v>2021</c:v>
                </c:pt>
                <c:pt idx="37">
                  <c:v>1971</c:v>
                </c:pt>
                <c:pt idx="38">
                  <c:v>2019</c:v>
                </c:pt>
                <c:pt idx="39">
                  <c:v>1947</c:v>
                </c:pt>
                <c:pt idx="40">
                  <c:v>2111</c:v>
                </c:pt>
                <c:pt idx="41">
                  <c:v>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3-47FA-AC44-7FDD71EDC033}"/>
            </c:ext>
          </c:extLst>
        </c:ser>
        <c:ser>
          <c:idx val="1"/>
          <c:order val="1"/>
          <c:tx>
            <c:v>Women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'1.9'!$T$5:$T$46</c:f>
              <c:numCache>
                <c:formatCode>#,##0</c:formatCode>
                <c:ptCount val="42"/>
                <c:pt idx="0">
                  <c:v>3028</c:v>
                </c:pt>
                <c:pt idx="5">
                  <c:v>4341</c:v>
                </c:pt>
                <c:pt idx="10">
                  <c:v>4212</c:v>
                </c:pt>
                <c:pt idx="15">
                  <c:v>3573</c:v>
                </c:pt>
                <c:pt idx="17">
                  <c:v>3699</c:v>
                </c:pt>
                <c:pt idx="18">
                  <c:v>3600</c:v>
                </c:pt>
                <c:pt idx="19">
                  <c:v>3478</c:v>
                </c:pt>
                <c:pt idx="20">
                  <c:v>3341</c:v>
                </c:pt>
                <c:pt idx="21">
                  <c:v>3297</c:v>
                </c:pt>
                <c:pt idx="22">
                  <c:v>3390</c:v>
                </c:pt>
                <c:pt idx="23">
                  <c:v>3013</c:v>
                </c:pt>
                <c:pt idx="24">
                  <c:v>3066</c:v>
                </c:pt>
                <c:pt idx="25">
                  <c:v>3053</c:v>
                </c:pt>
                <c:pt idx="26">
                  <c:v>2884</c:v>
                </c:pt>
                <c:pt idx="27">
                  <c:v>2764</c:v>
                </c:pt>
                <c:pt idx="28">
                  <c:v>2590</c:v>
                </c:pt>
                <c:pt idx="29">
                  <c:v>2586</c:v>
                </c:pt>
                <c:pt idx="30">
                  <c:v>2513</c:v>
                </c:pt>
                <c:pt idx="31">
                  <c:v>2473</c:v>
                </c:pt>
                <c:pt idx="32">
                  <c:v>2356</c:v>
                </c:pt>
                <c:pt idx="33">
                  <c:v>2284</c:v>
                </c:pt>
                <c:pt idx="34">
                  <c:v>2114</c:v>
                </c:pt>
                <c:pt idx="35">
                  <c:v>2198</c:v>
                </c:pt>
                <c:pt idx="36">
                  <c:v>2116</c:v>
                </c:pt>
                <c:pt idx="37">
                  <c:v>1998</c:v>
                </c:pt>
                <c:pt idx="38">
                  <c:v>2044</c:v>
                </c:pt>
                <c:pt idx="39">
                  <c:v>1991</c:v>
                </c:pt>
                <c:pt idx="40">
                  <c:v>1997</c:v>
                </c:pt>
                <c:pt idx="41">
                  <c:v>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3-47FA-AC44-7FDD71EDC033}"/>
            </c:ext>
          </c:extLst>
        </c:ser>
        <c:ser>
          <c:idx val="2"/>
          <c:order val="2"/>
          <c:tx>
            <c:v>Both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'1.9'!$A$5:$A$46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'1.9'!$U$5:$U$46</c:f>
              <c:numCache>
                <c:formatCode>#,##0</c:formatCode>
                <c:ptCount val="42"/>
                <c:pt idx="0">
                  <c:v>6529</c:v>
                </c:pt>
                <c:pt idx="5">
                  <c:v>8917</c:v>
                </c:pt>
                <c:pt idx="10">
                  <c:v>8655</c:v>
                </c:pt>
                <c:pt idx="15">
                  <c:v>6983</c:v>
                </c:pt>
                <c:pt idx="17">
                  <c:v>7011</c:v>
                </c:pt>
                <c:pt idx="18">
                  <c:v>6922</c:v>
                </c:pt>
                <c:pt idx="19">
                  <c:v>6632</c:v>
                </c:pt>
                <c:pt idx="20">
                  <c:v>6508</c:v>
                </c:pt>
                <c:pt idx="21">
                  <c:v>6366</c:v>
                </c:pt>
                <c:pt idx="22">
                  <c:v>6419</c:v>
                </c:pt>
                <c:pt idx="23">
                  <c:v>5775</c:v>
                </c:pt>
                <c:pt idx="24">
                  <c:v>5829</c:v>
                </c:pt>
                <c:pt idx="25">
                  <c:v>5729</c:v>
                </c:pt>
                <c:pt idx="26">
                  <c:v>5448</c:v>
                </c:pt>
                <c:pt idx="27">
                  <c:v>5287</c:v>
                </c:pt>
                <c:pt idx="28">
                  <c:v>5030</c:v>
                </c:pt>
                <c:pt idx="29">
                  <c:v>4905</c:v>
                </c:pt>
                <c:pt idx="30">
                  <c:v>4864</c:v>
                </c:pt>
                <c:pt idx="31">
                  <c:v>4776</c:v>
                </c:pt>
                <c:pt idx="32">
                  <c:v>4514</c:v>
                </c:pt>
                <c:pt idx="33">
                  <c:v>4502</c:v>
                </c:pt>
                <c:pt idx="34">
                  <c:v>4179</c:v>
                </c:pt>
                <c:pt idx="35">
                  <c:v>4228</c:v>
                </c:pt>
                <c:pt idx="36">
                  <c:v>4137</c:v>
                </c:pt>
                <c:pt idx="37">
                  <c:v>3969</c:v>
                </c:pt>
                <c:pt idx="38">
                  <c:v>4063</c:v>
                </c:pt>
                <c:pt idx="39">
                  <c:v>3938</c:v>
                </c:pt>
                <c:pt idx="40">
                  <c:v>4108</c:v>
                </c:pt>
                <c:pt idx="41">
                  <c:v>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3-47FA-AC44-7FDD71ED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475648"/>
        <c:axId val="82481536"/>
      </c:lineChart>
      <c:catAx>
        <c:axId val="82475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n-US"/>
          </a:p>
        </c:txPr>
        <c:crossAx val="82481536"/>
        <c:crosses val="autoZero"/>
        <c:auto val="1"/>
        <c:lblAlgn val="ctr"/>
        <c:lblOffset val="100"/>
        <c:noMultiLvlLbl val="0"/>
      </c:catAx>
      <c:valAx>
        <c:axId val="82481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Number of Deaths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8070805102850515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475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327107367393038"/>
          <c:y val="0.2121218079726486"/>
          <c:w val="0.11843435268265885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1.10 </a:t>
            </a:r>
            <a:r>
              <a:rPr lang="en-GB" sz="1400" b="1" i="0" u="none" strike="noStrike" baseline="0">
                <a:effectLst/>
              </a:rPr>
              <a:t>Number of deaths </a:t>
            </a:r>
            <a:r>
              <a:rPr lang="en-US" sz="1400"/>
              <a:t>from all heart and circulatory diseases, by gender, aged under 75, United Kingdom 1961 to 2018</a:t>
            </a:r>
          </a:p>
        </c:rich>
      </c:tx>
      <c:layout>
        <c:manualLayout>
          <c:xMode val="edge"/>
          <c:yMode val="edge"/>
          <c:x val="3.5211152111521121E-2"/>
          <c:y val="4.83592400690846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99404041284509"/>
          <c:y val="0.18198631906762949"/>
          <c:w val="0.85800570131685572"/>
          <c:h val="0.7117923472001233"/>
        </c:manualLayout>
      </c:layout>
      <c:lineChart>
        <c:grouping val="standard"/>
        <c:varyColors val="0"/>
        <c:ser>
          <c:idx val="0"/>
          <c:order val="0"/>
          <c:tx>
            <c:strRef>
              <c:f>'1.10'!$C$4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'1.10'!$C$5:$C$46</c:f>
              <c:numCache>
                <c:formatCode>#,##0</c:formatCode>
                <c:ptCount val="42"/>
                <c:pt idx="0">
                  <c:v>89005</c:v>
                </c:pt>
                <c:pt idx="5">
                  <c:v>101717</c:v>
                </c:pt>
                <c:pt idx="10">
                  <c:v>95434</c:v>
                </c:pt>
                <c:pt idx="15">
                  <c:v>70075</c:v>
                </c:pt>
                <c:pt idx="17">
                  <c:v>64153</c:v>
                </c:pt>
                <c:pt idx="18">
                  <c:v>62249</c:v>
                </c:pt>
                <c:pt idx="19">
                  <c:v>59600</c:v>
                </c:pt>
                <c:pt idx="20">
                  <c:v>56172</c:v>
                </c:pt>
                <c:pt idx="21">
                  <c:v>54116</c:v>
                </c:pt>
                <c:pt idx="22">
                  <c:v>51485</c:v>
                </c:pt>
                <c:pt idx="23">
                  <c:v>48438</c:v>
                </c:pt>
                <c:pt idx="24">
                  <c:v>46425</c:v>
                </c:pt>
                <c:pt idx="25">
                  <c:v>44723</c:v>
                </c:pt>
                <c:pt idx="26">
                  <c:v>42969</c:v>
                </c:pt>
                <c:pt idx="27">
                  <c:v>40289</c:v>
                </c:pt>
                <c:pt idx="28">
                  <c:v>38206</c:v>
                </c:pt>
                <c:pt idx="29">
                  <c:v>35982</c:v>
                </c:pt>
                <c:pt idx="30">
                  <c:v>34793</c:v>
                </c:pt>
                <c:pt idx="31">
                  <c:v>33510</c:v>
                </c:pt>
                <c:pt idx="32">
                  <c:v>31995</c:v>
                </c:pt>
                <c:pt idx="33">
                  <c:v>31763</c:v>
                </c:pt>
                <c:pt idx="34">
                  <c:v>29389</c:v>
                </c:pt>
                <c:pt idx="35">
                  <c:v>28482</c:v>
                </c:pt>
                <c:pt idx="36">
                  <c:v>29082</c:v>
                </c:pt>
                <c:pt idx="37">
                  <c:v>28538</c:v>
                </c:pt>
                <c:pt idx="38">
                  <c:v>29125</c:v>
                </c:pt>
                <c:pt idx="39">
                  <c:v>29214</c:v>
                </c:pt>
                <c:pt idx="40">
                  <c:v>29485</c:v>
                </c:pt>
                <c:pt idx="41">
                  <c:v>30025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1-451C-A26C-DC3F7DC5A44F}"/>
            </c:ext>
          </c:extLst>
        </c:ser>
        <c:ser>
          <c:idx val="1"/>
          <c:order val="1"/>
          <c:tx>
            <c:strRef>
              <c:f>'1.10'!$D$4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'1.10'!$D$5:$D$46</c:f>
              <c:numCache>
                <c:formatCode>#,##0</c:formatCode>
                <c:ptCount val="42"/>
                <c:pt idx="0">
                  <c:v>65477</c:v>
                </c:pt>
                <c:pt idx="5">
                  <c:v>61060</c:v>
                </c:pt>
                <c:pt idx="10">
                  <c:v>52900</c:v>
                </c:pt>
                <c:pt idx="15">
                  <c:v>37964</c:v>
                </c:pt>
                <c:pt idx="17">
                  <c:v>35105</c:v>
                </c:pt>
                <c:pt idx="18">
                  <c:v>33471</c:v>
                </c:pt>
                <c:pt idx="19">
                  <c:v>31862</c:v>
                </c:pt>
                <c:pt idx="20">
                  <c:v>30057</c:v>
                </c:pt>
                <c:pt idx="21">
                  <c:v>28825</c:v>
                </c:pt>
                <c:pt idx="22">
                  <c:v>26929</c:v>
                </c:pt>
                <c:pt idx="23">
                  <c:v>24974</c:v>
                </c:pt>
                <c:pt idx="24">
                  <c:v>23996</c:v>
                </c:pt>
                <c:pt idx="25">
                  <c:v>22940</c:v>
                </c:pt>
                <c:pt idx="26">
                  <c:v>21823</c:v>
                </c:pt>
                <c:pt idx="27">
                  <c:v>20114</c:v>
                </c:pt>
                <c:pt idx="28">
                  <c:v>18977</c:v>
                </c:pt>
                <c:pt idx="29">
                  <c:v>17909</c:v>
                </c:pt>
                <c:pt idx="30">
                  <c:v>16935</c:v>
                </c:pt>
                <c:pt idx="31">
                  <c:v>16388</c:v>
                </c:pt>
                <c:pt idx="32">
                  <c:v>15282</c:v>
                </c:pt>
                <c:pt idx="33">
                  <c:v>14921</c:v>
                </c:pt>
                <c:pt idx="34">
                  <c:v>13965</c:v>
                </c:pt>
                <c:pt idx="35">
                  <c:v>13942</c:v>
                </c:pt>
                <c:pt idx="36">
                  <c:v>13758</c:v>
                </c:pt>
                <c:pt idx="37">
                  <c:v>13475</c:v>
                </c:pt>
                <c:pt idx="38">
                  <c:v>14112</c:v>
                </c:pt>
                <c:pt idx="39">
                  <c:v>14160</c:v>
                </c:pt>
                <c:pt idx="40">
                  <c:v>14001</c:v>
                </c:pt>
                <c:pt idx="41">
                  <c:v>14236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21-451C-A26C-DC3F7DC5A44F}"/>
            </c:ext>
          </c:extLst>
        </c:ser>
        <c:ser>
          <c:idx val="2"/>
          <c:order val="2"/>
          <c:tx>
            <c:strRef>
              <c:f>'1.10'!$E$4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'1.10'!$E$5:$E$46</c:f>
              <c:numCache>
                <c:formatCode>#,##0</c:formatCode>
                <c:ptCount val="42"/>
                <c:pt idx="0">
                  <c:v>154482</c:v>
                </c:pt>
                <c:pt idx="5">
                  <c:v>162777</c:v>
                </c:pt>
                <c:pt idx="10">
                  <c:v>148334</c:v>
                </c:pt>
                <c:pt idx="15">
                  <c:v>108039</c:v>
                </c:pt>
                <c:pt idx="17">
                  <c:v>99258</c:v>
                </c:pt>
                <c:pt idx="18">
                  <c:v>95720</c:v>
                </c:pt>
                <c:pt idx="19">
                  <c:v>91462</c:v>
                </c:pt>
                <c:pt idx="20">
                  <c:v>86229</c:v>
                </c:pt>
                <c:pt idx="21">
                  <c:v>82941</c:v>
                </c:pt>
                <c:pt idx="22">
                  <c:v>78414</c:v>
                </c:pt>
                <c:pt idx="23">
                  <c:v>73412</c:v>
                </c:pt>
                <c:pt idx="24">
                  <c:v>70421</c:v>
                </c:pt>
                <c:pt idx="25">
                  <c:v>67663</c:v>
                </c:pt>
                <c:pt idx="26">
                  <c:v>64792</c:v>
                </c:pt>
                <c:pt idx="27">
                  <c:v>60403</c:v>
                </c:pt>
                <c:pt idx="28">
                  <c:v>57183</c:v>
                </c:pt>
                <c:pt idx="29">
                  <c:v>53891</c:v>
                </c:pt>
                <c:pt idx="30">
                  <c:v>51729</c:v>
                </c:pt>
                <c:pt idx="31">
                  <c:v>49898</c:v>
                </c:pt>
                <c:pt idx="32">
                  <c:v>47277</c:v>
                </c:pt>
                <c:pt idx="33">
                  <c:v>46684</c:v>
                </c:pt>
                <c:pt idx="34">
                  <c:v>43354</c:v>
                </c:pt>
                <c:pt idx="35">
                  <c:v>42424</c:v>
                </c:pt>
                <c:pt idx="36">
                  <c:v>42840</c:v>
                </c:pt>
                <c:pt idx="37">
                  <c:v>42013</c:v>
                </c:pt>
                <c:pt idx="38">
                  <c:v>43237</c:v>
                </c:pt>
                <c:pt idx="39">
                  <c:v>43374</c:v>
                </c:pt>
                <c:pt idx="40">
                  <c:v>43486</c:v>
                </c:pt>
                <c:pt idx="41">
                  <c:v>44261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21-451C-A26C-DC3F7DC5A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188160"/>
        <c:axId val="102189696"/>
      </c:lineChart>
      <c:catAx>
        <c:axId val="102188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2189696"/>
        <c:crosses val="autoZero"/>
        <c:auto val="1"/>
        <c:lblAlgn val="ctr"/>
        <c:lblOffset val="100"/>
        <c:noMultiLvlLbl val="0"/>
      </c:catAx>
      <c:valAx>
        <c:axId val="1021896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Number of Deaths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021881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5331667489903245"/>
          <c:y val="0.27898820937538249"/>
          <c:w val="0.12528111107882733"/>
          <c:h val="0.12492513565338013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1.10 </a:t>
            </a:r>
            <a:r>
              <a:rPr lang="en-GB" sz="1400" b="1" i="0" u="none" strike="noStrike" baseline="0">
                <a:effectLst/>
              </a:rPr>
              <a:t>Number of deaths from </a:t>
            </a:r>
            <a:r>
              <a:rPr lang="en-US" sz="1400"/>
              <a:t>all heart and circulatory diseases, by gender, aged under 75, England 1961 to 2018</a:t>
            </a:r>
          </a:p>
        </c:rich>
      </c:tx>
      <c:layout>
        <c:manualLayout>
          <c:xMode val="edge"/>
          <c:yMode val="edge"/>
          <c:x val="3.5211152111521121E-2"/>
          <c:y val="4.83592400690846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793958412025064E-2"/>
          <c:y val="0.17507785620061742"/>
          <c:w val="0.87440586531849562"/>
          <c:h val="0.69797542146609914"/>
        </c:manualLayout>
      </c:layout>
      <c:lineChart>
        <c:grouping val="standard"/>
        <c:varyColors val="0"/>
        <c:ser>
          <c:idx val="0"/>
          <c:order val="0"/>
          <c:tx>
            <c:strRef>
              <c:f>'1.10'!$G$4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'1.10'!$G$5:$G$46</c:f>
              <c:numCache>
                <c:formatCode>#,##0</c:formatCode>
                <c:ptCount val="42"/>
                <c:pt idx="0">
                  <c:v>71889</c:v>
                </c:pt>
                <c:pt idx="5">
                  <c:v>82412</c:v>
                </c:pt>
                <c:pt idx="10">
                  <c:v>77512</c:v>
                </c:pt>
                <c:pt idx="15">
                  <c:v>56793</c:v>
                </c:pt>
                <c:pt idx="17">
                  <c:v>51918</c:v>
                </c:pt>
                <c:pt idx="18">
                  <c:v>50349</c:v>
                </c:pt>
                <c:pt idx="19">
                  <c:v>48227</c:v>
                </c:pt>
                <c:pt idx="20">
                  <c:v>45292</c:v>
                </c:pt>
                <c:pt idx="21">
                  <c:v>43716</c:v>
                </c:pt>
                <c:pt idx="22">
                  <c:v>41479</c:v>
                </c:pt>
                <c:pt idx="23">
                  <c:v>39204</c:v>
                </c:pt>
                <c:pt idx="24">
                  <c:v>37717</c:v>
                </c:pt>
                <c:pt idx="25">
                  <c:v>36254</c:v>
                </c:pt>
                <c:pt idx="26">
                  <c:v>34747</c:v>
                </c:pt>
                <c:pt idx="27">
                  <c:v>32658</c:v>
                </c:pt>
                <c:pt idx="28">
                  <c:v>30804</c:v>
                </c:pt>
                <c:pt idx="29">
                  <c:v>29083</c:v>
                </c:pt>
                <c:pt idx="30">
                  <c:v>27889</c:v>
                </c:pt>
                <c:pt idx="31">
                  <c:v>26959</c:v>
                </c:pt>
                <c:pt idx="32">
                  <c:v>25863</c:v>
                </c:pt>
                <c:pt idx="33">
                  <c:v>25680</c:v>
                </c:pt>
                <c:pt idx="34">
                  <c:v>23622</c:v>
                </c:pt>
                <c:pt idx="35">
                  <c:v>22860</c:v>
                </c:pt>
                <c:pt idx="36">
                  <c:v>23248</c:v>
                </c:pt>
                <c:pt idx="37">
                  <c:v>22990</c:v>
                </c:pt>
                <c:pt idx="38">
                  <c:v>23263</c:v>
                </c:pt>
                <c:pt idx="39">
                  <c:v>23438</c:v>
                </c:pt>
                <c:pt idx="40">
                  <c:v>23568</c:v>
                </c:pt>
                <c:pt idx="41">
                  <c:v>24238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9-4766-9D09-BFFC9820E838}"/>
            </c:ext>
          </c:extLst>
        </c:ser>
        <c:ser>
          <c:idx val="1"/>
          <c:order val="1"/>
          <c:tx>
            <c:strRef>
              <c:f>'1.10'!$H$4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'1.10'!$H$5:$H$46</c:f>
              <c:numCache>
                <c:formatCode>#,##0</c:formatCode>
                <c:ptCount val="42"/>
                <c:pt idx="0">
                  <c:v>52676</c:v>
                </c:pt>
                <c:pt idx="5">
                  <c:v>48572</c:v>
                </c:pt>
                <c:pt idx="10">
                  <c:v>42029</c:v>
                </c:pt>
                <c:pt idx="15">
                  <c:v>30212</c:v>
                </c:pt>
                <c:pt idx="17">
                  <c:v>27860</c:v>
                </c:pt>
                <c:pt idx="18">
                  <c:v>26594</c:v>
                </c:pt>
                <c:pt idx="19">
                  <c:v>25477</c:v>
                </c:pt>
                <c:pt idx="20">
                  <c:v>23852</c:v>
                </c:pt>
                <c:pt idx="21">
                  <c:v>23069</c:v>
                </c:pt>
                <c:pt idx="22">
                  <c:v>21464</c:v>
                </c:pt>
                <c:pt idx="23">
                  <c:v>19913</c:v>
                </c:pt>
                <c:pt idx="24">
                  <c:v>19176</c:v>
                </c:pt>
                <c:pt idx="25">
                  <c:v>18247</c:v>
                </c:pt>
                <c:pt idx="26">
                  <c:v>17476</c:v>
                </c:pt>
                <c:pt idx="27">
                  <c:v>15966</c:v>
                </c:pt>
                <c:pt idx="28">
                  <c:v>15091</c:v>
                </c:pt>
                <c:pt idx="29">
                  <c:v>14224</c:v>
                </c:pt>
                <c:pt idx="30">
                  <c:v>13421</c:v>
                </c:pt>
                <c:pt idx="31">
                  <c:v>12989</c:v>
                </c:pt>
                <c:pt idx="32">
                  <c:v>12046</c:v>
                </c:pt>
                <c:pt idx="33">
                  <c:v>11888</c:v>
                </c:pt>
                <c:pt idx="34">
                  <c:v>11097</c:v>
                </c:pt>
                <c:pt idx="35">
                  <c:v>11113</c:v>
                </c:pt>
                <c:pt idx="36">
                  <c:v>10871</c:v>
                </c:pt>
                <c:pt idx="37">
                  <c:v>10723</c:v>
                </c:pt>
                <c:pt idx="38">
                  <c:v>11167</c:v>
                </c:pt>
                <c:pt idx="39">
                  <c:v>11204</c:v>
                </c:pt>
                <c:pt idx="40">
                  <c:v>11124</c:v>
                </c:pt>
                <c:pt idx="41">
                  <c:v>11343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9-4766-9D09-BFFC9820E838}"/>
            </c:ext>
          </c:extLst>
        </c:ser>
        <c:ser>
          <c:idx val="2"/>
          <c:order val="2"/>
          <c:tx>
            <c:strRef>
              <c:f>'1.10'!$I$4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'1.10'!$I$5:$I$46</c:f>
              <c:numCache>
                <c:formatCode>#,##0</c:formatCode>
                <c:ptCount val="42"/>
                <c:pt idx="0">
                  <c:v>124565</c:v>
                </c:pt>
                <c:pt idx="5">
                  <c:v>130984</c:v>
                </c:pt>
                <c:pt idx="10">
                  <c:v>119541</c:v>
                </c:pt>
                <c:pt idx="15">
                  <c:v>87005</c:v>
                </c:pt>
                <c:pt idx="17">
                  <c:v>79778</c:v>
                </c:pt>
                <c:pt idx="18">
                  <c:v>76943</c:v>
                </c:pt>
                <c:pt idx="19">
                  <c:v>73704</c:v>
                </c:pt>
                <c:pt idx="20">
                  <c:v>69144</c:v>
                </c:pt>
                <c:pt idx="21">
                  <c:v>66785</c:v>
                </c:pt>
                <c:pt idx="22">
                  <c:v>62943</c:v>
                </c:pt>
                <c:pt idx="23">
                  <c:v>59117</c:v>
                </c:pt>
                <c:pt idx="24">
                  <c:v>56893</c:v>
                </c:pt>
                <c:pt idx="25">
                  <c:v>54501</c:v>
                </c:pt>
                <c:pt idx="26">
                  <c:v>52223</c:v>
                </c:pt>
                <c:pt idx="27">
                  <c:v>48624</c:v>
                </c:pt>
                <c:pt idx="28">
                  <c:v>45895</c:v>
                </c:pt>
                <c:pt idx="29">
                  <c:v>43307</c:v>
                </c:pt>
                <c:pt idx="30">
                  <c:v>41310</c:v>
                </c:pt>
                <c:pt idx="31">
                  <c:v>39948</c:v>
                </c:pt>
                <c:pt idx="32">
                  <c:v>37909</c:v>
                </c:pt>
                <c:pt idx="33">
                  <c:v>37568</c:v>
                </c:pt>
                <c:pt idx="34">
                  <c:v>34719</c:v>
                </c:pt>
                <c:pt idx="35">
                  <c:v>33973</c:v>
                </c:pt>
                <c:pt idx="36">
                  <c:v>34119</c:v>
                </c:pt>
                <c:pt idx="37">
                  <c:v>33713</c:v>
                </c:pt>
                <c:pt idx="38">
                  <c:v>34430</c:v>
                </c:pt>
                <c:pt idx="39">
                  <c:v>34642</c:v>
                </c:pt>
                <c:pt idx="40">
                  <c:v>34692</c:v>
                </c:pt>
                <c:pt idx="41">
                  <c:v>35581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29-4766-9D09-BFFC9820E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13504"/>
        <c:axId val="102215040"/>
      </c:lineChart>
      <c:catAx>
        <c:axId val="1022135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2215040"/>
        <c:crosses val="autoZero"/>
        <c:auto val="1"/>
        <c:lblAlgn val="ctr"/>
        <c:lblOffset val="100"/>
        <c:noMultiLvlLbl val="0"/>
      </c:catAx>
      <c:valAx>
        <c:axId val="102215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Number of Deaths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022135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675660929837642"/>
          <c:y val="0.25135435790733412"/>
          <c:w val="0.12036106187833534"/>
          <c:h val="0.12492513565338013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1.10 </a:t>
            </a:r>
            <a:r>
              <a:rPr lang="en-GB" sz="1400" b="1" i="0" u="none" strike="noStrike" baseline="0">
                <a:effectLst/>
              </a:rPr>
              <a:t>Number of deaths from </a:t>
            </a:r>
            <a:r>
              <a:rPr lang="en-US" sz="1400"/>
              <a:t>all heart and circulatory diseases, by gender, aged under 75, Wales 1961 to 2018</a:t>
            </a:r>
          </a:p>
        </c:rich>
      </c:tx>
      <c:layout>
        <c:manualLayout>
          <c:xMode val="edge"/>
          <c:yMode val="edge"/>
          <c:x val="3.5211152111521121E-2"/>
          <c:y val="4.83592400690846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33974812189071E-2"/>
          <c:y val="0.19810606575732442"/>
          <c:w val="0.85308565211636356"/>
          <c:h val="0.6818556747764043"/>
        </c:manualLayout>
      </c:layout>
      <c:lineChart>
        <c:grouping val="standard"/>
        <c:varyColors val="0"/>
        <c:ser>
          <c:idx val="0"/>
          <c:order val="0"/>
          <c:tx>
            <c:strRef>
              <c:f>'1.10'!$K$4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'1.10'!$K$5:$K$46</c:f>
              <c:numCache>
                <c:formatCode>#,##0</c:formatCode>
                <c:ptCount val="42"/>
                <c:pt idx="0">
                  <c:v>5305</c:v>
                </c:pt>
                <c:pt idx="5">
                  <c:v>6016</c:v>
                </c:pt>
                <c:pt idx="10">
                  <c:v>5391</c:v>
                </c:pt>
                <c:pt idx="15">
                  <c:v>4040</c:v>
                </c:pt>
                <c:pt idx="17">
                  <c:v>3655</c:v>
                </c:pt>
                <c:pt idx="18">
                  <c:v>3608</c:v>
                </c:pt>
                <c:pt idx="19">
                  <c:v>3451</c:v>
                </c:pt>
                <c:pt idx="20">
                  <c:v>3306</c:v>
                </c:pt>
                <c:pt idx="21">
                  <c:v>3088</c:v>
                </c:pt>
                <c:pt idx="22">
                  <c:v>3050</c:v>
                </c:pt>
                <c:pt idx="23">
                  <c:v>2761</c:v>
                </c:pt>
                <c:pt idx="24">
                  <c:v>2690</c:v>
                </c:pt>
                <c:pt idx="25">
                  <c:v>2610</c:v>
                </c:pt>
                <c:pt idx="26">
                  <c:v>2524</c:v>
                </c:pt>
                <c:pt idx="27">
                  <c:v>2247</c:v>
                </c:pt>
                <c:pt idx="28">
                  <c:v>2248</c:v>
                </c:pt>
                <c:pt idx="29">
                  <c:v>2081</c:v>
                </c:pt>
                <c:pt idx="30">
                  <c:v>1984</c:v>
                </c:pt>
                <c:pt idx="31">
                  <c:v>1907</c:v>
                </c:pt>
                <c:pt idx="32">
                  <c:v>1871</c:v>
                </c:pt>
                <c:pt idx="33">
                  <c:v>1771</c:v>
                </c:pt>
                <c:pt idx="34">
                  <c:v>1707</c:v>
                </c:pt>
                <c:pt idx="35">
                  <c:v>1650</c:v>
                </c:pt>
                <c:pt idx="36">
                  <c:v>1704</c:v>
                </c:pt>
                <c:pt idx="37">
                  <c:v>1622</c:v>
                </c:pt>
                <c:pt idx="38">
                  <c:v>1744</c:v>
                </c:pt>
                <c:pt idx="39">
                  <c:v>1697</c:v>
                </c:pt>
                <c:pt idx="40">
                  <c:v>1772</c:v>
                </c:pt>
                <c:pt idx="41">
                  <c:v>1750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9-428E-A916-8CDF881A5C5C}"/>
            </c:ext>
          </c:extLst>
        </c:ser>
        <c:ser>
          <c:idx val="1"/>
          <c:order val="1"/>
          <c:tx>
            <c:strRef>
              <c:f>'1.10'!$L$4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'1.10'!$L$5:$L$46</c:f>
              <c:numCache>
                <c:formatCode>#,##0</c:formatCode>
                <c:ptCount val="42"/>
                <c:pt idx="0">
                  <c:v>3711</c:v>
                </c:pt>
                <c:pt idx="5">
                  <c:v>3576</c:v>
                </c:pt>
                <c:pt idx="10">
                  <c:v>2982</c:v>
                </c:pt>
                <c:pt idx="15">
                  <c:v>2128</c:v>
                </c:pt>
                <c:pt idx="17">
                  <c:v>2050</c:v>
                </c:pt>
                <c:pt idx="18">
                  <c:v>1951</c:v>
                </c:pt>
                <c:pt idx="19">
                  <c:v>1839</c:v>
                </c:pt>
                <c:pt idx="20">
                  <c:v>1789</c:v>
                </c:pt>
                <c:pt idx="21">
                  <c:v>1620</c:v>
                </c:pt>
                <c:pt idx="22">
                  <c:v>1538</c:v>
                </c:pt>
                <c:pt idx="23">
                  <c:v>1433</c:v>
                </c:pt>
                <c:pt idx="24">
                  <c:v>1427</c:v>
                </c:pt>
                <c:pt idx="25">
                  <c:v>1349</c:v>
                </c:pt>
                <c:pt idx="26">
                  <c:v>1275</c:v>
                </c:pt>
                <c:pt idx="27">
                  <c:v>1215</c:v>
                </c:pt>
                <c:pt idx="28">
                  <c:v>1123</c:v>
                </c:pt>
                <c:pt idx="29">
                  <c:v>1020</c:v>
                </c:pt>
                <c:pt idx="30">
                  <c:v>1008</c:v>
                </c:pt>
                <c:pt idx="31">
                  <c:v>970</c:v>
                </c:pt>
                <c:pt idx="32">
                  <c:v>943</c:v>
                </c:pt>
                <c:pt idx="33">
                  <c:v>868</c:v>
                </c:pt>
                <c:pt idx="34">
                  <c:v>871</c:v>
                </c:pt>
                <c:pt idx="35">
                  <c:v>839</c:v>
                </c:pt>
                <c:pt idx="36">
                  <c:v>814</c:v>
                </c:pt>
                <c:pt idx="37">
                  <c:v>790</c:v>
                </c:pt>
                <c:pt idx="38">
                  <c:v>866</c:v>
                </c:pt>
                <c:pt idx="39">
                  <c:v>848</c:v>
                </c:pt>
                <c:pt idx="40">
                  <c:v>786</c:v>
                </c:pt>
                <c:pt idx="41">
                  <c:v>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9-428E-A916-8CDF881A5C5C}"/>
            </c:ext>
          </c:extLst>
        </c:ser>
        <c:ser>
          <c:idx val="2"/>
          <c:order val="2"/>
          <c:tx>
            <c:strRef>
              <c:f>'1.10'!$M$4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'1.10'!$M$5:$M$46</c:f>
              <c:numCache>
                <c:formatCode>#,##0</c:formatCode>
                <c:ptCount val="42"/>
                <c:pt idx="0">
                  <c:v>9016</c:v>
                </c:pt>
                <c:pt idx="5">
                  <c:v>9592</c:v>
                </c:pt>
                <c:pt idx="10">
                  <c:v>8373</c:v>
                </c:pt>
                <c:pt idx="15">
                  <c:v>6168</c:v>
                </c:pt>
                <c:pt idx="17">
                  <c:v>5705</c:v>
                </c:pt>
                <c:pt idx="18">
                  <c:v>5559</c:v>
                </c:pt>
                <c:pt idx="19">
                  <c:v>5290</c:v>
                </c:pt>
                <c:pt idx="20">
                  <c:v>5095</c:v>
                </c:pt>
                <c:pt idx="21">
                  <c:v>4708</c:v>
                </c:pt>
                <c:pt idx="22">
                  <c:v>4588</c:v>
                </c:pt>
                <c:pt idx="23">
                  <c:v>4194</c:v>
                </c:pt>
                <c:pt idx="24">
                  <c:v>4117</c:v>
                </c:pt>
                <c:pt idx="25">
                  <c:v>3959</c:v>
                </c:pt>
                <c:pt idx="26">
                  <c:v>3799</c:v>
                </c:pt>
                <c:pt idx="27">
                  <c:v>3462</c:v>
                </c:pt>
                <c:pt idx="28">
                  <c:v>3371</c:v>
                </c:pt>
                <c:pt idx="29">
                  <c:v>3101</c:v>
                </c:pt>
                <c:pt idx="30">
                  <c:v>2992</c:v>
                </c:pt>
                <c:pt idx="31">
                  <c:v>2877</c:v>
                </c:pt>
                <c:pt idx="32">
                  <c:v>2814</c:v>
                </c:pt>
                <c:pt idx="33">
                  <c:v>2639</c:v>
                </c:pt>
                <c:pt idx="34">
                  <c:v>2578</c:v>
                </c:pt>
                <c:pt idx="35">
                  <c:v>2489</c:v>
                </c:pt>
                <c:pt idx="36">
                  <c:v>2518</c:v>
                </c:pt>
                <c:pt idx="37">
                  <c:v>2412</c:v>
                </c:pt>
                <c:pt idx="38">
                  <c:v>2610</c:v>
                </c:pt>
                <c:pt idx="39">
                  <c:v>2545</c:v>
                </c:pt>
                <c:pt idx="40">
                  <c:v>2558</c:v>
                </c:pt>
                <c:pt idx="41">
                  <c:v>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9-428E-A916-8CDF881A5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23168"/>
        <c:axId val="102510976"/>
      </c:lineChart>
      <c:catAx>
        <c:axId val="102423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2510976"/>
        <c:crosses val="autoZero"/>
        <c:auto val="1"/>
        <c:lblAlgn val="ctr"/>
        <c:lblOffset val="100"/>
        <c:noMultiLvlLbl val="0"/>
      </c:catAx>
      <c:valAx>
        <c:axId val="102510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Number of Deaths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024231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363647809706447"/>
          <c:y val="0.25135435790733412"/>
          <c:w val="0.13184117667948334"/>
          <c:h val="0.12492513565338013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1.10 </a:t>
            </a:r>
            <a:r>
              <a:rPr lang="en-GB" sz="1400" b="1" i="0" u="none" strike="noStrike" baseline="0">
                <a:effectLst/>
              </a:rPr>
              <a:t>Number of deaths from </a:t>
            </a:r>
            <a:r>
              <a:rPr lang="en-US" sz="1400"/>
              <a:t>all heart and circulatory diseases, by gender, aged under 75, Scotland 1961 to 2018</a:t>
            </a:r>
          </a:p>
        </c:rich>
      </c:tx>
      <c:layout>
        <c:manualLayout>
          <c:xMode val="edge"/>
          <c:yMode val="edge"/>
          <c:x val="3.5211152111521121E-2"/>
          <c:y val="4.83592400690846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073991212353064E-2"/>
          <c:y val="0.19119760289031223"/>
          <c:w val="0.86620578331767573"/>
          <c:h val="0.70258106337744053"/>
        </c:manualLayout>
      </c:layout>
      <c:lineChart>
        <c:grouping val="standard"/>
        <c:varyColors val="0"/>
        <c:ser>
          <c:idx val="0"/>
          <c:order val="0"/>
          <c:tx>
            <c:strRef>
              <c:f>'1.10'!$O$4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strRef>
              <c:f>'1.10'!$A$5:$B$46</c:f>
              <c:strCach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strCache>
            </c:strRef>
          </c:cat>
          <c:val>
            <c:numRef>
              <c:f>'1.10'!$O$5:$O$46</c:f>
              <c:numCache>
                <c:formatCode>#,##0</c:formatCode>
                <c:ptCount val="42"/>
                <c:pt idx="0">
                  <c:v>9840</c:v>
                </c:pt>
                <c:pt idx="5">
                  <c:v>10611</c:v>
                </c:pt>
                <c:pt idx="10">
                  <c:v>9867</c:v>
                </c:pt>
                <c:pt idx="15">
                  <c:v>7412</c:v>
                </c:pt>
                <c:pt idx="17">
                  <c:v>6862</c:v>
                </c:pt>
                <c:pt idx="18">
                  <c:v>6602</c:v>
                </c:pt>
                <c:pt idx="19">
                  <c:v>6398</c:v>
                </c:pt>
                <c:pt idx="20">
                  <c:v>6038</c:v>
                </c:pt>
                <c:pt idx="21">
                  <c:v>5866</c:v>
                </c:pt>
                <c:pt idx="22">
                  <c:v>5564</c:v>
                </c:pt>
                <c:pt idx="23">
                  <c:v>5243</c:v>
                </c:pt>
                <c:pt idx="24">
                  <c:v>4864</c:v>
                </c:pt>
                <c:pt idx="25">
                  <c:v>4699</c:v>
                </c:pt>
                <c:pt idx="26">
                  <c:v>4618</c:v>
                </c:pt>
                <c:pt idx="27">
                  <c:v>4320</c:v>
                </c:pt>
                <c:pt idx="28">
                  <c:v>4174</c:v>
                </c:pt>
                <c:pt idx="29">
                  <c:v>3872</c:v>
                </c:pt>
                <c:pt idx="30">
                  <c:v>3983</c:v>
                </c:pt>
                <c:pt idx="31">
                  <c:v>3763</c:v>
                </c:pt>
                <c:pt idx="32">
                  <c:v>3414</c:v>
                </c:pt>
                <c:pt idx="33">
                  <c:v>3415</c:v>
                </c:pt>
                <c:pt idx="34">
                  <c:v>3236</c:v>
                </c:pt>
                <c:pt idx="35">
                  <c:v>3194</c:v>
                </c:pt>
                <c:pt idx="36">
                  <c:v>3167</c:v>
                </c:pt>
                <c:pt idx="37">
                  <c:v>3001</c:v>
                </c:pt>
                <c:pt idx="38">
                  <c:v>3168</c:v>
                </c:pt>
                <c:pt idx="39">
                  <c:v>3151</c:v>
                </c:pt>
                <c:pt idx="40">
                  <c:v>3186</c:v>
                </c:pt>
                <c:pt idx="41">
                  <c:v>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F-4962-A109-8A71EB491C69}"/>
            </c:ext>
          </c:extLst>
        </c:ser>
        <c:ser>
          <c:idx val="1"/>
          <c:order val="1"/>
          <c:tx>
            <c:strRef>
              <c:f>'1.10'!$P$4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strRef>
              <c:f>'1.10'!$A$5:$B$46</c:f>
              <c:strCach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strCache>
            </c:strRef>
          </c:cat>
          <c:val>
            <c:numRef>
              <c:f>'1.10'!$P$5:$P$46</c:f>
              <c:numCache>
                <c:formatCode>#,##0</c:formatCode>
                <c:ptCount val="42"/>
                <c:pt idx="0">
                  <c:v>7852</c:v>
                </c:pt>
                <c:pt idx="5">
                  <c:v>7172</c:v>
                </c:pt>
                <c:pt idx="10">
                  <c:v>6374</c:v>
                </c:pt>
                <c:pt idx="15">
                  <c:v>4565</c:v>
                </c:pt>
                <c:pt idx="17">
                  <c:v>4173</c:v>
                </c:pt>
                <c:pt idx="18">
                  <c:v>3920</c:v>
                </c:pt>
                <c:pt idx="19">
                  <c:v>3643</c:v>
                </c:pt>
                <c:pt idx="20">
                  <c:v>3576</c:v>
                </c:pt>
                <c:pt idx="21">
                  <c:v>3370</c:v>
                </c:pt>
                <c:pt idx="22">
                  <c:v>3180</c:v>
                </c:pt>
                <c:pt idx="23">
                  <c:v>2957</c:v>
                </c:pt>
                <c:pt idx="24">
                  <c:v>2752</c:v>
                </c:pt>
                <c:pt idx="25">
                  <c:v>2712</c:v>
                </c:pt>
                <c:pt idx="26">
                  <c:v>2538</c:v>
                </c:pt>
                <c:pt idx="27">
                  <c:v>2375</c:v>
                </c:pt>
                <c:pt idx="28">
                  <c:v>2248</c:v>
                </c:pt>
                <c:pt idx="29">
                  <c:v>2150</c:v>
                </c:pt>
                <c:pt idx="30">
                  <c:v>2044</c:v>
                </c:pt>
                <c:pt idx="31">
                  <c:v>1956</c:v>
                </c:pt>
                <c:pt idx="32">
                  <c:v>1837</c:v>
                </c:pt>
                <c:pt idx="33">
                  <c:v>1726</c:v>
                </c:pt>
                <c:pt idx="34">
                  <c:v>1642</c:v>
                </c:pt>
                <c:pt idx="35">
                  <c:v>1659</c:v>
                </c:pt>
                <c:pt idx="36">
                  <c:v>1626</c:v>
                </c:pt>
                <c:pt idx="37">
                  <c:v>1520</c:v>
                </c:pt>
                <c:pt idx="38">
                  <c:v>1602</c:v>
                </c:pt>
                <c:pt idx="39">
                  <c:v>1622</c:v>
                </c:pt>
                <c:pt idx="40">
                  <c:v>1629</c:v>
                </c:pt>
                <c:pt idx="41">
                  <c:v>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F-4962-A109-8A71EB491C69}"/>
            </c:ext>
          </c:extLst>
        </c:ser>
        <c:ser>
          <c:idx val="2"/>
          <c:order val="2"/>
          <c:tx>
            <c:strRef>
              <c:f>'1.10'!$Q$4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strRef>
              <c:f>'1.10'!$A$5:$B$46</c:f>
              <c:strCach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strCache>
            </c:strRef>
          </c:cat>
          <c:val>
            <c:numRef>
              <c:f>'1.10'!$Q$5:$Q$46</c:f>
              <c:numCache>
                <c:formatCode>#,##0</c:formatCode>
                <c:ptCount val="42"/>
                <c:pt idx="0">
                  <c:v>17692</c:v>
                </c:pt>
                <c:pt idx="5">
                  <c:v>17783</c:v>
                </c:pt>
                <c:pt idx="10">
                  <c:v>16241</c:v>
                </c:pt>
                <c:pt idx="15">
                  <c:v>11977</c:v>
                </c:pt>
                <c:pt idx="17">
                  <c:v>11035</c:v>
                </c:pt>
                <c:pt idx="18">
                  <c:v>10522</c:v>
                </c:pt>
                <c:pt idx="19">
                  <c:v>10041</c:v>
                </c:pt>
                <c:pt idx="20">
                  <c:v>9614</c:v>
                </c:pt>
                <c:pt idx="21">
                  <c:v>9236</c:v>
                </c:pt>
                <c:pt idx="22">
                  <c:v>8744</c:v>
                </c:pt>
                <c:pt idx="23">
                  <c:v>8200</c:v>
                </c:pt>
                <c:pt idx="24">
                  <c:v>7616</c:v>
                </c:pt>
                <c:pt idx="25">
                  <c:v>7411</c:v>
                </c:pt>
                <c:pt idx="26">
                  <c:v>7156</c:v>
                </c:pt>
                <c:pt idx="27">
                  <c:v>6695</c:v>
                </c:pt>
                <c:pt idx="28">
                  <c:v>6422</c:v>
                </c:pt>
                <c:pt idx="29">
                  <c:v>6022</c:v>
                </c:pt>
                <c:pt idx="30">
                  <c:v>6028</c:v>
                </c:pt>
                <c:pt idx="31">
                  <c:v>5719</c:v>
                </c:pt>
                <c:pt idx="32">
                  <c:v>5251</c:v>
                </c:pt>
                <c:pt idx="33">
                  <c:v>5141</c:v>
                </c:pt>
                <c:pt idx="34">
                  <c:v>4878</c:v>
                </c:pt>
                <c:pt idx="35">
                  <c:v>4853</c:v>
                </c:pt>
                <c:pt idx="36">
                  <c:v>4793</c:v>
                </c:pt>
                <c:pt idx="37">
                  <c:v>4521</c:v>
                </c:pt>
                <c:pt idx="38">
                  <c:v>4770</c:v>
                </c:pt>
                <c:pt idx="39">
                  <c:v>4773</c:v>
                </c:pt>
                <c:pt idx="40">
                  <c:v>4815</c:v>
                </c:pt>
                <c:pt idx="41">
                  <c:v>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F-4962-A109-8A71EB491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555008"/>
        <c:axId val="103363712"/>
      </c:lineChart>
      <c:catAx>
        <c:axId val="102555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3363712"/>
        <c:crosses val="autoZero"/>
        <c:auto val="1"/>
        <c:lblAlgn val="ctr"/>
        <c:lblOffset val="100"/>
        <c:noMultiLvlLbl val="0"/>
      </c:catAx>
      <c:valAx>
        <c:axId val="103363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Number of Deaths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025550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019654369772061"/>
          <c:y val="0.26747410459702903"/>
          <c:w val="0.13348119307964734"/>
          <c:h val="0.12492513565338013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1.2b Deaths by cause in men, England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81169554119372"/>
          <c:y val="0.22812976136420968"/>
          <c:w val="0.47411204040623472"/>
          <c:h val="0.70469300237122245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C-147B-4E5B-9028-8DA40BC2DBB5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1-147B-4E5B-9028-8DA40BC2DBB5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3-147B-4E5B-9028-8DA40BC2DBB5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5-147B-4E5B-9028-8DA40BC2DBB5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7-147B-4E5B-9028-8DA40BC2DBB5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9-147B-4E5B-9028-8DA40BC2DBB5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B-147B-4E5B-9028-8DA40BC2DBB5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D-147B-4E5B-9028-8DA40BC2DBB5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07-DD5B-4B32-B312-7060E24405BD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7B-4E5B-9028-8DA40BC2DBB5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7B-4E5B-9028-8DA40BC2DBB5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47B-4E5B-9028-8DA40BC2DBB5}"/>
                </c:ext>
              </c:extLst>
            </c:dLbl>
            <c:dLbl>
              <c:idx val="3"/>
              <c:layout>
                <c:manualLayout>
                  <c:x val="1.2293834688346883E-2"/>
                  <c:y val="-2.73566504460665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7B-4E5B-9028-8DA40BC2DBB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147B-4E5B-9028-8DA40BC2DBB5}"/>
                </c:ext>
              </c:extLst>
            </c:dLbl>
            <c:dLbl>
              <c:idx val="5"/>
              <c:layout>
                <c:manualLayout>
                  <c:x val="3.7922934882963125E-2"/>
                  <c:y val="5.402552847989506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7B-4E5B-9028-8DA40BC2DBB5}"/>
                </c:ext>
              </c:extLst>
            </c:dLbl>
            <c:dLbl>
              <c:idx val="6"/>
              <c:layout>
                <c:manualLayout>
                  <c:x val="3.8609813718568274E-2"/>
                  <c:y val="9.07116694415014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7B-4E5B-9028-8DA40BC2DBB5}"/>
                </c:ext>
              </c:extLst>
            </c:dLbl>
            <c:dLbl>
              <c:idx val="7"/>
              <c:layout>
                <c:manualLayout>
                  <c:x val="5.0477235772357722E-2"/>
                  <c:y val="0.173148215733982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7B-4E5B-9028-8DA40BC2DB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5B-4B32-B312-7060E24405BD}"/>
                </c:ext>
              </c:extLst>
            </c:dLbl>
            <c:dLbl>
              <c:idx val="9"/>
              <c:layout>
                <c:manualLayout>
                  <c:x val="-5.2682249322493165E-2"/>
                  <c:y val="-0.152652473641524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9-481F-B511-58D84F85C069}"/>
                </c:ext>
              </c:extLst>
            </c:dLbl>
            <c:dLbl>
              <c:idx val="10"/>
              <c:layout>
                <c:manualLayout>
                  <c:x val="1.3867208672086705E-2"/>
                  <c:y val="4.83130575831305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7B-4E5B-9028-8DA40BC2DBB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$8,'1.2ChartData'!$C$12,'1.2ChartData'!$C$16,'1.2ChartData'!$C$20,'1.2ChartData'!$C$24,'1.2ChartData'!$C$28,'1.2ChartData'!$C$32,'1.2ChartData'!$C$36,'1.2ChartData'!$C$40,'1.2ChartData'!$C$44,'1.2ChartData'!$C$48,'1.2ChartData'!$C$52,'1.2ChartData'!$C$56,'1.2ChartData'!$C$60)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E$8,'1.2ChartData'!$E$12,'1.2ChartData'!$E$16,'1.2ChartData'!$E$20,'1.2ChartData'!$E$24,'1.2ChartData'!$E$28,'1.2ChartData'!$E$32,'1.2ChartData'!$E$36,'1.2ChartData'!$E$40,'1.2ChartData'!$E$44,'1.2ChartData'!$E$48,'1.2ChartData'!$E$52,'1.2ChartData'!$E$56,'1.2ChartData'!$E$60)</c:f>
              <c:numCache>
                <c:formatCode>#,##0</c:formatCode>
                <c:ptCount val="14"/>
                <c:pt idx="0">
                  <c:v>264</c:v>
                </c:pt>
                <c:pt idx="1">
                  <c:v>2993</c:v>
                </c:pt>
                <c:pt idx="2">
                  <c:v>32862</c:v>
                </c:pt>
                <c:pt idx="3">
                  <c:v>11090</c:v>
                </c:pt>
                <c:pt idx="4">
                  <c:v>12520</c:v>
                </c:pt>
                <c:pt idx="5">
                  <c:v>3978</c:v>
                </c:pt>
                <c:pt idx="6">
                  <c:v>1158</c:v>
                </c:pt>
                <c:pt idx="7">
                  <c:v>5044</c:v>
                </c:pt>
                <c:pt idx="8">
                  <c:v>250</c:v>
                </c:pt>
                <c:pt idx="9">
                  <c:v>75106</c:v>
                </c:pt>
                <c:pt idx="10">
                  <c:v>34825</c:v>
                </c:pt>
                <c:pt idx="11">
                  <c:v>3059</c:v>
                </c:pt>
                <c:pt idx="12">
                  <c:v>17270</c:v>
                </c:pt>
                <c:pt idx="13">
                  <c:v>49591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7B-4E5B-9028-8DA40BC2DBB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1.10 </a:t>
            </a:r>
            <a:r>
              <a:rPr lang="en-GB" sz="1400" b="1" i="0" u="none" strike="noStrike" baseline="0">
                <a:effectLst/>
              </a:rPr>
              <a:t>Number of deaths from </a:t>
            </a:r>
            <a:r>
              <a:rPr lang="en-US" sz="1400"/>
              <a:t>all heart and circulatory diseases, by gender, aged under 75, Northern Ireland 1961 to 2018</a:t>
            </a:r>
          </a:p>
        </c:rich>
      </c:tx>
      <c:layout>
        <c:manualLayout>
          <c:xMode val="edge"/>
          <c:yMode val="edge"/>
          <c:x val="3.5211152111521121E-2"/>
          <c:y val="4.83592400690846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073991212353064E-2"/>
          <c:y val="0.19810606575732442"/>
          <c:w val="0.86292575051734766"/>
          <c:h val="0.6818556747764043"/>
        </c:manualLayout>
      </c:layout>
      <c:lineChart>
        <c:grouping val="standard"/>
        <c:varyColors val="0"/>
        <c:ser>
          <c:idx val="0"/>
          <c:order val="0"/>
          <c:tx>
            <c:strRef>
              <c:f>'1.10'!$S$4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'1.10'!$S$5:$S$46</c:f>
              <c:numCache>
                <c:formatCode>#,##0</c:formatCode>
                <c:ptCount val="42"/>
                <c:pt idx="0">
                  <c:v>1971</c:v>
                </c:pt>
                <c:pt idx="5">
                  <c:v>2678</c:v>
                </c:pt>
                <c:pt idx="10">
                  <c:v>2664</c:v>
                </c:pt>
                <c:pt idx="15">
                  <c:v>1830</c:v>
                </c:pt>
                <c:pt idx="17">
                  <c:v>1718</c:v>
                </c:pt>
                <c:pt idx="18">
                  <c:v>1690</c:v>
                </c:pt>
                <c:pt idx="19">
                  <c:v>1524</c:v>
                </c:pt>
                <c:pt idx="20">
                  <c:v>1536</c:v>
                </c:pt>
                <c:pt idx="21">
                  <c:v>1446</c:v>
                </c:pt>
                <c:pt idx="22">
                  <c:v>1392</c:v>
                </c:pt>
                <c:pt idx="23">
                  <c:v>1230</c:v>
                </c:pt>
                <c:pt idx="24">
                  <c:v>1154</c:v>
                </c:pt>
                <c:pt idx="25">
                  <c:v>1160</c:v>
                </c:pt>
                <c:pt idx="26">
                  <c:v>1080</c:v>
                </c:pt>
                <c:pt idx="27">
                  <c:v>1064</c:v>
                </c:pt>
                <c:pt idx="28">
                  <c:v>980</c:v>
                </c:pt>
                <c:pt idx="29">
                  <c:v>946</c:v>
                </c:pt>
                <c:pt idx="30">
                  <c:v>937</c:v>
                </c:pt>
                <c:pt idx="31">
                  <c:v>881</c:v>
                </c:pt>
                <c:pt idx="32">
                  <c:v>847</c:v>
                </c:pt>
                <c:pt idx="33">
                  <c:v>897</c:v>
                </c:pt>
                <c:pt idx="34">
                  <c:v>824</c:v>
                </c:pt>
                <c:pt idx="35">
                  <c:v>778</c:v>
                </c:pt>
                <c:pt idx="36">
                  <c:v>757</c:v>
                </c:pt>
                <c:pt idx="37">
                  <c:v>722</c:v>
                </c:pt>
                <c:pt idx="38">
                  <c:v>738</c:v>
                </c:pt>
                <c:pt idx="39">
                  <c:v>726</c:v>
                </c:pt>
                <c:pt idx="40">
                  <c:v>768</c:v>
                </c:pt>
                <c:pt idx="41">
                  <c:v>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5-412E-BF5E-C2D9104E3D6D}"/>
            </c:ext>
          </c:extLst>
        </c:ser>
        <c:ser>
          <c:idx val="1"/>
          <c:order val="1"/>
          <c:tx>
            <c:strRef>
              <c:f>'1.10'!$T$4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'1.10'!$T$5:$T$46</c:f>
              <c:numCache>
                <c:formatCode>#,##0</c:formatCode>
                <c:ptCount val="42"/>
                <c:pt idx="0">
                  <c:v>1238</c:v>
                </c:pt>
                <c:pt idx="5">
                  <c:v>1740</c:v>
                </c:pt>
                <c:pt idx="10">
                  <c:v>1515</c:v>
                </c:pt>
                <c:pt idx="15">
                  <c:v>1059</c:v>
                </c:pt>
                <c:pt idx="17">
                  <c:v>1022</c:v>
                </c:pt>
                <c:pt idx="18">
                  <c:v>1006</c:v>
                </c:pt>
                <c:pt idx="19">
                  <c:v>903</c:v>
                </c:pt>
                <c:pt idx="20">
                  <c:v>840</c:v>
                </c:pt>
                <c:pt idx="21">
                  <c:v>766</c:v>
                </c:pt>
                <c:pt idx="22">
                  <c:v>747</c:v>
                </c:pt>
                <c:pt idx="23">
                  <c:v>671</c:v>
                </c:pt>
                <c:pt idx="24">
                  <c:v>641</c:v>
                </c:pt>
                <c:pt idx="25">
                  <c:v>632</c:v>
                </c:pt>
                <c:pt idx="26">
                  <c:v>534</c:v>
                </c:pt>
                <c:pt idx="27">
                  <c:v>558</c:v>
                </c:pt>
                <c:pt idx="28">
                  <c:v>515</c:v>
                </c:pt>
                <c:pt idx="29">
                  <c:v>515</c:v>
                </c:pt>
                <c:pt idx="30">
                  <c:v>462</c:v>
                </c:pt>
                <c:pt idx="31">
                  <c:v>473</c:v>
                </c:pt>
                <c:pt idx="32">
                  <c:v>456</c:v>
                </c:pt>
                <c:pt idx="33">
                  <c:v>439</c:v>
                </c:pt>
                <c:pt idx="34">
                  <c:v>355</c:v>
                </c:pt>
                <c:pt idx="35">
                  <c:v>331</c:v>
                </c:pt>
                <c:pt idx="36">
                  <c:v>364</c:v>
                </c:pt>
                <c:pt idx="37">
                  <c:v>356</c:v>
                </c:pt>
                <c:pt idx="38">
                  <c:v>380</c:v>
                </c:pt>
                <c:pt idx="39">
                  <c:v>383</c:v>
                </c:pt>
                <c:pt idx="40">
                  <c:v>366</c:v>
                </c:pt>
                <c:pt idx="41">
                  <c:v>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F5-412E-BF5E-C2D9104E3D6D}"/>
            </c:ext>
          </c:extLst>
        </c:ser>
        <c:ser>
          <c:idx val="2"/>
          <c:order val="2"/>
          <c:tx>
            <c:strRef>
              <c:f>'1.10'!$U$4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'1.10'!$A$5:$A$46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'1.10'!$U$5:$U$46</c:f>
              <c:numCache>
                <c:formatCode>#,##0</c:formatCode>
                <c:ptCount val="42"/>
                <c:pt idx="0">
                  <c:v>3209</c:v>
                </c:pt>
                <c:pt idx="5">
                  <c:v>4418</c:v>
                </c:pt>
                <c:pt idx="10">
                  <c:v>4179</c:v>
                </c:pt>
                <c:pt idx="15">
                  <c:v>2889</c:v>
                </c:pt>
                <c:pt idx="17">
                  <c:v>2740</c:v>
                </c:pt>
                <c:pt idx="18">
                  <c:v>2696</c:v>
                </c:pt>
                <c:pt idx="19">
                  <c:v>2427</c:v>
                </c:pt>
                <c:pt idx="20">
                  <c:v>2376</c:v>
                </c:pt>
                <c:pt idx="21">
                  <c:v>2212</c:v>
                </c:pt>
                <c:pt idx="22">
                  <c:v>2139</c:v>
                </c:pt>
                <c:pt idx="23">
                  <c:v>1901</c:v>
                </c:pt>
                <c:pt idx="24">
                  <c:v>1795</c:v>
                </c:pt>
                <c:pt idx="25">
                  <c:v>1792</c:v>
                </c:pt>
                <c:pt idx="26">
                  <c:v>1614</c:v>
                </c:pt>
                <c:pt idx="27">
                  <c:v>1622</c:v>
                </c:pt>
                <c:pt idx="28">
                  <c:v>1495</c:v>
                </c:pt>
                <c:pt idx="29">
                  <c:v>1461</c:v>
                </c:pt>
                <c:pt idx="30">
                  <c:v>1399</c:v>
                </c:pt>
                <c:pt idx="31">
                  <c:v>1354</c:v>
                </c:pt>
                <c:pt idx="32">
                  <c:v>1303</c:v>
                </c:pt>
                <c:pt idx="33">
                  <c:v>1336</c:v>
                </c:pt>
                <c:pt idx="34">
                  <c:v>1179</c:v>
                </c:pt>
                <c:pt idx="35">
                  <c:v>1109</c:v>
                </c:pt>
                <c:pt idx="36">
                  <c:v>1121</c:v>
                </c:pt>
                <c:pt idx="37">
                  <c:v>1078</c:v>
                </c:pt>
                <c:pt idx="38">
                  <c:v>1118</c:v>
                </c:pt>
                <c:pt idx="39">
                  <c:v>1109</c:v>
                </c:pt>
                <c:pt idx="40">
                  <c:v>1134</c:v>
                </c:pt>
                <c:pt idx="41">
                  <c:v>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5-412E-BF5E-C2D9104E3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399808"/>
        <c:axId val="103401344"/>
      </c:lineChart>
      <c:catAx>
        <c:axId val="103399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3401344"/>
        <c:crosses val="autoZero"/>
        <c:auto val="1"/>
        <c:lblAlgn val="ctr"/>
        <c:lblOffset val="100"/>
        <c:noMultiLvlLbl val="0"/>
      </c:catAx>
      <c:valAx>
        <c:axId val="103401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Number of Deaths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0653133302986574E-2"/>
              <c:y val="0.4061496198985490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033998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151675689985245"/>
          <c:y val="0.24674871599599277"/>
          <c:w val="0.12856114387915535"/>
          <c:h val="0.12492513565338013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baseline="0">
                <a:effectLst/>
              </a:rPr>
              <a:t>Figure 1.11 Number of deaths from coronary heart disease (CHD), by gender, United Kingdom, 1981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9514450973023"/>
          <c:y val="0.12815739747669791"/>
          <c:w val="0.84872038841477759"/>
          <c:h val="0.7419636306434626"/>
        </c:manualLayout>
      </c:layout>
      <c:lineChart>
        <c:grouping val="standard"/>
        <c:varyColors val="0"/>
        <c:ser>
          <c:idx val="0"/>
          <c:order val="0"/>
          <c:tx>
            <c:strRef>
              <c:f>'1.11'!$C$4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'1.11'!$C$15:$C$46</c:f>
              <c:numCache>
                <c:formatCode>#,##0</c:formatCode>
                <c:ptCount val="32"/>
                <c:pt idx="0">
                  <c:v>101870</c:v>
                </c:pt>
                <c:pt idx="5">
                  <c:v>92502</c:v>
                </c:pt>
                <c:pt idx="7">
                  <c:v>83418</c:v>
                </c:pt>
                <c:pt idx="8">
                  <c:v>82469</c:v>
                </c:pt>
                <c:pt idx="9">
                  <c:v>80388</c:v>
                </c:pt>
                <c:pt idx="10">
                  <c:v>76489</c:v>
                </c:pt>
                <c:pt idx="11">
                  <c:v>74542</c:v>
                </c:pt>
                <c:pt idx="12">
                  <c:v>71773</c:v>
                </c:pt>
                <c:pt idx="13">
                  <c:v>68310</c:v>
                </c:pt>
                <c:pt idx="14">
                  <c:v>66400</c:v>
                </c:pt>
                <c:pt idx="15">
                  <c:v>64473</c:v>
                </c:pt>
                <c:pt idx="16">
                  <c:v>62399</c:v>
                </c:pt>
                <c:pt idx="17">
                  <c:v>58565</c:v>
                </c:pt>
                <c:pt idx="18">
                  <c:v>56135</c:v>
                </c:pt>
                <c:pt idx="19">
                  <c:v>52594</c:v>
                </c:pt>
                <c:pt idx="20">
                  <c:v>51386</c:v>
                </c:pt>
                <c:pt idx="21">
                  <c:v>49472</c:v>
                </c:pt>
                <c:pt idx="22">
                  <c:v>47149</c:v>
                </c:pt>
                <c:pt idx="23">
                  <c:v>46430</c:v>
                </c:pt>
                <c:pt idx="24">
                  <c:v>43040</c:v>
                </c:pt>
                <c:pt idx="25">
                  <c:v>42677</c:v>
                </c:pt>
                <c:pt idx="26">
                  <c:v>43057</c:v>
                </c:pt>
                <c:pt idx="27">
                  <c:v>41364</c:v>
                </c:pt>
                <c:pt idx="28">
                  <c:v>41959</c:v>
                </c:pt>
                <c:pt idx="29">
                  <c:v>40297</c:v>
                </c:pt>
                <c:pt idx="30">
                  <c:v>40974</c:v>
                </c:pt>
                <c:pt idx="31">
                  <c:v>40395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6-46E9-85D2-9F1DDD2FF8AA}"/>
            </c:ext>
          </c:extLst>
        </c:ser>
        <c:ser>
          <c:idx val="1"/>
          <c:order val="1"/>
          <c:tx>
            <c:strRef>
              <c:f>'1.11'!$D$4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'1.11'!$D$15:$D$46</c:f>
              <c:numCache>
                <c:formatCode>#,##0</c:formatCode>
                <c:ptCount val="32"/>
                <c:pt idx="0">
                  <c:v>76122</c:v>
                </c:pt>
                <c:pt idx="5">
                  <c:v>78089</c:v>
                </c:pt>
                <c:pt idx="7">
                  <c:v>70544</c:v>
                </c:pt>
                <c:pt idx="8">
                  <c:v>69126</c:v>
                </c:pt>
                <c:pt idx="9">
                  <c:v>67336</c:v>
                </c:pt>
                <c:pt idx="10">
                  <c:v>64069</c:v>
                </c:pt>
                <c:pt idx="11">
                  <c:v>62610</c:v>
                </c:pt>
                <c:pt idx="12">
                  <c:v>59188</c:v>
                </c:pt>
                <c:pt idx="13">
                  <c:v>55727</c:v>
                </c:pt>
                <c:pt idx="14">
                  <c:v>54491</c:v>
                </c:pt>
                <c:pt idx="15">
                  <c:v>53003</c:v>
                </c:pt>
                <c:pt idx="16">
                  <c:v>51495</c:v>
                </c:pt>
                <c:pt idx="17">
                  <c:v>47289</c:v>
                </c:pt>
                <c:pt idx="18">
                  <c:v>44821</c:v>
                </c:pt>
                <c:pt idx="19">
                  <c:v>41818</c:v>
                </c:pt>
                <c:pt idx="20">
                  <c:v>40088</c:v>
                </c:pt>
                <c:pt idx="21">
                  <c:v>38498</c:v>
                </c:pt>
                <c:pt idx="22">
                  <c:v>35379</c:v>
                </c:pt>
                <c:pt idx="23">
                  <c:v>33909</c:v>
                </c:pt>
                <c:pt idx="24">
                  <c:v>30764</c:v>
                </c:pt>
                <c:pt idx="25">
                  <c:v>30796</c:v>
                </c:pt>
                <c:pt idx="26">
                  <c:v>29970</c:v>
                </c:pt>
                <c:pt idx="27">
                  <c:v>27799</c:v>
                </c:pt>
                <c:pt idx="28">
                  <c:v>27826</c:v>
                </c:pt>
                <c:pt idx="29">
                  <c:v>25779</c:v>
                </c:pt>
                <c:pt idx="30">
                  <c:v>25367</c:v>
                </c:pt>
                <c:pt idx="31">
                  <c:v>23737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6-46E9-85D2-9F1DDD2FF8AA}"/>
            </c:ext>
          </c:extLst>
        </c:ser>
        <c:ser>
          <c:idx val="2"/>
          <c:order val="2"/>
          <c:tx>
            <c:strRef>
              <c:f>'1.11'!$E$4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'1.11'!$E$15:$E$46</c:f>
              <c:numCache>
                <c:formatCode>#,##0</c:formatCode>
                <c:ptCount val="32"/>
                <c:pt idx="0">
                  <c:v>177992</c:v>
                </c:pt>
                <c:pt idx="5">
                  <c:v>170591</c:v>
                </c:pt>
                <c:pt idx="7">
                  <c:v>153962</c:v>
                </c:pt>
                <c:pt idx="8">
                  <c:v>151595</c:v>
                </c:pt>
                <c:pt idx="9">
                  <c:v>147724</c:v>
                </c:pt>
                <c:pt idx="10">
                  <c:v>140558</c:v>
                </c:pt>
                <c:pt idx="11">
                  <c:v>137152</c:v>
                </c:pt>
                <c:pt idx="12">
                  <c:v>130961</c:v>
                </c:pt>
                <c:pt idx="13">
                  <c:v>124037</c:v>
                </c:pt>
                <c:pt idx="14">
                  <c:v>120891</c:v>
                </c:pt>
                <c:pt idx="15">
                  <c:v>117476</c:v>
                </c:pt>
                <c:pt idx="16">
                  <c:v>113894</c:v>
                </c:pt>
                <c:pt idx="17">
                  <c:v>105854</c:v>
                </c:pt>
                <c:pt idx="18">
                  <c:v>100956</c:v>
                </c:pt>
                <c:pt idx="19">
                  <c:v>94412</c:v>
                </c:pt>
                <c:pt idx="20">
                  <c:v>91474</c:v>
                </c:pt>
                <c:pt idx="21">
                  <c:v>87970</c:v>
                </c:pt>
                <c:pt idx="22">
                  <c:v>82528</c:v>
                </c:pt>
                <c:pt idx="23">
                  <c:v>80339</c:v>
                </c:pt>
                <c:pt idx="24">
                  <c:v>73804</c:v>
                </c:pt>
                <c:pt idx="25">
                  <c:v>73473</c:v>
                </c:pt>
                <c:pt idx="26">
                  <c:v>73027</c:v>
                </c:pt>
                <c:pt idx="27">
                  <c:v>69163</c:v>
                </c:pt>
                <c:pt idx="28">
                  <c:v>69785</c:v>
                </c:pt>
                <c:pt idx="29">
                  <c:v>66076</c:v>
                </c:pt>
                <c:pt idx="30">
                  <c:v>66341</c:v>
                </c:pt>
                <c:pt idx="31">
                  <c:v>64132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6-46E9-85D2-9F1DDD2FF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0032"/>
        <c:axId val="103518208"/>
      </c:lineChart>
      <c:catAx>
        <c:axId val="103500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3518208"/>
        <c:crosses val="autoZero"/>
        <c:auto val="1"/>
        <c:lblAlgn val="ctr"/>
        <c:lblOffset val="100"/>
        <c:noMultiLvlLbl val="0"/>
      </c:catAx>
      <c:valAx>
        <c:axId val="1035182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</a:t>
                </a:r>
                <a:r>
                  <a:rPr lang="en-GB" baseline="0"/>
                  <a:t> of Deaths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4961057690838704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03500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82629499601258"/>
          <c:y val="0.24779628469285803"/>
          <c:w val="0.11690747038459541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baseline="0">
                <a:effectLst/>
              </a:rPr>
              <a:t>Figure 1.11 Number of deaths from coronary heart disease (CHD), by gender, England,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38118781663922"/>
          <c:y val="0.13038705227171099"/>
          <c:w val="0.850153451748764"/>
          <c:h val="0.7352746662584233"/>
        </c:manualLayout>
      </c:layout>
      <c:lineChart>
        <c:grouping val="standard"/>
        <c:varyColors val="0"/>
        <c:ser>
          <c:idx val="0"/>
          <c:order val="0"/>
          <c:tx>
            <c:strRef>
              <c:f>'1.11'!$G$4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'1.11'!$G$5:$G$46</c:f>
              <c:numCache>
                <c:formatCode>#,##0</c:formatCode>
                <c:ptCount val="42"/>
                <c:pt idx="0">
                  <c:v>72570</c:v>
                </c:pt>
                <c:pt idx="5">
                  <c:v>77521</c:v>
                </c:pt>
                <c:pt idx="10">
                  <c:v>83139</c:v>
                </c:pt>
                <c:pt idx="15">
                  <c:v>75954</c:v>
                </c:pt>
                <c:pt idx="17">
                  <c:v>68364</c:v>
                </c:pt>
                <c:pt idx="18">
                  <c:v>67639</c:v>
                </c:pt>
                <c:pt idx="19">
                  <c:v>65888</c:v>
                </c:pt>
                <c:pt idx="20">
                  <c:v>62668</c:v>
                </c:pt>
                <c:pt idx="21">
                  <c:v>61253</c:v>
                </c:pt>
                <c:pt idx="22">
                  <c:v>58496</c:v>
                </c:pt>
                <c:pt idx="23">
                  <c:v>56024</c:v>
                </c:pt>
                <c:pt idx="24">
                  <c:v>54567</c:v>
                </c:pt>
                <c:pt idx="25">
                  <c:v>52938</c:v>
                </c:pt>
                <c:pt idx="26">
                  <c:v>50986</c:v>
                </c:pt>
                <c:pt idx="27">
                  <c:v>47914</c:v>
                </c:pt>
                <c:pt idx="28">
                  <c:v>45628</c:v>
                </c:pt>
                <c:pt idx="29">
                  <c:v>43086</c:v>
                </c:pt>
                <c:pt idx="30">
                  <c:v>41731</c:v>
                </c:pt>
                <c:pt idx="31">
                  <c:v>40338</c:v>
                </c:pt>
                <c:pt idx="32">
                  <c:v>38531</c:v>
                </c:pt>
                <c:pt idx="33">
                  <c:v>37873</c:v>
                </c:pt>
                <c:pt idx="34">
                  <c:v>34993</c:v>
                </c:pt>
                <c:pt idx="35">
                  <c:v>34726</c:v>
                </c:pt>
                <c:pt idx="36">
                  <c:v>35036</c:v>
                </c:pt>
                <c:pt idx="37">
                  <c:v>33802</c:v>
                </c:pt>
                <c:pt idx="38">
                  <c:v>34103</c:v>
                </c:pt>
                <c:pt idx="39">
                  <c:v>32856</c:v>
                </c:pt>
                <c:pt idx="40">
                  <c:v>33327</c:v>
                </c:pt>
                <c:pt idx="41">
                  <c:v>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D-486E-8384-280FCAFA625E}"/>
            </c:ext>
          </c:extLst>
        </c:ser>
        <c:ser>
          <c:idx val="1"/>
          <c:order val="1"/>
          <c:tx>
            <c:strRef>
              <c:f>'1.11'!$H$4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'1.11'!$H$5:$H$46</c:f>
              <c:numCache>
                <c:formatCode>#,##0</c:formatCode>
                <c:ptCount val="42"/>
                <c:pt idx="0">
                  <c:v>64355</c:v>
                </c:pt>
                <c:pt idx="5">
                  <c:v>56244</c:v>
                </c:pt>
                <c:pt idx="10">
                  <c:v>61889</c:v>
                </c:pt>
                <c:pt idx="15">
                  <c:v>64006</c:v>
                </c:pt>
                <c:pt idx="17">
                  <c:v>57597</c:v>
                </c:pt>
                <c:pt idx="18">
                  <c:v>56245</c:v>
                </c:pt>
                <c:pt idx="19">
                  <c:v>54902</c:v>
                </c:pt>
                <c:pt idx="20">
                  <c:v>52180</c:v>
                </c:pt>
                <c:pt idx="21">
                  <c:v>51211</c:v>
                </c:pt>
                <c:pt idx="22">
                  <c:v>47965</c:v>
                </c:pt>
                <c:pt idx="23">
                  <c:v>45137</c:v>
                </c:pt>
                <c:pt idx="24">
                  <c:v>44144</c:v>
                </c:pt>
                <c:pt idx="25">
                  <c:v>42960</c:v>
                </c:pt>
                <c:pt idx="26">
                  <c:v>41890</c:v>
                </c:pt>
                <c:pt idx="27">
                  <c:v>38267</c:v>
                </c:pt>
                <c:pt idx="28">
                  <c:v>36193</c:v>
                </c:pt>
                <c:pt idx="29">
                  <c:v>33725</c:v>
                </c:pt>
                <c:pt idx="30">
                  <c:v>32468</c:v>
                </c:pt>
                <c:pt idx="31">
                  <c:v>31194</c:v>
                </c:pt>
                <c:pt idx="32">
                  <c:v>28564</c:v>
                </c:pt>
                <c:pt idx="33">
                  <c:v>27371</c:v>
                </c:pt>
                <c:pt idx="34">
                  <c:v>24835</c:v>
                </c:pt>
                <c:pt idx="35">
                  <c:v>24899</c:v>
                </c:pt>
                <c:pt idx="36">
                  <c:v>24243</c:v>
                </c:pt>
                <c:pt idx="37">
                  <c:v>22562</c:v>
                </c:pt>
                <c:pt idx="38">
                  <c:v>22390</c:v>
                </c:pt>
                <c:pt idx="39">
                  <c:v>20812</c:v>
                </c:pt>
                <c:pt idx="40">
                  <c:v>20525</c:v>
                </c:pt>
                <c:pt idx="41">
                  <c:v>19127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D-486E-8384-280FCAFA625E}"/>
            </c:ext>
          </c:extLst>
        </c:ser>
        <c:ser>
          <c:idx val="2"/>
          <c:order val="2"/>
          <c:tx>
            <c:strRef>
              <c:f>'1.11'!$I$4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'1.11'!$I$5:$I$46</c:f>
              <c:numCache>
                <c:formatCode>#,##0</c:formatCode>
                <c:ptCount val="42"/>
                <c:pt idx="0">
                  <c:v>136925</c:v>
                </c:pt>
                <c:pt idx="5">
                  <c:v>133765</c:v>
                </c:pt>
                <c:pt idx="10">
                  <c:v>145028</c:v>
                </c:pt>
                <c:pt idx="15">
                  <c:v>139960</c:v>
                </c:pt>
                <c:pt idx="17">
                  <c:v>125961</c:v>
                </c:pt>
                <c:pt idx="18">
                  <c:v>123884</c:v>
                </c:pt>
                <c:pt idx="19">
                  <c:v>120790</c:v>
                </c:pt>
                <c:pt idx="20">
                  <c:v>114848</c:v>
                </c:pt>
                <c:pt idx="21">
                  <c:v>112464</c:v>
                </c:pt>
                <c:pt idx="22">
                  <c:v>106461</c:v>
                </c:pt>
                <c:pt idx="23">
                  <c:v>101161</c:v>
                </c:pt>
                <c:pt idx="24">
                  <c:v>98711</c:v>
                </c:pt>
                <c:pt idx="25">
                  <c:v>95898</c:v>
                </c:pt>
                <c:pt idx="26">
                  <c:v>92876</c:v>
                </c:pt>
                <c:pt idx="27">
                  <c:v>86181</c:v>
                </c:pt>
                <c:pt idx="28">
                  <c:v>81821</c:v>
                </c:pt>
                <c:pt idx="29">
                  <c:v>76811</c:v>
                </c:pt>
                <c:pt idx="30">
                  <c:v>74199</c:v>
                </c:pt>
                <c:pt idx="31">
                  <c:v>71532</c:v>
                </c:pt>
                <c:pt idx="32">
                  <c:v>67095</c:v>
                </c:pt>
                <c:pt idx="33">
                  <c:v>65244</c:v>
                </c:pt>
                <c:pt idx="34">
                  <c:v>59828</c:v>
                </c:pt>
                <c:pt idx="35">
                  <c:v>59625</c:v>
                </c:pt>
                <c:pt idx="36">
                  <c:v>59279</c:v>
                </c:pt>
                <c:pt idx="37">
                  <c:v>56364</c:v>
                </c:pt>
                <c:pt idx="38">
                  <c:v>56493</c:v>
                </c:pt>
                <c:pt idx="39">
                  <c:v>53668</c:v>
                </c:pt>
                <c:pt idx="40">
                  <c:v>53852</c:v>
                </c:pt>
                <c:pt idx="41">
                  <c:v>51989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D-486E-8384-280FCAFA6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07136"/>
        <c:axId val="106701568"/>
      </c:lineChart>
      <c:catAx>
        <c:axId val="105307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6701568"/>
        <c:crosses val="autoZero"/>
        <c:auto val="1"/>
        <c:lblAlgn val="ctr"/>
        <c:lblOffset val="100"/>
        <c:noMultiLvlLbl val="0"/>
      </c:catAx>
      <c:valAx>
        <c:axId val="106701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</a:t>
                </a:r>
                <a:r>
                  <a:rPr lang="en-GB" baseline="0"/>
                  <a:t> of Deaths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4970029909052067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05307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536409692974431"/>
          <c:y val="0.20543284358760938"/>
          <c:w val="0.11378318989196119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baseline="0">
                <a:effectLst/>
              </a:rPr>
              <a:t>Figure 1.11 Number of deaths from coronary heart disease (CHD), by gender, Scotland,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17963742904232"/>
          <c:y val="0.13484636186173718"/>
          <c:w val="0.86410694012085698"/>
          <c:h val="0.75088224982351492"/>
        </c:manualLayout>
      </c:layout>
      <c:lineChart>
        <c:grouping val="standard"/>
        <c:varyColors val="0"/>
        <c:ser>
          <c:idx val="0"/>
          <c:order val="0"/>
          <c:tx>
            <c:strRef>
              <c:f>'1.11'!$O$4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'1.11'!$O$5:$O$46</c:f>
              <c:numCache>
                <c:formatCode>#,##0</c:formatCode>
                <c:ptCount val="42"/>
                <c:pt idx="0">
                  <c:v>10312</c:v>
                </c:pt>
                <c:pt idx="5">
                  <c:v>10027</c:v>
                </c:pt>
                <c:pt idx="10">
                  <c:v>10272</c:v>
                </c:pt>
                <c:pt idx="15">
                  <c:v>8963</c:v>
                </c:pt>
                <c:pt idx="17">
                  <c:v>8133</c:v>
                </c:pt>
                <c:pt idx="18">
                  <c:v>7921</c:v>
                </c:pt>
                <c:pt idx="19">
                  <c:v>7887</c:v>
                </c:pt>
                <c:pt idx="20">
                  <c:v>7354</c:v>
                </c:pt>
                <c:pt idx="21">
                  <c:v>7119</c:v>
                </c:pt>
                <c:pt idx="22">
                  <c:v>7122</c:v>
                </c:pt>
                <c:pt idx="23">
                  <c:v>6578</c:v>
                </c:pt>
                <c:pt idx="24">
                  <c:v>6258</c:v>
                </c:pt>
                <c:pt idx="25">
                  <c:v>6190</c:v>
                </c:pt>
                <c:pt idx="26">
                  <c:v>6199</c:v>
                </c:pt>
                <c:pt idx="27">
                  <c:v>5814</c:v>
                </c:pt>
                <c:pt idx="28">
                  <c:v>5629</c:v>
                </c:pt>
                <c:pt idx="29">
                  <c:v>5099</c:v>
                </c:pt>
                <c:pt idx="30">
                  <c:v>5260</c:v>
                </c:pt>
                <c:pt idx="31">
                  <c:v>4852</c:v>
                </c:pt>
                <c:pt idx="32">
                  <c:v>4600</c:v>
                </c:pt>
                <c:pt idx="33">
                  <c:v>4599</c:v>
                </c:pt>
                <c:pt idx="34">
                  <c:v>4320</c:v>
                </c:pt>
                <c:pt idx="35">
                  <c:v>4258</c:v>
                </c:pt>
                <c:pt idx="36">
                  <c:v>4155</c:v>
                </c:pt>
                <c:pt idx="37">
                  <c:v>3989</c:v>
                </c:pt>
                <c:pt idx="38">
                  <c:v>4168</c:v>
                </c:pt>
                <c:pt idx="39">
                  <c:v>3917</c:v>
                </c:pt>
                <c:pt idx="40">
                  <c:v>4034</c:v>
                </c:pt>
                <c:pt idx="41">
                  <c:v>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D-4ADB-8499-40DC40F711F8}"/>
            </c:ext>
          </c:extLst>
        </c:ser>
        <c:ser>
          <c:idx val="1"/>
          <c:order val="1"/>
          <c:tx>
            <c:strRef>
              <c:f>'1.11'!$P$4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'1.11'!$P$5:$P$46</c:f>
              <c:numCache>
                <c:formatCode>#,##0</c:formatCode>
                <c:ptCount val="42"/>
                <c:pt idx="0">
                  <c:v>8897</c:v>
                </c:pt>
                <c:pt idx="5">
                  <c:v>7629</c:v>
                </c:pt>
                <c:pt idx="10">
                  <c:v>8181</c:v>
                </c:pt>
                <c:pt idx="15">
                  <c:v>7903</c:v>
                </c:pt>
                <c:pt idx="17">
                  <c:v>7101</c:v>
                </c:pt>
                <c:pt idx="18">
                  <c:v>7056</c:v>
                </c:pt>
                <c:pt idx="19">
                  <c:v>6760</c:v>
                </c:pt>
                <c:pt idx="20">
                  <c:v>6658</c:v>
                </c:pt>
                <c:pt idx="21">
                  <c:v>6299</c:v>
                </c:pt>
                <c:pt idx="22">
                  <c:v>6215</c:v>
                </c:pt>
                <c:pt idx="23">
                  <c:v>5834</c:v>
                </c:pt>
                <c:pt idx="24">
                  <c:v>5656</c:v>
                </c:pt>
                <c:pt idx="25">
                  <c:v>5502</c:v>
                </c:pt>
                <c:pt idx="26">
                  <c:v>5241</c:v>
                </c:pt>
                <c:pt idx="27">
                  <c:v>4964</c:v>
                </c:pt>
                <c:pt idx="28">
                  <c:v>4702</c:v>
                </c:pt>
                <c:pt idx="29">
                  <c:v>4433</c:v>
                </c:pt>
                <c:pt idx="30">
                  <c:v>4083</c:v>
                </c:pt>
                <c:pt idx="31">
                  <c:v>3989</c:v>
                </c:pt>
                <c:pt idx="32">
                  <c:v>3674</c:v>
                </c:pt>
                <c:pt idx="33">
                  <c:v>3539</c:v>
                </c:pt>
                <c:pt idx="34">
                  <c:v>3316</c:v>
                </c:pt>
                <c:pt idx="35">
                  <c:v>3283</c:v>
                </c:pt>
                <c:pt idx="36">
                  <c:v>3084</c:v>
                </c:pt>
                <c:pt idx="37">
                  <c:v>2883</c:v>
                </c:pt>
                <c:pt idx="38">
                  <c:v>2974</c:v>
                </c:pt>
                <c:pt idx="39">
                  <c:v>2780</c:v>
                </c:pt>
                <c:pt idx="40">
                  <c:v>2693</c:v>
                </c:pt>
                <c:pt idx="41">
                  <c:v>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D-4ADB-8499-40DC40F711F8}"/>
            </c:ext>
          </c:extLst>
        </c:ser>
        <c:ser>
          <c:idx val="2"/>
          <c:order val="2"/>
          <c:tx>
            <c:strRef>
              <c:f>'1.11'!$Q$4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'1.11'!$Q$5:$Q$46</c:f>
              <c:numCache>
                <c:formatCode>#,##0</c:formatCode>
                <c:ptCount val="42"/>
                <c:pt idx="0">
                  <c:v>19209</c:v>
                </c:pt>
                <c:pt idx="5">
                  <c:v>17656</c:v>
                </c:pt>
                <c:pt idx="10">
                  <c:v>18453</c:v>
                </c:pt>
                <c:pt idx="15">
                  <c:v>16866</c:v>
                </c:pt>
                <c:pt idx="17">
                  <c:v>15234</c:v>
                </c:pt>
                <c:pt idx="18">
                  <c:v>14977</c:v>
                </c:pt>
                <c:pt idx="19">
                  <c:v>14647</c:v>
                </c:pt>
                <c:pt idx="20">
                  <c:v>14012</c:v>
                </c:pt>
                <c:pt idx="21">
                  <c:v>13418</c:v>
                </c:pt>
                <c:pt idx="22">
                  <c:v>13337</c:v>
                </c:pt>
                <c:pt idx="23">
                  <c:v>12412</c:v>
                </c:pt>
                <c:pt idx="24">
                  <c:v>11914</c:v>
                </c:pt>
                <c:pt idx="25">
                  <c:v>11692</c:v>
                </c:pt>
                <c:pt idx="26">
                  <c:v>11440</c:v>
                </c:pt>
                <c:pt idx="27">
                  <c:v>10778</c:v>
                </c:pt>
                <c:pt idx="28">
                  <c:v>10331</c:v>
                </c:pt>
                <c:pt idx="29">
                  <c:v>9532</c:v>
                </c:pt>
                <c:pt idx="30">
                  <c:v>9343</c:v>
                </c:pt>
                <c:pt idx="31">
                  <c:v>8841</c:v>
                </c:pt>
                <c:pt idx="32">
                  <c:v>8274</c:v>
                </c:pt>
                <c:pt idx="33">
                  <c:v>8138</c:v>
                </c:pt>
                <c:pt idx="34">
                  <c:v>7636</c:v>
                </c:pt>
                <c:pt idx="35">
                  <c:v>7541</c:v>
                </c:pt>
                <c:pt idx="36">
                  <c:v>7239</c:v>
                </c:pt>
                <c:pt idx="37">
                  <c:v>6872</c:v>
                </c:pt>
                <c:pt idx="38">
                  <c:v>7142</c:v>
                </c:pt>
                <c:pt idx="39">
                  <c:v>6697</c:v>
                </c:pt>
                <c:pt idx="40">
                  <c:v>6727</c:v>
                </c:pt>
                <c:pt idx="41">
                  <c:v>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D-4ADB-8499-40DC40F71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741760"/>
        <c:axId val="106743296"/>
      </c:lineChart>
      <c:catAx>
        <c:axId val="106741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6743296"/>
        <c:crosses val="autoZero"/>
        <c:auto val="1"/>
        <c:lblAlgn val="ctr"/>
        <c:lblOffset val="100"/>
        <c:noMultiLvlLbl val="0"/>
      </c:catAx>
      <c:valAx>
        <c:axId val="106743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</a:t>
                </a:r>
                <a:r>
                  <a:rPr lang="en-GB" baseline="0"/>
                  <a:t> of Deaths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3419642312152841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06741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606177134834887"/>
          <c:y val="0.22772939153774024"/>
          <c:w val="0.11378318989196119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baseline="0">
                <a:effectLst/>
              </a:rPr>
              <a:t>Figure 1.11 Number of deaths from coronary heart disease (CHD), by gender, Wales,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29249832143094E-2"/>
          <c:y val="0.13484636186173718"/>
          <c:w val="0.850153451748764"/>
          <c:h val="0.73081535666839714"/>
        </c:manualLayout>
      </c:layout>
      <c:lineChart>
        <c:grouping val="standard"/>
        <c:varyColors val="0"/>
        <c:ser>
          <c:idx val="0"/>
          <c:order val="0"/>
          <c:tx>
            <c:strRef>
              <c:f>'1.11'!$K$4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'1.11'!$K$5:$K$46</c:f>
              <c:numCache>
                <c:formatCode>#,##0</c:formatCode>
                <c:ptCount val="42"/>
                <c:pt idx="0">
                  <c:v>5070</c:v>
                </c:pt>
                <c:pt idx="5">
                  <c:v>5515</c:v>
                </c:pt>
                <c:pt idx="10">
                  <c:v>5586</c:v>
                </c:pt>
                <c:pt idx="15">
                  <c:v>5242</c:v>
                </c:pt>
                <c:pt idx="17">
                  <c:v>4716</c:v>
                </c:pt>
                <c:pt idx="18">
                  <c:v>4734</c:v>
                </c:pt>
                <c:pt idx="19">
                  <c:v>4564</c:v>
                </c:pt>
                <c:pt idx="20">
                  <c:v>4403</c:v>
                </c:pt>
                <c:pt idx="21">
                  <c:v>4174</c:v>
                </c:pt>
                <c:pt idx="22">
                  <c:v>4219</c:v>
                </c:pt>
                <c:pt idx="23">
                  <c:v>3937</c:v>
                </c:pt>
                <c:pt idx="24">
                  <c:v>3882</c:v>
                </c:pt>
                <c:pt idx="25">
                  <c:v>3776</c:v>
                </c:pt>
                <c:pt idx="26">
                  <c:v>3681</c:v>
                </c:pt>
                <c:pt idx="27">
                  <c:v>3313</c:v>
                </c:pt>
                <c:pt idx="28">
                  <c:v>3375</c:v>
                </c:pt>
                <c:pt idx="29">
                  <c:v>3020</c:v>
                </c:pt>
                <c:pt idx="30">
                  <c:v>3002</c:v>
                </c:pt>
                <c:pt idx="31">
                  <c:v>2931</c:v>
                </c:pt>
                <c:pt idx="32">
                  <c:v>2744</c:v>
                </c:pt>
                <c:pt idx="33">
                  <c:v>2687</c:v>
                </c:pt>
                <c:pt idx="34">
                  <c:v>2551</c:v>
                </c:pt>
                <c:pt idx="35">
                  <c:v>2555</c:v>
                </c:pt>
                <c:pt idx="36">
                  <c:v>2588</c:v>
                </c:pt>
                <c:pt idx="37">
                  <c:v>2348</c:v>
                </c:pt>
                <c:pt idx="38">
                  <c:v>2447</c:v>
                </c:pt>
                <c:pt idx="39">
                  <c:v>2382</c:v>
                </c:pt>
                <c:pt idx="40">
                  <c:v>2383</c:v>
                </c:pt>
                <c:pt idx="4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8-438B-93D7-64744E291143}"/>
            </c:ext>
          </c:extLst>
        </c:ser>
        <c:ser>
          <c:idx val="1"/>
          <c:order val="1"/>
          <c:tx>
            <c:strRef>
              <c:f>'1.11'!$L$4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'1.11'!$L$5:$L$46</c:f>
              <c:numCache>
                <c:formatCode>#,##0</c:formatCode>
                <c:ptCount val="42"/>
                <c:pt idx="0">
                  <c:v>4012</c:v>
                </c:pt>
                <c:pt idx="5">
                  <c:v>3844</c:v>
                </c:pt>
                <c:pt idx="10">
                  <c:v>4016</c:v>
                </c:pt>
                <c:pt idx="15">
                  <c:v>4300</c:v>
                </c:pt>
                <c:pt idx="17">
                  <c:v>3883</c:v>
                </c:pt>
                <c:pt idx="18">
                  <c:v>3914</c:v>
                </c:pt>
                <c:pt idx="19">
                  <c:v>3867</c:v>
                </c:pt>
                <c:pt idx="20">
                  <c:v>3531</c:v>
                </c:pt>
                <c:pt idx="21">
                  <c:v>3442</c:v>
                </c:pt>
                <c:pt idx="22">
                  <c:v>3376</c:v>
                </c:pt>
                <c:pt idx="23">
                  <c:v>3293</c:v>
                </c:pt>
                <c:pt idx="24">
                  <c:v>3236</c:v>
                </c:pt>
                <c:pt idx="25">
                  <c:v>3162</c:v>
                </c:pt>
                <c:pt idx="26">
                  <c:v>3054</c:v>
                </c:pt>
                <c:pt idx="27">
                  <c:v>2807</c:v>
                </c:pt>
                <c:pt idx="28">
                  <c:v>2721</c:v>
                </c:pt>
                <c:pt idx="29">
                  <c:v>2493</c:v>
                </c:pt>
                <c:pt idx="30">
                  <c:v>2436</c:v>
                </c:pt>
                <c:pt idx="31">
                  <c:v>2256</c:v>
                </c:pt>
                <c:pt idx="32">
                  <c:v>2110</c:v>
                </c:pt>
                <c:pt idx="33">
                  <c:v>2036</c:v>
                </c:pt>
                <c:pt idx="34">
                  <c:v>1823</c:v>
                </c:pt>
                <c:pt idx="35">
                  <c:v>1777</c:v>
                </c:pt>
                <c:pt idx="36">
                  <c:v>1776</c:v>
                </c:pt>
                <c:pt idx="37">
                  <c:v>1575</c:v>
                </c:pt>
                <c:pt idx="38">
                  <c:v>1638</c:v>
                </c:pt>
                <c:pt idx="39">
                  <c:v>1475</c:v>
                </c:pt>
                <c:pt idx="40">
                  <c:v>1438</c:v>
                </c:pt>
                <c:pt idx="41">
                  <c:v>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8-438B-93D7-64744E291143}"/>
            </c:ext>
          </c:extLst>
        </c:ser>
        <c:ser>
          <c:idx val="2"/>
          <c:order val="2"/>
          <c:tx>
            <c:strRef>
              <c:f>'1.11'!$M$4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'1.11'!$M$5:$M$46</c:f>
              <c:numCache>
                <c:formatCode>#,##0</c:formatCode>
                <c:ptCount val="42"/>
                <c:pt idx="0">
                  <c:v>9082</c:v>
                </c:pt>
                <c:pt idx="5">
                  <c:v>9359</c:v>
                </c:pt>
                <c:pt idx="10">
                  <c:v>9602</c:v>
                </c:pt>
                <c:pt idx="15">
                  <c:v>9542</c:v>
                </c:pt>
                <c:pt idx="17">
                  <c:v>8599</c:v>
                </c:pt>
                <c:pt idx="18">
                  <c:v>8648</c:v>
                </c:pt>
                <c:pt idx="19">
                  <c:v>8431</c:v>
                </c:pt>
                <c:pt idx="20">
                  <c:v>7934</c:v>
                </c:pt>
                <c:pt idx="21">
                  <c:v>7616</c:v>
                </c:pt>
                <c:pt idx="22">
                  <c:v>7595</c:v>
                </c:pt>
                <c:pt idx="23">
                  <c:v>7230</c:v>
                </c:pt>
                <c:pt idx="24">
                  <c:v>7118</c:v>
                </c:pt>
                <c:pt idx="25">
                  <c:v>6938</c:v>
                </c:pt>
                <c:pt idx="26">
                  <c:v>6735</c:v>
                </c:pt>
                <c:pt idx="27">
                  <c:v>6120</c:v>
                </c:pt>
                <c:pt idx="28">
                  <c:v>6096</c:v>
                </c:pt>
                <c:pt idx="29">
                  <c:v>5513</c:v>
                </c:pt>
                <c:pt idx="30">
                  <c:v>5438</c:v>
                </c:pt>
                <c:pt idx="31">
                  <c:v>5187</c:v>
                </c:pt>
                <c:pt idx="32">
                  <c:v>4854</c:v>
                </c:pt>
                <c:pt idx="33">
                  <c:v>4723</c:v>
                </c:pt>
                <c:pt idx="34">
                  <c:v>4374</c:v>
                </c:pt>
                <c:pt idx="35">
                  <c:v>4332</c:v>
                </c:pt>
                <c:pt idx="36">
                  <c:v>4364</c:v>
                </c:pt>
                <c:pt idx="37">
                  <c:v>3923</c:v>
                </c:pt>
                <c:pt idx="38">
                  <c:v>4085</c:v>
                </c:pt>
                <c:pt idx="39">
                  <c:v>3857</c:v>
                </c:pt>
                <c:pt idx="40">
                  <c:v>3821</c:v>
                </c:pt>
                <c:pt idx="41">
                  <c:v>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8-438B-93D7-64744E291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272704"/>
        <c:axId val="111274240"/>
      </c:lineChart>
      <c:catAx>
        <c:axId val="111272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274240"/>
        <c:crosses val="autoZero"/>
        <c:auto val="1"/>
        <c:lblAlgn val="ctr"/>
        <c:lblOffset val="100"/>
        <c:noMultiLvlLbl val="0"/>
      </c:catAx>
      <c:valAx>
        <c:axId val="111274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</a:t>
                </a:r>
                <a:r>
                  <a:rPr lang="en-GB" baseline="0"/>
                  <a:t> of Deaths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4970029909052067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1272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25751693828969"/>
          <c:y val="0.2366480107177926"/>
          <c:w val="0.11533357748886042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baseline="0">
                <a:effectLst/>
              </a:rPr>
              <a:t>Figure 1.11 Number of deaths from coronary heart disease (CHD), by gender, Northern Ireland, 1981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078862235243869E-2"/>
          <c:y val="0.13484636186173718"/>
          <c:w val="0.84550228895806645"/>
          <c:h val="0.7352746662584233"/>
        </c:manualLayout>
      </c:layout>
      <c:lineChart>
        <c:grouping val="standard"/>
        <c:varyColors val="0"/>
        <c:ser>
          <c:idx val="0"/>
          <c:order val="0"/>
          <c:tx>
            <c:strRef>
              <c:f>'1.11'!$S$4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'1.11'!$S$15:$S$46</c:f>
              <c:numCache>
                <c:formatCode>#,##0</c:formatCode>
                <c:ptCount val="32"/>
                <c:pt idx="0">
                  <c:v>2873</c:v>
                </c:pt>
                <c:pt idx="5">
                  <c:v>2343</c:v>
                </c:pt>
                <c:pt idx="7">
                  <c:v>2205</c:v>
                </c:pt>
                <c:pt idx="8">
                  <c:v>2175</c:v>
                </c:pt>
                <c:pt idx="9">
                  <c:v>2049</c:v>
                </c:pt>
                <c:pt idx="10">
                  <c:v>2064</c:v>
                </c:pt>
                <c:pt idx="11">
                  <c:v>1996</c:v>
                </c:pt>
                <c:pt idx="12">
                  <c:v>1936</c:v>
                </c:pt>
                <c:pt idx="13">
                  <c:v>1771</c:v>
                </c:pt>
                <c:pt idx="14">
                  <c:v>1693</c:v>
                </c:pt>
                <c:pt idx="15">
                  <c:v>1569</c:v>
                </c:pt>
                <c:pt idx="16">
                  <c:v>1533</c:v>
                </c:pt>
                <c:pt idx="17">
                  <c:v>1524</c:v>
                </c:pt>
                <c:pt idx="18">
                  <c:v>1503</c:v>
                </c:pt>
                <c:pt idx="19">
                  <c:v>1389</c:v>
                </c:pt>
                <c:pt idx="20">
                  <c:v>1393</c:v>
                </c:pt>
                <c:pt idx="21">
                  <c:v>1351</c:v>
                </c:pt>
                <c:pt idx="22">
                  <c:v>1274</c:v>
                </c:pt>
                <c:pt idx="23">
                  <c:v>1271</c:v>
                </c:pt>
                <c:pt idx="24">
                  <c:v>1176</c:v>
                </c:pt>
                <c:pt idx="25">
                  <c:v>1138</c:v>
                </c:pt>
                <c:pt idx="26">
                  <c:v>1105</c:v>
                </c:pt>
                <c:pt idx="27">
                  <c:v>1056</c:v>
                </c:pt>
                <c:pt idx="28">
                  <c:v>1060</c:v>
                </c:pt>
                <c:pt idx="29">
                  <c:v>962</c:v>
                </c:pt>
                <c:pt idx="30">
                  <c:v>1045</c:v>
                </c:pt>
                <c:pt idx="31">
                  <c:v>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E-481B-9A00-9C9A3FD069CC}"/>
            </c:ext>
          </c:extLst>
        </c:ser>
        <c:ser>
          <c:idx val="1"/>
          <c:order val="1"/>
          <c:tx>
            <c:strRef>
              <c:f>'1.11'!$T$4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'1.11'!$T$15:$T$46</c:f>
              <c:numCache>
                <c:formatCode>#,##0</c:formatCode>
                <c:ptCount val="32"/>
                <c:pt idx="0">
                  <c:v>2036</c:v>
                </c:pt>
                <c:pt idx="5">
                  <c:v>1880</c:v>
                </c:pt>
                <c:pt idx="7">
                  <c:v>1963</c:v>
                </c:pt>
                <c:pt idx="8">
                  <c:v>1911</c:v>
                </c:pt>
                <c:pt idx="9">
                  <c:v>1807</c:v>
                </c:pt>
                <c:pt idx="10">
                  <c:v>1700</c:v>
                </c:pt>
                <c:pt idx="11">
                  <c:v>1658</c:v>
                </c:pt>
                <c:pt idx="12">
                  <c:v>1632</c:v>
                </c:pt>
                <c:pt idx="13">
                  <c:v>1463</c:v>
                </c:pt>
                <c:pt idx="14">
                  <c:v>1455</c:v>
                </c:pt>
                <c:pt idx="15">
                  <c:v>1379</c:v>
                </c:pt>
                <c:pt idx="16">
                  <c:v>1310</c:v>
                </c:pt>
                <c:pt idx="17">
                  <c:v>1251</c:v>
                </c:pt>
                <c:pt idx="18">
                  <c:v>1205</c:v>
                </c:pt>
                <c:pt idx="19">
                  <c:v>1167</c:v>
                </c:pt>
                <c:pt idx="20">
                  <c:v>1101</c:v>
                </c:pt>
                <c:pt idx="21">
                  <c:v>1059</c:v>
                </c:pt>
                <c:pt idx="22">
                  <c:v>1031</c:v>
                </c:pt>
                <c:pt idx="23">
                  <c:v>963</c:v>
                </c:pt>
                <c:pt idx="24">
                  <c:v>790</c:v>
                </c:pt>
                <c:pt idx="25">
                  <c:v>837</c:v>
                </c:pt>
                <c:pt idx="26">
                  <c:v>811</c:v>
                </c:pt>
                <c:pt idx="27">
                  <c:v>726</c:v>
                </c:pt>
                <c:pt idx="28">
                  <c:v>765</c:v>
                </c:pt>
                <c:pt idx="29">
                  <c:v>640</c:v>
                </c:pt>
                <c:pt idx="30">
                  <c:v>646</c:v>
                </c:pt>
                <c:pt idx="31">
                  <c:v>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E-481B-9A00-9C9A3FD069CC}"/>
            </c:ext>
          </c:extLst>
        </c:ser>
        <c:ser>
          <c:idx val="2"/>
          <c:order val="2"/>
          <c:tx>
            <c:strRef>
              <c:f>'1.11'!$U$4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'1.11'!$A$15:$A$46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'1.11'!$U$15:$U$46</c:f>
              <c:numCache>
                <c:formatCode>#,##0</c:formatCode>
                <c:ptCount val="32"/>
                <c:pt idx="0">
                  <c:v>4909</c:v>
                </c:pt>
                <c:pt idx="5">
                  <c:v>4223</c:v>
                </c:pt>
                <c:pt idx="7">
                  <c:v>4168</c:v>
                </c:pt>
                <c:pt idx="8">
                  <c:v>4086</c:v>
                </c:pt>
                <c:pt idx="9">
                  <c:v>3856</c:v>
                </c:pt>
                <c:pt idx="10">
                  <c:v>3764</c:v>
                </c:pt>
                <c:pt idx="11">
                  <c:v>3654</c:v>
                </c:pt>
                <c:pt idx="12">
                  <c:v>3568</c:v>
                </c:pt>
                <c:pt idx="13">
                  <c:v>3234</c:v>
                </c:pt>
                <c:pt idx="14">
                  <c:v>3148</c:v>
                </c:pt>
                <c:pt idx="15">
                  <c:v>2948</c:v>
                </c:pt>
                <c:pt idx="16">
                  <c:v>2843</c:v>
                </c:pt>
                <c:pt idx="17">
                  <c:v>2775</c:v>
                </c:pt>
                <c:pt idx="18">
                  <c:v>2708</c:v>
                </c:pt>
                <c:pt idx="19">
                  <c:v>2556</c:v>
                </c:pt>
                <c:pt idx="20">
                  <c:v>2494</c:v>
                </c:pt>
                <c:pt idx="21">
                  <c:v>2410</c:v>
                </c:pt>
                <c:pt idx="22">
                  <c:v>2305</c:v>
                </c:pt>
                <c:pt idx="23">
                  <c:v>2234</c:v>
                </c:pt>
                <c:pt idx="24">
                  <c:v>1966</c:v>
                </c:pt>
                <c:pt idx="25">
                  <c:v>1975</c:v>
                </c:pt>
                <c:pt idx="26">
                  <c:v>1916</c:v>
                </c:pt>
                <c:pt idx="27">
                  <c:v>1782</c:v>
                </c:pt>
                <c:pt idx="28">
                  <c:v>1825</c:v>
                </c:pt>
                <c:pt idx="29">
                  <c:v>1602</c:v>
                </c:pt>
                <c:pt idx="30">
                  <c:v>1691</c:v>
                </c:pt>
                <c:pt idx="31">
                  <c:v>1522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2E-481B-9A00-9C9A3FD06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82080"/>
        <c:axId val="111983616"/>
      </c:lineChart>
      <c:catAx>
        <c:axId val="11198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983616"/>
        <c:crosses val="autoZero"/>
        <c:auto val="1"/>
        <c:lblAlgn val="ctr"/>
        <c:lblOffset val="100"/>
        <c:noMultiLvlLbl val="0"/>
      </c:catAx>
      <c:valAx>
        <c:axId val="1119836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</a:t>
                </a:r>
                <a:r>
                  <a:rPr lang="en-GB" baseline="0"/>
                  <a:t> of Deaths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1869254715253618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1982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606177134834887"/>
          <c:y val="0.27455214223301505"/>
          <c:w val="0.11843435268265885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baseline="0">
                <a:effectLst/>
              </a:rPr>
              <a:t>Figure 1.12 Number of deaths from coronary heart disease (CHD), under 75, by gender, United Kingdom, 1981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28041262284077"/>
          <c:y val="0.14153532624677645"/>
          <c:w val="0.84395190136116705"/>
          <c:h val="0.73750432105343644"/>
        </c:manualLayout>
      </c:layout>
      <c:lineChart>
        <c:grouping val="standard"/>
        <c:varyColors val="0"/>
        <c:ser>
          <c:idx val="0"/>
          <c:order val="0"/>
          <c:tx>
            <c:strRef>
              <c:f>'1.12'!$C$4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'1.12'!$C$15:$C$46</c:f>
              <c:numCache>
                <c:formatCode>#,##0</c:formatCode>
                <c:ptCount val="32"/>
                <c:pt idx="0">
                  <c:v>67349</c:v>
                </c:pt>
                <c:pt idx="5">
                  <c:v>50530</c:v>
                </c:pt>
                <c:pt idx="7">
                  <c:v>45027</c:v>
                </c:pt>
                <c:pt idx="8">
                  <c:v>43097</c:v>
                </c:pt>
                <c:pt idx="9">
                  <c:v>40927</c:v>
                </c:pt>
                <c:pt idx="10">
                  <c:v>38105</c:v>
                </c:pt>
                <c:pt idx="11">
                  <c:v>36540</c:v>
                </c:pt>
                <c:pt idx="12">
                  <c:v>34528</c:v>
                </c:pt>
                <c:pt idx="13">
                  <c:v>32215</c:v>
                </c:pt>
                <c:pt idx="14">
                  <c:v>30525</c:v>
                </c:pt>
                <c:pt idx="15">
                  <c:v>28918</c:v>
                </c:pt>
                <c:pt idx="16">
                  <c:v>27656</c:v>
                </c:pt>
                <c:pt idx="17">
                  <c:v>25546</c:v>
                </c:pt>
                <c:pt idx="18">
                  <c:v>24151</c:v>
                </c:pt>
                <c:pt idx="19">
                  <c:v>22446</c:v>
                </c:pt>
                <c:pt idx="20">
                  <c:v>21620</c:v>
                </c:pt>
                <c:pt idx="21">
                  <c:v>20705</c:v>
                </c:pt>
                <c:pt idx="22">
                  <c:v>19500</c:v>
                </c:pt>
                <c:pt idx="23">
                  <c:v>19047</c:v>
                </c:pt>
                <c:pt idx="24">
                  <c:v>17742</c:v>
                </c:pt>
                <c:pt idx="25">
                  <c:v>17148</c:v>
                </c:pt>
                <c:pt idx="26">
                  <c:v>17510</c:v>
                </c:pt>
                <c:pt idx="27">
                  <c:v>16835</c:v>
                </c:pt>
                <c:pt idx="28">
                  <c:v>17107</c:v>
                </c:pt>
                <c:pt idx="29">
                  <c:v>16981</c:v>
                </c:pt>
                <c:pt idx="30">
                  <c:v>17267</c:v>
                </c:pt>
                <c:pt idx="31">
                  <c:v>17444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7-477F-98EA-9EB7B36B4324}"/>
            </c:ext>
          </c:extLst>
        </c:ser>
        <c:ser>
          <c:idx val="1"/>
          <c:order val="1"/>
          <c:tx>
            <c:strRef>
              <c:f>'1.12'!$D$4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'1.12'!$D$15:$D$46</c:f>
              <c:numCache>
                <c:formatCode>#,##0</c:formatCode>
                <c:ptCount val="32"/>
                <c:pt idx="0">
                  <c:v>28843</c:v>
                </c:pt>
                <c:pt idx="5">
                  <c:v>22736</c:v>
                </c:pt>
                <c:pt idx="7">
                  <c:v>19784</c:v>
                </c:pt>
                <c:pt idx="8">
                  <c:v>18551</c:v>
                </c:pt>
                <c:pt idx="9">
                  <c:v>17327</c:v>
                </c:pt>
                <c:pt idx="10">
                  <c:v>16090</c:v>
                </c:pt>
                <c:pt idx="11">
                  <c:v>15304</c:v>
                </c:pt>
                <c:pt idx="12">
                  <c:v>13982</c:v>
                </c:pt>
                <c:pt idx="13">
                  <c:v>12781</c:v>
                </c:pt>
                <c:pt idx="14">
                  <c:v>12135</c:v>
                </c:pt>
                <c:pt idx="15">
                  <c:v>11412</c:v>
                </c:pt>
                <c:pt idx="16">
                  <c:v>10505</c:v>
                </c:pt>
                <c:pt idx="17">
                  <c:v>9481</c:v>
                </c:pt>
                <c:pt idx="18">
                  <c:v>8770</c:v>
                </c:pt>
                <c:pt idx="19">
                  <c:v>8191</c:v>
                </c:pt>
                <c:pt idx="20">
                  <c:v>7548</c:v>
                </c:pt>
                <c:pt idx="21">
                  <c:v>7369</c:v>
                </c:pt>
                <c:pt idx="22">
                  <c:v>6519</c:v>
                </c:pt>
                <c:pt idx="23">
                  <c:v>6329</c:v>
                </c:pt>
                <c:pt idx="24">
                  <c:v>5774</c:v>
                </c:pt>
                <c:pt idx="25">
                  <c:v>5797</c:v>
                </c:pt>
                <c:pt idx="26">
                  <c:v>5718</c:v>
                </c:pt>
                <c:pt idx="27">
                  <c:v>5483</c:v>
                </c:pt>
                <c:pt idx="28">
                  <c:v>5699</c:v>
                </c:pt>
                <c:pt idx="29">
                  <c:v>5634</c:v>
                </c:pt>
                <c:pt idx="30">
                  <c:v>5569</c:v>
                </c:pt>
                <c:pt idx="31">
                  <c:v>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477F-98EA-9EB7B36B4324}"/>
            </c:ext>
          </c:extLst>
        </c:ser>
        <c:ser>
          <c:idx val="2"/>
          <c:order val="2"/>
          <c:tx>
            <c:strRef>
              <c:f>'1.12'!$E$4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'1.12'!$E$15:$E$46</c:f>
              <c:numCache>
                <c:formatCode>#,##0</c:formatCode>
                <c:ptCount val="32"/>
                <c:pt idx="0">
                  <c:v>96192</c:v>
                </c:pt>
                <c:pt idx="5">
                  <c:v>73266</c:v>
                </c:pt>
                <c:pt idx="7">
                  <c:v>64811</c:v>
                </c:pt>
                <c:pt idx="8">
                  <c:v>61648</c:v>
                </c:pt>
                <c:pt idx="9">
                  <c:v>58254</c:v>
                </c:pt>
                <c:pt idx="10">
                  <c:v>54195</c:v>
                </c:pt>
                <c:pt idx="11">
                  <c:v>51844</c:v>
                </c:pt>
                <c:pt idx="12">
                  <c:v>48510</c:v>
                </c:pt>
                <c:pt idx="13">
                  <c:v>44996</c:v>
                </c:pt>
                <c:pt idx="14">
                  <c:v>42660</c:v>
                </c:pt>
                <c:pt idx="15">
                  <c:v>40330</c:v>
                </c:pt>
                <c:pt idx="16">
                  <c:v>38161</c:v>
                </c:pt>
                <c:pt idx="17">
                  <c:v>35027</c:v>
                </c:pt>
                <c:pt idx="18">
                  <c:v>32921</c:v>
                </c:pt>
                <c:pt idx="19">
                  <c:v>30637</c:v>
                </c:pt>
                <c:pt idx="20">
                  <c:v>29168</c:v>
                </c:pt>
                <c:pt idx="21">
                  <c:v>28074</c:v>
                </c:pt>
                <c:pt idx="22">
                  <c:v>26019</c:v>
                </c:pt>
                <c:pt idx="23">
                  <c:v>25376</c:v>
                </c:pt>
                <c:pt idx="24">
                  <c:v>23516</c:v>
                </c:pt>
                <c:pt idx="25">
                  <c:v>22945</c:v>
                </c:pt>
                <c:pt idx="26">
                  <c:v>23228</c:v>
                </c:pt>
                <c:pt idx="27">
                  <c:v>22318</c:v>
                </c:pt>
                <c:pt idx="28">
                  <c:v>22806</c:v>
                </c:pt>
                <c:pt idx="29">
                  <c:v>22615</c:v>
                </c:pt>
                <c:pt idx="30">
                  <c:v>22836</c:v>
                </c:pt>
                <c:pt idx="31">
                  <c:v>22967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7-477F-98EA-9EB7B36B4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151936"/>
        <c:axId val="112153728"/>
      </c:lineChart>
      <c:catAx>
        <c:axId val="112151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153728"/>
        <c:crosses val="autoZero"/>
        <c:auto val="1"/>
        <c:lblAlgn val="ctr"/>
        <c:lblOffset val="100"/>
        <c:noMultiLvlLbl val="0"/>
      </c:catAx>
      <c:valAx>
        <c:axId val="112153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</a:t>
                </a:r>
                <a:r>
                  <a:rPr lang="en-GB" baseline="0"/>
                  <a:t> of Deaths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3419642312152841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151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3505401941036443"/>
          <c:y val="0.28570041620808051"/>
          <c:w val="0.11378318989196119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baseline="0">
                <a:effectLst/>
              </a:rPr>
              <a:t>Figure 1.12 Number of deaths from coronary heart disease (CHD), under 75, by gender, England,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8.3108466092901179E-2"/>
          <c:y val="3.35008266401261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17963742904232"/>
          <c:y val="0.13707601665675026"/>
          <c:w val="0.85480461453946177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'1.12'!$G$4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'1.12'!$G$5:$G$46</c:f>
              <c:numCache>
                <c:formatCode>#,##0</c:formatCode>
                <c:ptCount val="42"/>
                <c:pt idx="0">
                  <c:v>44417</c:v>
                </c:pt>
                <c:pt idx="5">
                  <c:v>53972</c:v>
                </c:pt>
                <c:pt idx="10">
                  <c:v>54580</c:v>
                </c:pt>
                <c:pt idx="15">
                  <c:v>40813</c:v>
                </c:pt>
                <c:pt idx="17">
                  <c:v>36263</c:v>
                </c:pt>
                <c:pt idx="18">
                  <c:v>34669</c:v>
                </c:pt>
                <c:pt idx="19">
                  <c:v>32957</c:v>
                </c:pt>
                <c:pt idx="20">
                  <c:v>30620</c:v>
                </c:pt>
                <c:pt idx="21">
                  <c:v>29425</c:v>
                </c:pt>
                <c:pt idx="22">
                  <c:v>27605</c:v>
                </c:pt>
                <c:pt idx="23">
                  <c:v>25990</c:v>
                </c:pt>
                <c:pt idx="24">
                  <c:v>24669</c:v>
                </c:pt>
                <c:pt idx="25">
                  <c:v>23308</c:v>
                </c:pt>
                <c:pt idx="26">
                  <c:v>22228</c:v>
                </c:pt>
                <c:pt idx="27">
                  <c:v>20561</c:v>
                </c:pt>
                <c:pt idx="28">
                  <c:v>19280</c:v>
                </c:pt>
                <c:pt idx="29">
                  <c:v>18005</c:v>
                </c:pt>
                <c:pt idx="30">
                  <c:v>17186</c:v>
                </c:pt>
                <c:pt idx="31">
                  <c:v>16592</c:v>
                </c:pt>
                <c:pt idx="32">
                  <c:v>15632</c:v>
                </c:pt>
                <c:pt idx="33">
                  <c:v>15258</c:v>
                </c:pt>
                <c:pt idx="34">
                  <c:v>14182</c:v>
                </c:pt>
                <c:pt idx="35">
                  <c:v>13638</c:v>
                </c:pt>
                <c:pt idx="36">
                  <c:v>13885</c:v>
                </c:pt>
                <c:pt idx="37">
                  <c:v>13529</c:v>
                </c:pt>
                <c:pt idx="38">
                  <c:v>13546</c:v>
                </c:pt>
                <c:pt idx="39">
                  <c:v>13558</c:v>
                </c:pt>
                <c:pt idx="40">
                  <c:v>13749</c:v>
                </c:pt>
                <c:pt idx="41">
                  <c:v>14025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A-4232-B75C-721333266AA9}"/>
            </c:ext>
          </c:extLst>
        </c:ser>
        <c:ser>
          <c:idx val="1"/>
          <c:order val="1"/>
          <c:tx>
            <c:strRef>
              <c:f>'1.12'!$H$4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'1.12'!$H$5:$H$46</c:f>
              <c:numCache>
                <c:formatCode>#,##0</c:formatCode>
                <c:ptCount val="42"/>
                <c:pt idx="0">
                  <c:v>22457</c:v>
                </c:pt>
                <c:pt idx="5">
                  <c:v>22192</c:v>
                </c:pt>
                <c:pt idx="10">
                  <c:v>22733</c:v>
                </c:pt>
                <c:pt idx="15">
                  <c:v>18024</c:v>
                </c:pt>
                <c:pt idx="17">
                  <c:v>15596</c:v>
                </c:pt>
                <c:pt idx="18">
                  <c:v>14598</c:v>
                </c:pt>
                <c:pt idx="19">
                  <c:v>13691</c:v>
                </c:pt>
                <c:pt idx="20">
                  <c:v>12643</c:v>
                </c:pt>
                <c:pt idx="21">
                  <c:v>12096</c:v>
                </c:pt>
                <c:pt idx="22">
                  <c:v>11012</c:v>
                </c:pt>
                <c:pt idx="23">
                  <c:v>10034</c:v>
                </c:pt>
                <c:pt idx="24">
                  <c:v>9556</c:v>
                </c:pt>
                <c:pt idx="25">
                  <c:v>8959</c:v>
                </c:pt>
                <c:pt idx="26">
                  <c:v>8267</c:v>
                </c:pt>
                <c:pt idx="27">
                  <c:v>7388</c:v>
                </c:pt>
                <c:pt idx="28">
                  <c:v>6822</c:v>
                </c:pt>
                <c:pt idx="29">
                  <c:v>6364</c:v>
                </c:pt>
                <c:pt idx="30">
                  <c:v>5857</c:v>
                </c:pt>
                <c:pt idx="31">
                  <c:v>5774</c:v>
                </c:pt>
                <c:pt idx="32">
                  <c:v>5023</c:v>
                </c:pt>
                <c:pt idx="33">
                  <c:v>4938</c:v>
                </c:pt>
                <c:pt idx="34">
                  <c:v>4528</c:v>
                </c:pt>
                <c:pt idx="35">
                  <c:v>4508</c:v>
                </c:pt>
                <c:pt idx="36">
                  <c:v>4482</c:v>
                </c:pt>
                <c:pt idx="37">
                  <c:v>4298</c:v>
                </c:pt>
                <c:pt idx="38">
                  <c:v>4463</c:v>
                </c:pt>
                <c:pt idx="39">
                  <c:v>4364</c:v>
                </c:pt>
                <c:pt idx="40">
                  <c:v>4376</c:v>
                </c:pt>
                <c:pt idx="41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A-4232-B75C-721333266AA9}"/>
            </c:ext>
          </c:extLst>
        </c:ser>
        <c:ser>
          <c:idx val="2"/>
          <c:order val="2"/>
          <c:tx>
            <c:strRef>
              <c:f>'1.12'!$I$4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'1.12'!$I$5:$I$46</c:f>
              <c:numCache>
                <c:formatCode>#,##0</c:formatCode>
                <c:ptCount val="42"/>
                <c:pt idx="0">
                  <c:v>66874</c:v>
                </c:pt>
                <c:pt idx="5">
                  <c:v>76164</c:v>
                </c:pt>
                <c:pt idx="10">
                  <c:v>77313</c:v>
                </c:pt>
                <c:pt idx="15">
                  <c:v>58837</c:v>
                </c:pt>
                <c:pt idx="17">
                  <c:v>51859</c:v>
                </c:pt>
                <c:pt idx="18">
                  <c:v>49267</c:v>
                </c:pt>
                <c:pt idx="19">
                  <c:v>46648</c:v>
                </c:pt>
                <c:pt idx="20">
                  <c:v>43263</c:v>
                </c:pt>
                <c:pt idx="21">
                  <c:v>41521</c:v>
                </c:pt>
                <c:pt idx="22">
                  <c:v>38617</c:v>
                </c:pt>
                <c:pt idx="23">
                  <c:v>36024</c:v>
                </c:pt>
                <c:pt idx="24">
                  <c:v>34225</c:v>
                </c:pt>
                <c:pt idx="25">
                  <c:v>32267</c:v>
                </c:pt>
                <c:pt idx="26">
                  <c:v>30495</c:v>
                </c:pt>
                <c:pt idx="27">
                  <c:v>27949</c:v>
                </c:pt>
                <c:pt idx="28">
                  <c:v>26102</c:v>
                </c:pt>
                <c:pt idx="29">
                  <c:v>24369</c:v>
                </c:pt>
                <c:pt idx="30">
                  <c:v>23043</c:v>
                </c:pt>
                <c:pt idx="31">
                  <c:v>22366</c:v>
                </c:pt>
                <c:pt idx="32">
                  <c:v>20655</c:v>
                </c:pt>
                <c:pt idx="33">
                  <c:v>20196</c:v>
                </c:pt>
                <c:pt idx="34">
                  <c:v>18710</c:v>
                </c:pt>
                <c:pt idx="35">
                  <c:v>18146</c:v>
                </c:pt>
                <c:pt idx="36">
                  <c:v>18367</c:v>
                </c:pt>
                <c:pt idx="37">
                  <c:v>17827</c:v>
                </c:pt>
                <c:pt idx="38">
                  <c:v>18009</c:v>
                </c:pt>
                <c:pt idx="39">
                  <c:v>17922</c:v>
                </c:pt>
                <c:pt idx="40">
                  <c:v>18125</c:v>
                </c:pt>
                <c:pt idx="41">
                  <c:v>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A-4232-B75C-721333266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341376"/>
        <c:axId val="112342912"/>
      </c:lineChart>
      <c:catAx>
        <c:axId val="112341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342912"/>
        <c:crosses val="autoZero"/>
        <c:auto val="1"/>
        <c:lblAlgn val="ctr"/>
        <c:lblOffset val="100"/>
        <c:noMultiLvlLbl val="0"/>
      </c:catAx>
      <c:valAx>
        <c:axId val="112342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</a:t>
                </a:r>
                <a:r>
                  <a:rPr lang="en-GB" baseline="0"/>
                  <a:t> of Deaths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3419642312152841E-2"/>
              <c:y val="0.3746334456295166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3413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226332173594583"/>
          <c:y val="0.24110732030781873"/>
          <c:w val="0.11688396508575964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baseline="0">
                <a:effectLst/>
              </a:rPr>
              <a:t>Figure 1.12 Number of deaths from coronary heart disease (CHD), under 75, by gender, Scotland,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52847463834463E-2"/>
          <c:y val="0.12815739747669791"/>
          <c:w val="0.84860306415186482"/>
          <c:h val="0.73081535666839714"/>
        </c:manualLayout>
      </c:layout>
      <c:lineChart>
        <c:grouping val="standard"/>
        <c:varyColors val="0"/>
        <c:ser>
          <c:idx val="0"/>
          <c:order val="0"/>
          <c:tx>
            <c:strRef>
              <c:f>'1.12'!$O$4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'1.12'!$O$5:$O$46</c:f>
              <c:numCache>
                <c:formatCode>#,##0</c:formatCode>
                <c:ptCount val="42"/>
                <c:pt idx="0">
                  <c:v>6588</c:v>
                </c:pt>
                <c:pt idx="5">
                  <c:v>7187</c:v>
                </c:pt>
                <c:pt idx="10">
                  <c:v>7095</c:v>
                </c:pt>
                <c:pt idx="15">
                  <c:v>5391</c:v>
                </c:pt>
                <c:pt idx="17">
                  <c:v>4895</c:v>
                </c:pt>
                <c:pt idx="18">
                  <c:v>4626</c:v>
                </c:pt>
                <c:pt idx="19">
                  <c:v>4434</c:v>
                </c:pt>
                <c:pt idx="20">
                  <c:v>4135</c:v>
                </c:pt>
                <c:pt idx="21">
                  <c:v>4000</c:v>
                </c:pt>
                <c:pt idx="22">
                  <c:v>3844</c:v>
                </c:pt>
                <c:pt idx="23">
                  <c:v>3502</c:v>
                </c:pt>
                <c:pt idx="24">
                  <c:v>3231</c:v>
                </c:pt>
                <c:pt idx="25">
                  <c:v>3088</c:v>
                </c:pt>
                <c:pt idx="26">
                  <c:v>3098</c:v>
                </c:pt>
                <c:pt idx="27">
                  <c:v>2841</c:v>
                </c:pt>
                <c:pt idx="28">
                  <c:v>2772</c:v>
                </c:pt>
                <c:pt idx="29">
                  <c:v>2491</c:v>
                </c:pt>
                <c:pt idx="30">
                  <c:v>2581</c:v>
                </c:pt>
                <c:pt idx="31">
                  <c:v>2375</c:v>
                </c:pt>
                <c:pt idx="32">
                  <c:v>2151</c:v>
                </c:pt>
                <c:pt idx="33">
                  <c:v>2142</c:v>
                </c:pt>
                <c:pt idx="34">
                  <c:v>2010</c:v>
                </c:pt>
                <c:pt idx="35">
                  <c:v>2015</c:v>
                </c:pt>
                <c:pt idx="36">
                  <c:v>1943</c:v>
                </c:pt>
                <c:pt idx="37">
                  <c:v>1806</c:v>
                </c:pt>
                <c:pt idx="38">
                  <c:v>1902</c:v>
                </c:pt>
                <c:pt idx="39">
                  <c:v>1838</c:v>
                </c:pt>
                <c:pt idx="40">
                  <c:v>1891</c:v>
                </c:pt>
                <c:pt idx="41">
                  <c:v>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7-4BA5-9581-C2B6E36422DA}"/>
            </c:ext>
          </c:extLst>
        </c:ser>
        <c:ser>
          <c:idx val="1"/>
          <c:order val="1"/>
          <c:tx>
            <c:strRef>
              <c:f>'1.12'!$P$4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'1.12'!$P$5:$P$46</c:f>
              <c:numCache>
                <c:formatCode>#,##0</c:formatCode>
                <c:ptCount val="42"/>
                <c:pt idx="0">
                  <c:v>3691</c:v>
                </c:pt>
                <c:pt idx="5">
                  <c:v>3504</c:v>
                </c:pt>
                <c:pt idx="10">
                  <c:v>3633</c:v>
                </c:pt>
                <c:pt idx="15">
                  <c:v>2795</c:v>
                </c:pt>
                <c:pt idx="17">
                  <c:v>2385</c:v>
                </c:pt>
                <c:pt idx="18">
                  <c:v>2282</c:v>
                </c:pt>
                <c:pt idx="19">
                  <c:v>2078</c:v>
                </c:pt>
                <c:pt idx="20">
                  <c:v>2006</c:v>
                </c:pt>
                <c:pt idx="21">
                  <c:v>1901</c:v>
                </c:pt>
                <c:pt idx="22">
                  <c:v>1761</c:v>
                </c:pt>
                <c:pt idx="23">
                  <c:v>1602</c:v>
                </c:pt>
                <c:pt idx="24">
                  <c:v>1480</c:v>
                </c:pt>
                <c:pt idx="25">
                  <c:v>1449</c:v>
                </c:pt>
                <c:pt idx="26">
                  <c:v>1336</c:v>
                </c:pt>
                <c:pt idx="27">
                  <c:v>1214</c:v>
                </c:pt>
                <c:pt idx="28">
                  <c:v>1157</c:v>
                </c:pt>
                <c:pt idx="29">
                  <c:v>1098</c:v>
                </c:pt>
                <c:pt idx="30">
                  <c:v>1018</c:v>
                </c:pt>
                <c:pt idx="31">
                  <c:v>958</c:v>
                </c:pt>
                <c:pt idx="32">
                  <c:v>876</c:v>
                </c:pt>
                <c:pt idx="33">
                  <c:v>839</c:v>
                </c:pt>
                <c:pt idx="34">
                  <c:v>726</c:v>
                </c:pt>
                <c:pt idx="35">
                  <c:v>738</c:v>
                </c:pt>
                <c:pt idx="36">
                  <c:v>687</c:v>
                </c:pt>
                <c:pt idx="37">
                  <c:v>666</c:v>
                </c:pt>
                <c:pt idx="38">
                  <c:v>664</c:v>
                </c:pt>
                <c:pt idx="39">
                  <c:v>714</c:v>
                </c:pt>
                <c:pt idx="40">
                  <c:v>689</c:v>
                </c:pt>
                <c:pt idx="41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7-4BA5-9581-C2B6E36422DA}"/>
            </c:ext>
          </c:extLst>
        </c:ser>
        <c:ser>
          <c:idx val="2"/>
          <c:order val="2"/>
          <c:tx>
            <c:strRef>
              <c:f>'1.12'!$Q$4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'1.12'!$Q$5:$Q$46</c:f>
              <c:numCache>
                <c:formatCode>#,##0</c:formatCode>
                <c:ptCount val="42"/>
                <c:pt idx="0">
                  <c:v>10279</c:v>
                </c:pt>
                <c:pt idx="5">
                  <c:v>10691</c:v>
                </c:pt>
                <c:pt idx="10">
                  <c:v>10728</c:v>
                </c:pt>
                <c:pt idx="15">
                  <c:v>8186</c:v>
                </c:pt>
                <c:pt idx="17">
                  <c:v>7280</c:v>
                </c:pt>
                <c:pt idx="18">
                  <c:v>6908</c:v>
                </c:pt>
                <c:pt idx="19">
                  <c:v>6512</c:v>
                </c:pt>
                <c:pt idx="20">
                  <c:v>6141</c:v>
                </c:pt>
                <c:pt idx="21">
                  <c:v>5901</c:v>
                </c:pt>
                <c:pt idx="22">
                  <c:v>5605</c:v>
                </c:pt>
                <c:pt idx="23">
                  <c:v>5104</c:v>
                </c:pt>
                <c:pt idx="24">
                  <c:v>4711</c:v>
                </c:pt>
                <c:pt idx="25">
                  <c:v>4537</c:v>
                </c:pt>
                <c:pt idx="26">
                  <c:v>4434</c:v>
                </c:pt>
                <c:pt idx="27">
                  <c:v>4055</c:v>
                </c:pt>
                <c:pt idx="28">
                  <c:v>3929</c:v>
                </c:pt>
                <c:pt idx="29">
                  <c:v>3589</c:v>
                </c:pt>
                <c:pt idx="30">
                  <c:v>3599</c:v>
                </c:pt>
                <c:pt idx="31">
                  <c:v>3333</c:v>
                </c:pt>
                <c:pt idx="32">
                  <c:v>3027</c:v>
                </c:pt>
                <c:pt idx="33">
                  <c:v>2981</c:v>
                </c:pt>
                <c:pt idx="34">
                  <c:v>2736</c:v>
                </c:pt>
                <c:pt idx="35">
                  <c:v>2753</c:v>
                </c:pt>
                <c:pt idx="36">
                  <c:v>2630</c:v>
                </c:pt>
                <c:pt idx="37">
                  <c:v>2472</c:v>
                </c:pt>
                <c:pt idx="38">
                  <c:v>2566</c:v>
                </c:pt>
                <c:pt idx="39">
                  <c:v>2552</c:v>
                </c:pt>
                <c:pt idx="40">
                  <c:v>2580</c:v>
                </c:pt>
                <c:pt idx="41">
                  <c:v>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7-4BA5-9581-C2B6E3642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387200"/>
        <c:axId val="112388736"/>
      </c:lineChart>
      <c:catAx>
        <c:axId val="112387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388736"/>
        <c:crosses val="autoZero"/>
        <c:auto val="1"/>
        <c:lblAlgn val="ctr"/>
        <c:lblOffset val="100"/>
        <c:noMultiLvlLbl val="0"/>
      </c:catAx>
      <c:valAx>
        <c:axId val="112388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</a:t>
                </a:r>
                <a:r>
                  <a:rPr lang="en-GB" baseline="0"/>
                  <a:t> of Deaths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652041750595129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387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071293413904653"/>
          <c:y val="0.25894455866792349"/>
          <c:w val="0.11378318989196119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baseline="0">
                <a:effectLst/>
              </a:rPr>
              <a:t>Figure 1.12 Number of deaths from coronary heart disease (CHD), under 75, by gender, Wales,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2815739747669791"/>
          <c:w val="0.86875810291155475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'1.12'!$K$4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'1.12'!$K$5:$K$46</c:f>
              <c:numCache>
                <c:formatCode>#,##0</c:formatCode>
                <c:ptCount val="42"/>
                <c:pt idx="0">
                  <c:v>3274</c:v>
                </c:pt>
                <c:pt idx="5">
                  <c:v>3916</c:v>
                </c:pt>
                <c:pt idx="10">
                  <c:v>3733</c:v>
                </c:pt>
                <c:pt idx="15">
                  <c:v>2951</c:v>
                </c:pt>
                <c:pt idx="17">
                  <c:v>2627</c:v>
                </c:pt>
                <c:pt idx="18">
                  <c:v>2560</c:v>
                </c:pt>
                <c:pt idx="19">
                  <c:v>2406</c:v>
                </c:pt>
                <c:pt idx="20">
                  <c:v>2243</c:v>
                </c:pt>
                <c:pt idx="21">
                  <c:v>2088</c:v>
                </c:pt>
                <c:pt idx="22">
                  <c:v>2086</c:v>
                </c:pt>
                <c:pt idx="23">
                  <c:v>1858</c:v>
                </c:pt>
                <c:pt idx="24">
                  <c:v>1823</c:v>
                </c:pt>
                <c:pt idx="25">
                  <c:v>1743</c:v>
                </c:pt>
                <c:pt idx="26">
                  <c:v>1616</c:v>
                </c:pt>
                <c:pt idx="27">
                  <c:v>1419</c:v>
                </c:pt>
                <c:pt idx="28">
                  <c:v>1437</c:v>
                </c:pt>
                <c:pt idx="29">
                  <c:v>1308</c:v>
                </c:pt>
                <c:pt idx="30">
                  <c:v>1216</c:v>
                </c:pt>
                <c:pt idx="31">
                  <c:v>1167</c:v>
                </c:pt>
                <c:pt idx="32">
                  <c:v>1166</c:v>
                </c:pt>
                <c:pt idx="33">
                  <c:v>1081</c:v>
                </c:pt>
                <c:pt idx="34">
                  <c:v>1017</c:v>
                </c:pt>
                <c:pt idx="35">
                  <c:v>995</c:v>
                </c:pt>
                <c:pt idx="36">
                  <c:v>1063</c:v>
                </c:pt>
                <c:pt idx="37">
                  <c:v>923</c:v>
                </c:pt>
                <c:pt idx="38">
                  <c:v>1060</c:v>
                </c:pt>
                <c:pt idx="39">
                  <c:v>1035</c:v>
                </c:pt>
                <c:pt idx="40">
                  <c:v>1042</c:v>
                </c:pt>
                <c:pt idx="41">
                  <c:v>1033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9-4BE3-AED6-25CCE6B150FB}"/>
            </c:ext>
          </c:extLst>
        </c:ser>
        <c:ser>
          <c:idx val="1"/>
          <c:order val="1"/>
          <c:tx>
            <c:strRef>
              <c:f>'1.12'!$L$4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'1.12'!$L$5:$L$46</c:f>
              <c:numCache>
                <c:formatCode>#,##0</c:formatCode>
                <c:ptCount val="42"/>
                <c:pt idx="0">
                  <c:v>1573</c:v>
                </c:pt>
                <c:pt idx="5">
                  <c:v>1669</c:v>
                </c:pt>
                <c:pt idx="10">
                  <c:v>1567</c:v>
                </c:pt>
                <c:pt idx="15">
                  <c:v>1282</c:v>
                </c:pt>
                <c:pt idx="17">
                  <c:v>1184</c:v>
                </c:pt>
                <c:pt idx="18">
                  <c:v>1058</c:v>
                </c:pt>
                <c:pt idx="19">
                  <c:v>1029</c:v>
                </c:pt>
                <c:pt idx="20">
                  <c:v>958</c:v>
                </c:pt>
                <c:pt idx="21">
                  <c:v>864</c:v>
                </c:pt>
                <c:pt idx="22">
                  <c:v>789</c:v>
                </c:pt>
                <c:pt idx="23">
                  <c:v>772</c:v>
                </c:pt>
                <c:pt idx="24">
                  <c:v>742</c:v>
                </c:pt>
                <c:pt idx="25">
                  <c:v>674</c:v>
                </c:pt>
                <c:pt idx="26">
                  <c:v>630</c:v>
                </c:pt>
                <c:pt idx="27">
                  <c:v>601</c:v>
                </c:pt>
                <c:pt idx="28">
                  <c:v>527</c:v>
                </c:pt>
                <c:pt idx="29">
                  <c:v>470</c:v>
                </c:pt>
                <c:pt idx="30">
                  <c:v>447</c:v>
                </c:pt>
                <c:pt idx="31">
                  <c:v>420</c:v>
                </c:pt>
                <c:pt idx="32">
                  <c:v>400</c:v>
                </c:pt>
                <c:pt idx="33">
                  <c:v>359</c:v>
                </c:pt>
                <c:pt idx="34">
                  <c:v>357</c:v>
                </c:pt>
                <c:pt idx="35">
                  <c:v>388</c:v>
                </c:pt>
                <c:pt idx="36">
                  <c:v>356</c:v>
                </c:pt>
                <c:pt idx="37">
                  <c:v>328</c:v>
                </c:pt>
                <c:pt idx="38">
                  <c:v>363</c:v>
                </c:pt>
                <c:pt idx="39">
                  <c:v>357</c:v>
                </c:pt>
                <c:pt idx="40">
                  <c:v>320</c:v>
                </c:pt>
                <c:pt idx="41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D9-4BE3-AED6-25CCE6B150FB}"/>
            </c:ext>
          </c:extLst>
        </c:ser>
        <c:ser>
          <c:idx val="2"/>
          <c:order val="2"/>
          <c:tx>
            <c:strRef>
              <c:f>'1.12'!$M$4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'1.12'!$M$5:$M$46</c:f>
              <c:numCache>
                <c:formatCode>#,##0</c:formatCode>
                <c:ptCount val="42"/>
                <c:pt idx="0">
                  <c:v>4847</c:v>
                </c:pt>
                <c:pt idx="5">
                  <c:v>5585</c:v>
                </c:pt>
                <c:pt idx="10">
                  <c:v>5300</c:v>
                </c:pt>
                <c:pt idx="15">
                  <c:v>4233</c:v>
                </c:pt>
                <c:pt idx="17">
                  <c:v>3811</c:v>
                </c:pt>
                <c:pt idx="18">
                  <c:v>3618</c:v>
                </c:pt>
                <c:pt idx="19">
                  <c:v>3435</c:v>
                </c:pt>
                <c:pt idx="20">
                  <c:v>3201</c:v>
                </c:pt>
                <c:pt idx="21">
                  <c:v>2952</c:v>
                </c:pt>
                <c:pt idx="22">
                  <c:v>2875</c:v>
                </c:pt>
                <c:pt idx="23">
                  <c:v>2630</c:v>
                </c:pt>
                <c:pt idx="24">
                  <c:v>2565</c:v>
                </c:pt>
                <c:pt idx="25">
                  <c:v>2417</c:v>
                </c:pt>
                <c:pt idx="26">
                  <c:v>2246</c:v>
                </c:pt>
                <c:pt idx="27">
                  <c:v>2020</c:v>
                </c:pt>
                <c:pt idx="28">
                  <c:v>1964</c:v>
                </c:pt>
                <c:pt idx="29">
                  <c:v>1778</c:v>
                </c:pt>
                <c:pt idx="30">
                  <c:v>1663</c:v>
                </c:pt>
                <c:pt idx="31">
                  <c:v>1587</c:v>
                </c:pt>
                <c:pt idx="32">
                  <c:v>1566</c:v>
                </c:pt>
                <c:pt idx="33">
                  <c:v>1440</c:v>
                </c:pt>
                <c:pt idx="34">
                  <c:v>1374</c:v>
                </c:pt>
                <c:pt idx="35">
                  <c:v>1383</c:v>
                </c:pt>
                <c:pt idx="36">
                  <c:v>1419</c:v>
                </c:pt>
                <c:pt idx="37">
                  <c:v>1251</c:v>
                </c:pt>
                <c:pt idx="38">
                  <c:v>1423</c:v>
                </c:pt>
                <c:pt idx="39">
                  <c:v>1392</c:v>
                </c:pt>
                <c:pt idx="40">
                  <c:v>1362</c:v>
                </c:pt>
                <c:pt idx="41">
                  <c:v>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9-4BE3-AED6-25CCE6B1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572288"/>
        <c:axId val="112573824"/>
      </c:lineChart>
      <c:catAx>
        <c:axId val="112572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573824"/>
        <c:crosses val="autoZero"/>
        <c:auto val="1"/>
        <c:lblAlgn val="ctr"/>
        <c:lblOffset val="100"/>
        <c:noMultiLvlLbl val="0"/>
      </c:catAx>
      <c:valAx>
        <c:axId val="112573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</a:t>
                </a:r>
                <a:r>
                  <a:rPr lang="en-GB" baseline="0"/>
                  <a:t> of Deaths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3419642312152841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572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071293413904653"/>
          <c:y val="0.23441835592277951"/>
          <c:w val="0.10913202710126352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1.2c Deaths by cause in women, England 2018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923876577629001"/>
          <c:y val="0.17968366971366917"/>
          <c:w val="0.48356087608963227"/>
          <c:h val="0.81172890102943018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6-5E48-4495-907D-922A6F87E921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0-5E48-4495-907D-922A6F87E921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1-5E48-4495-907D-922A6F87E921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0-E3F5-430B-A33A-04E4B8EF9E56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3-5E48-4495-907D-922A6F87E921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1-E3F5-430B-A33A-04E4B8EF9E56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5-5E48-4495-907D-922A6F87E921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7-5E48-4495-907D-922A6F87E921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07-2A98-47AE-81A4-64AA9CA2F909}"/>
              </c:ext>
            </c:extLst>
          </c:dPt>
          <c:dPt>
            <c:idx val="9"/>
            <c:bubble3D val="0"/>
            <c:explosion val="0"/>
            <c:extLst>
              <c:ext xmlns:c16="http://schemas.microsoft.com/office/drawing/2014/chart" uri="{C3380CC4-5D6E-409C-BE32-E72D297353CC}">
                <c16:uniqueId val="{00000008-2A98-47AE-81A4-64AA9CA2F909}"/>
              </c:ext>
            </c:extLst>
          </c:dPt>
          <c:dPt>
            <c:idx val="10"/>
            <c:bubble3D val="0"/>
            <c:explosion val="0"/>
            <c:extLst>
              <c:ext xmlns:c16="http://schemas.microsoft.com/office/drawing/2014/chart" uri="{C3380CC4-5D6E-409C-BE32-E72D297353CC}">
                <c16:uniqueId val="{00000009-2A98-47AE-81A4-64AA9CA2F909}"/>
              </c:ext>
            </c:extLst>
          </c:dPt>
          <c:dPt>
            <c:idx val="11"/>
            <c:bubble3D val="0"/>
            <c:explosion val="0"/>
            <c:extLst>
              <c:ext xmlns:c16="http://schemas.microsoft.com/office/drawing/2014/chart" uri="{C3380CC4-5D6E-409C-BE32-E72D297353CC}">
                <c16:uniqueId val="{0000000A-2A98-47AE-81A4-64AA9CA2F909}"/>
              </c:ext>
            </c:extLst>
          </c:dPt>
          <c:dPt>
            <c:idx val="12"/>
            <c:bubble3D val="0"/>
            <c:explosion val="0"/>
            <c:extLst>
              <c:ext xmlns:c16="http://schemas.microsoft.com/office/drawing/2014/chart" uri="{C3380CC4-5D6E-409C-BE32-E72D297353CC}">
                <c16:uniqueId val="{0000000B-2A98-47AE-81A4-64AA9CA2F909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8-4495-907D-922A6F87E921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8-4495-907D-922A6F87E921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E48-4495-907D-922A6F87E92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E48-4495-907D-922A6F87E921}"/>
                </c:ext>
              </c:extLst>
            </c:dLbl>
            <c:dLbl>
              <c:idx val="5"/>
              <c:layout>
                <c:manualLayout>
                  <c:x val="6.4572899728997296E-2"/>
                  <c:y val="-7.30048661800486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F5-430B-A33A-04E4B8EF9E56}"/>
                </c:ext>
              </c:extLst>
            </c:dLbl>
            <c:dLbl>
              <c:idx val="6"/>
              <c:layout>
                <c:manualLayout>
                  <c:x val="0.115838270751488"/>
                  <c:y val="8.97114950919567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8-4495-907D-922A6F87E921}"/>
                </c:ext>
              </c:extLst>
            </c:dLbl>
            <c:dLbl>
              <c:idx val="7"/>
              <c:layout>
                <c:manualLayout>
                  <c:x val="8.4837804878048775E-2"/>
                  <c:y val="0.16013240064882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8-4495-907D-922A6F87E92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8-47AE-81A4-64AA9CA2F909}"/>
                </c:ext>
              </c:extLst>
            </c:dLbl>
            <c:dLbl>
              <c:idx val="9"/>
              <c:layout>
                <c:manualLayout>
                  <c:x val="-7.6072018970189698E-2"/>
                  <c:y val="-0.1423736820762367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8-47AE-81A4-64AA9CA2F909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$9,'1.2ChartData'!$C$13,'1.2ChartData'!$C$17,'1.2ChartData'!$C$21,'1.2ChartData'!$C$25,'1.2ChartData'!$C$29,'1.2ChartData'!$C$33,'1.2ChartData'!$C$37,'1.2ChartData'!$C$41,'1.2ChartData'!$C$45,'1.2ChartData'!$C$49,'1.2ChartData'!$C$53,'1.2ChartData'!$C$57,'1.2ChartData'!$C$61)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E$9,'1.2ChartData'!$E$13,'1.2ChartData'!$E$17,'1.2ChartData'!$E$21,'1.2ChartData'!$E$25,'1.2ChartData'!$E$29,'1.2ChartData'!$E$33,'1.2ChartData'!$E$37,'1.2ChartData'!$E$41,'1.2ChartData'!$E$45,'1.2ChartData'!$E$49,'1.2ChartData'!$E$53,'1.2ChartData'!$E$57,'1.2ChartData'!$E$61)</c:f>
              <c:numCache>
                <c:formatCode>#,##0</c:formatCode>
                <c:ptCount val="14"/>
                <c:pt idx="0">
                  <c:v>474</c:v>
                </c:pt>
                <c:pt idx="1">
                  <c:v>3842</c:v>
                </c:pt>
                <c:pt idx="2">
                  <c:v>19127</c:v>
                </c:pt>
                <c:pt idx="3">
                  <c:v>13638</c:v>
                </c:pt>
                <c:pt idx="4">
                  <c:v>16612</c:v>
                </c:pt>
                <c:pt idx="5">
                  <c:v>3270</c:v>
                </c:pt>
                <c:pt idx="6">
                  <c:v>1371</c:v>
                </c:pt>
                <c:pt idx="7">
                  <c:v>7606</c:v>
                </c:pt>
                <c:pt idx="8">
                  <c:v>203</c:v>
                </c:pt>
                <c:pt idx="9">
                  <c:v>65085</c:v>
                </c:pt>
                <c:pt idx="10">
                  <c:v>36334</c:v>
                </c:pt>
                <c:pt idx="11">
                  <c:v>2871</c:v>
                </c:pt>
                <c:pt idx="12">
                  <c:v>35467</c:v>
                </c:pt>
                <c:pt idx="13">
                  <c:v>49945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48-4495-907D-922A6F87E92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baseline="0">
                <a:effectLst/>
              </a:rPr>
              <a:t>Figure 1.12 Number of deaths from coronary heart disease (CHD), under 75, by gender, Northern Ireland, 1981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038705227171099"/>
          <c:w val="0.87651004089605089"/>
          <c:h val="0.75311190461852806"/>
        </c:manualLayout>
      </c:layout>
      <c:lineChart>
        <c:grouping val="standard"/>
        <c:varyColors val="0"/>
        <c:ser>
          <c:idx val="0"/>
          <c:order val="0"/>
          <c:tx>
            <c:strRef>
              <c:f>'1.12'!$S$4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'1.12'!$S$15:$S$46</c:f>
              <c:numCache>
                <c:formatCode>#,##0</c:formatCode>
                <c:ptCount val="32"/>
                <c:pt idx="0">
                  <c:v>1941</c:v>
                </c:pt>
                <c:pt idx="5">
                  <c:v>1375</c:v>
                </c:pt>
                <c:pt idx="7">
                  <c:v>1242</c:v>
                </c:pt>
                <c:pt idx="8">
                  <c:v>1242</c:v>
                </c:pt>
                <c:pt idx="9">
                  <c:v>1130</c:v>
                </c:pt>
                <c:pt idx="10">
                  <c:v>1107</c:v>
                </c:pt>
                <c:pt idx="11">
                  <c:v>1027</c:v>
                </c:pt>
                <c:pt idx="12">
                  <c:v>993</c:v>
                </c:pt>
                <c:pt idx="13">
                  <c:v>865</c:v>
                </c:pt>
                <c:pt idx="14">
                  <c:v>802</c:v>
                </c:pt>
                <c:pt idx="15">
                  <c:v>779</c:v>
                </c:pt>
                <c:pt idx="16">
                  <c:v>714</c:v>
                </c:pt>
                <c:pt idx="17">
                  <c:v>725</c:v>
                </c:pt>
                <c:pt idx="18">
                  <c:v>662</c:v>
                </c:pt>
                <c:pt idx="19">
                  <c:v>642</c:v>
                </c:pt>
                <c:pt idx="20">
                  <c:v>637</c:v>
                </c:pt>
                <c:pt idx="21">
                  <c:v>571</c:v>
                </c:pt>
                <c:pt idx="22">
                  <c:v>551</c:v>
                </c:pt>
                <c:pt idx="23">
                  <c:v>566</c:v>
                </c:pt>
                <c:pt idx="24">
                  <c:v>533</c:v>
                </c:pt>
                <c:pt idx="25">
                  <c:v>500</c:v>
                </c:pt>
                <c:pt idx="26">
                  <c:v>489</c:v>
                </c:pt>
                <c:pt idx="27">
                  <c:v>447</c:v>
                </c:pt>
                <c:pt idx="28">
                  <c:v>470</c:v>
                </c:pt>
                <c:pt idx="29">
                  <c:v>414</c:v>
                </c:pt>
                <c:pt idx="30">
                  <c:v>459</c:v>
                </c:pt>
                <c:pt idx="3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E-41A5-87EA-7BF2BA5C6B9E}"/>
            </c:ext>
          </c:extLst>
        </c:ser>
        <c:ser>
          <c:idx val="1"/>
          <c:order val="1"/>
          <c:tx>
            <c:strRef>
              <c:f>'1.12'!$T$4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'1.12'!$T$15:$T$46</c:f>
              <c:numCache>
                <c:formatCode>#,##0</c:formatCode>
                <c:ptCount val="32"/>
                <c:pt idx="0">
                  <c:v>910</c:v>
                </c:pt>
                <c:pt idx="5">
                  <c:v>635</c:v>
                </c:pt>
                <c:pt idx="7">
                  <c:v>619</c:v>
                </c:pt>
                <c:pt idx="8">
                  <c:v>613</c:v>
                </c:pt>
                <c:pt idx="9">
                  <c:v>529</c:v>
                </c:pt>
                <c:pt idx="10">
                  <c:v>483</c:v>
                </c:pt>
                <c:pt idx="11">
                  <c:v>443</c:v>
                </c:pt>
                <c:pt idx="12">
                  <c:v>420</c:v>
                </c:pt>
                <c:pt idx="13">
                  <c:v>373</c:v>
                </c:pt>
                <c:pt idx="14">
                  <c:v>357</c:v>
                </c:pt>
                <c:pt idx="15">
                  <c:v>330</c:v>
                </c:pt>
                <c:pt idx="16">
                  <c:v>272</c:v>
                </c:pt>
                <c:pt idx="17">
                  <c:v>278</c:v>
                </c:pt>
                <c:pt idx="18">
                  <c:v>264</c:v>
                </c:pt>
                <c:pt idx="19">
                  <c:v>259</c:v>
                </c:pt>
                <c:pt idx="20">
                  <c:v>226</c:v>
                </c:pt>
                <c:pt idx="21">
                  <c:v>217</c:v>
                </c:pt>
                <c:pt idx="22">
                  <c:v>220</c:v>
                </c:pt>
                <c:pt idx="23">
                  <c:v>193</c:v>
                </c:pt>
                <c:pt idx="24">
                  <c:v>163</c:v>
                </c:pt>
                <c:pt idx="25">
                  <c:v>163</c:v>
                </c:pt>
                <c:pt idx="26">
                  <c:v>158</c:v>
                </c:pt>
                <c:pt idx="27">
                  <c:v>160</c:v>
                </c:pt>
                <c:pt idx="28">
                  <c:v>168</c:v>
                </c:pt>
                <c:pt idx="29">
                  <c:v>156</c:v>
                </c:pt>
                <c:pt idx="30">
                  <c:v>148</c:v>
                </c:pt>
                <c:pt idx="31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E-41A5-87EA-7BF2BA5C6B9E}"/>
            </c:ext>
          </c:extLst>
        </c:ser>
        <c:ser>
          <c:idx val="2"/>
          <c:order val="2"/>
          <c:tx>
            <c:strRef>
              <c:f>'1.12'!$U$4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'1.12'!$A$15:$A$46</c:f>
              <c:numCache>
                <c:formatCode>General</c:formatCode>
                <c:ptCount val="32"/>
                <c:pt idx="0">
                  <c:v>1981</c:v>
                </c:pt>
                <c:pt idx="1">
                  <c:v>1983</c:v>
                </c:pt>
                <c:pt idx="2">
                  <c:v>1985</c:v>
                </c:pt>
                <c:pt idx="3">
                  <c:v>1987</c:v>
                </c:pt>
                <c:pt idx="4">
                  <c:v>1989</c:v>
                </c:pt>
                <c:pt idx="5">
                  <c:v>1991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</c:numCache>
            </c:numRef>
          </c:cat>
          <c:val>
            <c:numRef>
              <c:f>'1.12'!$U$15:$U$46</c:f>
              <c:numCache>
                <c:formatCode>#,##0</c:formatCode>
                <c:ptCount val="32"/>
                <c:pt idx="0">
                  <c:v>2851</c:v>
                </c:pt>
                <c:pt idx="5">
                  <c:v>2010</c:v>
                </c:pt>
                <c:pt idx="7">
                  <c:v>1861</c:v>
                </c:pt>
                <c:pt idx="8">
                  <c:v>1855</c:v>
                </c:pt>
                <c:pt idx="9">
                  <c:v>1659</c:v>
                </c:pt>
                <c:pt idx="10">
                  <c:v>1590</c:v>
                </c:pt>
                <c:pt idx="11">
                  <c:v>1470</c:v>
                </c:pt>
                <c:pt idx="12">
                  <c:v>1413</c:v>
                </c:pt>
                <c:pt idx="13">
                  <c:v>1238</c:v>
                </c:pt>
                <c:pt idx="14">
                  <c:v>1159</c:v>
                </c:pt>
                <c:pt idx="15">
                  <c:v>1109</c:v>
                </c:pt>
                <c:pt idx="16">
                  <c:v>986</c:v>
                </c:pt>
                <c:pt idx="17">
                  <c:v>1003</c:v>
                </c:pt>
                <c:pt idx="18">
                  <c:v>926</c:v>
                </c:pt>
                <c:pt idx="19">
                  <c:v>901</c:v>
                </c:pt>
                <c:pt idx="20">
                  <c:v>863</c:v>
                </c:pt>
                <c:pt idx="21">
                  <c:v>788</c:v>
                </c:pt>
                <c:pt idx="22">
                  <c:v>771</c:v>
                </c:pt>
                <c:pt idx="23">
                  <c:v>759</c:v>
                </c:pt>
                <c:pt idx="24">
                  <c:v>696</c:v>
                </c:pt>
                <c:pt idx="25">
                  <c:v>663</c:v>
                </c:pt>
                <c:pt idx="26">
                  <c:v>647</c:v>
                </c:pt>
                <c:pt idx="27">
                  <c:v>607</c:v>
                </c:pt>
                <c:pt idx="28">
                  <c:v>638</c:v>
                </c:pt>
                <c:pt idx="29">
                  <c:v>570</c:v>
                </c:pt>
                <c:pt idx="30">
                  <c:v>607</c:v>
                </c:pt>
                <c:pt idx="31">
                  <c:v>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E-41A5-87EA-7BF2BA5C6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87744"/>
        <c:axId val="112689536"/>
      </c:lineChart>
      <c:catAx>
        <c:axId val="112687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689536"/>
        <c:crosses val="autoZero"/>
        <c:auto val="1"/>
        <c:lblAlgn val="ctr"/>
        <c:lblOffset val="100"/>
        <c:noMultiLvlLbl val="0"/>
      </c:catAx>
      <c:valAx>
        <c:axId val="112689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</a:t>
                </a:r>
                <a:r>
                  <a:rPr lang="en-GB" baseline="0"/>
                  <a:t> of Deaths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3419642312152841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6877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776719770493799"/>
          <c:y val="0.29461903538813289"/>
          <c:w val="0.11533357748886042"/>
          <c:h val="0.1211585486487556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1.13 Number of deaths from stroke (CBVD), all ages, by gender,</a:t>
            </a:r>
            <a:endParaRPr lang="en-GB" sz="1400">
              <a:effectLst/>
            </a:endParaRPr>
          </a:p>
          <a:p>
            <a:pPr>
              <a:defRPr sz="1400"/>
            </a:pPr>
            <a:r>
              <a:rPr lang="en-US" sz="1400" b="1" i="0" baseline="0">
                <a:effectLst/>
              </a:rPr>
              <a:t>United Kingdom 1994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0.1058594874337776"/>
          <c:y val="2.1333333333333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929230751693501E-2"/>
          <c:y val="0.11841530552482592"/>
          <c:w val="0.86092658613113104"/>
          <c:h val="0.81368844094488213"/>
        </c:manualLayout>
      </c:layout>
      <c:lineChart>
        <c:grouping val="standard"/>
        <c:varyColors val="0"/>
        <c:ser>
          <c:idx val="0"/>
          <c:order val="0"/>
          <c:tx>
            <c:strRef>
              <c:f>'1.13'!$C$4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'1.13'!$C$22:$C$46</c:f>
              <c:numCache>
                <c:formatCode>#,##0</c:formatCode>
                <c:ptCount val="25"/>
                <c:pt idx="0">
                  <c:v>25019</c:v>
                </c:pt>
                <c:pt idx="1">
                  <c:v>25460</c:v>
                </c:pt>
                <c:pt idx="2">
                  <c:v>25469</c:v>
                </c:pt>
                <c:pt idx="3">
                  <c:v>24897</c:v>
                </c:pt>
                <c:pt idx="4">
                  <c:v>24491</c:v>
                </c:pt>
                <c:pt idx="5">
                  <c:v>23719</c:v>
                </c:pt>
                <c:pt idx="6">
                  <c:v>22550</c:v>
                </c:pt>
                <c:pt idx="7">
                  <c:v>25208</c:v>
                </c:pt>
                <c:pt idx="8">
                  <c:v>25538</c:v>
                </c:pt>
                <c:pt idx="9">
                  <c:v>24930</c:v>
                </c:pt>
                <c:pt idx="10">
                  <c:v>22969</c:v>
                </c:pt>
                <c:pt idx="11">
                  <c:v>21862</c:v>
                </c:pt>
                <c:pt idx="12">
                  <c:v>21264</c:v>
                </c:pt>
                <c:pt idx="13">
                  <c:v>20347</c:v>
                </c:pt>
                <c:pt idx="14">
                  <c:v>20323</c:v>
                </c:pt>
                <c:pt idx="15">
                  <c:v>19133</c:v>
                </c:pt>
                <c:pt idx="16">
                  <c:v>19244</c:v>
                </c:pt>
                <c:pt idx="17">
                  <c:v>16468</c:v>
                </c:pt>
                <c:pt idx="18">
                  <c:v>16153</c:v>
                </c:pt>
                <c:pt idx="19">
                  <c:v>16256</c:v>
                </c:pt>
                <c:pt idx="20">
                  <c:v>16222</c:v>
                </c:pt>
                <c:pt idx="21">
                  <c:v>16560</c:v>
                </c:pt>
                <c:pt idx="22">
                  <c:v>16023</c:v>
                </c:pt>
                <c:pt idx="23">
                  <c:v>15509</c:v>
                </c:pt>
                <c:pt idx="24">
                  <c:v>15478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C-45B7-8F4F-29A442081D8E}"/>
            </c:ext>
          </c:extLst>
        </c:ser>
        <c:ser>
          <c:idx val="1"/>
          <c:order val="1"/>
          <c:tx>
            <c:strRef>
              <c:f>'1.13'!$D$4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'1.13'!$D$22:$D$46</c:f>
              <c:numCache>
                <c:formatCode>#,##0</c:formatCode>
                <c:ptCount val="25"/>
                <c:pt idx="0">
                  <c:v>42914</c:v>
                </c:pt>
                <c:pt idx="1">
                  <c:v>43512</c:v>
                </c:pt>
                <c:pt idx="2">
                  <c:v>43238</c:v>
                </c:pt>
                <c:pt idx="3">
                  <c:v>41503</c:v>
                </c:pt>
                <c:pt idx="4">
                  <c:v>41316</c:v>
                </c:pt>
                <c:pt idx="5">
                  <c:v>40510</c:v>
                </c:pt>
                <c:pt idx="6">
                  <c:v>38116</c:v>
                </c:pt>
                <c:pt idx="7">
                  <c:v>41518</c:v>
                </c:pt>
                <c:pt idx="8">
                  <c:v>41846</c:v>
                </c:pt>
                <c:pt idx="9">
                  <c:v>40834</c:v>
                </c:pt>
                <c:pt idx="10">
                  <c:v>37485</c:v>
                </c:pt>
                <c:pt idx="11">
                  <c:v>35781</c:v>
                </c:pt>
                <c:pt idx="12">
                  <c:v>33829</c:v>
                </c:pt>
                <c:pt idx="13">
                  <c:v>32825</c:v>
                </c:pt>
                <c:pt idx="14">
                  <c:v>32743</c:v>
                </c:pt>
                <c:pt idx="15">
                  <c:v>30468</c:v>
                </c:pt>
                <c:pt idx="16">
                  <c:v>30044</c:v>
                </c:pt>
                <c:pt idx="17">
                  <c:v>25124</c:v>
                </c:pt>
                <c:pt idx="18">
                  <c:v>25163</c:v>
                </c:pt>
                <c:pt idx="19">
                  <c:v>24026</c:v>
                </c:pt>
                <c:pt idx="20">
                  <c:v>23060</c:v>
                </c:pt>
                <c:pt idx="21">
                  <c:v>23613</c:v>
                </c:pt>
                <c:pt idx="22">
                  <c:v>21748</c:v>
                </c:pt>
                <c:pt idx="23">
                  <c:v>21119</c:v>
                </c:pt>
                <c:pt idx="24">
                  <c:v>20568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C-45B7-8F4F-29A442081D8E}"/>
            </c:ext>
          </c:extLst>
        </c:ser>
        <c:ser>
          <c:idx val="2"/>
          <c:order val="2"/>
          <c:tx>
            <c:strRef>
              <c:f>'1.13'!$E$4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'1.13'!$E$22:$E$46</c:f>
              <c:numCache>
                <c:formatCode>#,##0</c:formatCode>
                <c:ptCount val="25"/>
                <c:pt idx="0">
                  <c:v>67933</c:v>
                </c:pt>
                <c:pt idx="1">
                  <c:v>68972</c:v>
                </c:pt>
                <c:pt idx="2">
                  <c:v>68707</c:v>
                </c:pt>
                <c:pt idx="3">
                  <c:v>66400</c:v>
                </c:pt>
                <c:pt idx="4">
                  <c:v>65807</c:v>
                </c:pt>
                <c:pt idx="5">
                  <c:v>64229</c:v>
                </c:pt>
                <c:pt idx="6">
                  <c:v>60666</c:v>
                </c:pt>
                <c:pt idx="7">
                  <c:v>66726</c:v>
                </c:pt>
                <c:pt idx="8">
                  <c:v>67384</c:v>
                </c:pt>
                <c:pt idx="9">
                  <c:v>65764</c:v>
                </c:pt>
                <c:pt idx="10">
                  <c:v>60454</c:v>
                </c:pt>
                <c:pt idx="11">
                  <c:v>57643</c:v>
                </c:pt>
                <c:pt idx="12">
                  <c:v>55093</c:v>
                </c:pt>
                <c:pt idx="13">
                  <c:v>53172</c:v>
                </c:pt>
                <c:pt idx="14">
                  <c:v>53066</c:v>
                </c:pt>
                <c:pt idx="15">
                  <c:v>49601</c:v>
                </c:pt>
                <c:pt idx="16">
                  <c:v>49288</c:v>
                </c:pt>
                <c:pt idx="17">
                  <c:v>41592</c:v>
                </c:pt>
                <c:pt idx="18">
                  <c:v>41316</c:v>
                </c:pt>
                <c:pt idx="19">
                  <c:v>40282</c:v>
                </c:pt>
                <c:pt idx="20">
                  <c:v>39282</c:v>
                </c:pt>
                <c:pt idx="21">
                  <c:v>40173</c:v>
                </c:pt>
                <c:pt idx="22">
                  <c:v>37771</c:v>
                </c:pt>
                <c:pt idx="23">
                  <c:v>36628</c:v>
                </c:pt>
                <c:pt idx="24">
                  <c:v>36046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C-45B7-8F4F-29A442081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931584"/>
        <c:axId val="112933120"/>
      </c:lineChart>
      <c:catAx>
        <c:axId val="112931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933120"/>
        <c:crosses val="autoZero"/>
        <c:auto val="1"/>
        <c:lblAlgn val="ctr"/>
        <c:lblOffset val="100"/>
        <c:noMultiLvlLbl val="0"/>
      </c:catAx>
      <c:valAx>
        <c:axId val="112933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Deaths</a:t>
                </a: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12931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107469058224402"/>
          <c:y val="0.1763942467191601"/>
          <c:w val="0.11059016645720586"/>
          <c:h val="0.12301301623011411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1.13 Number of deaths from stroke (CBVD), all ages, by gender,</a:t>
            </a:r>
            <a:endParaRPr lang="en-GB" sz="1400">
              <a:effectLst/>
            </a:endParaRPr>
          </a:p>
          <a:p>
            <a:pPr>
              <a:defRPr sz="1400"/>
            </a:pPr>
            <a:r>
              <a:rPr lang="en-US" sz="1400" b="1" i="0" baseline="0">
                <a:effectLst/>
              </a:rPr>
              <a:t>England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9.1382469699430896E-2"/>
          <c:y val="2.1333333333333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795318337650789E-2"/>
          <c:y val="0.11841530552482592"/>
          <c:w val="0.87829900741234701"/>
          <c:h val="0.80302177427821519"/>
        </c:manualLayout>
      </c:layout>
      <c:lineChart>
        <c:grouping val="standard"/>
        <c:varyColors val="0"/>
        <c:ser>
          <c:idx val="0"/>
          <c:order val="0"/>
          <c:tx>
            <c:strRef>
              <c:f>'1.13'!$G$4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'1.13'!$G$5:$G$46</c:f>
              <c:numCache>
                <c:formatCode>#,##0</c:formatCode>
                <c:ptCount val="42"/>
                <c:pt idx="0">
                  <c:v>29090</c:v>
                </c:pt>
                <c:pt idx="5">
                  <c:v>29005</c:v>
                </c:pt>
                <c:pt idx="10">
                  <c:v>24812</c:v>
                </c:pt>
                <c:pt idx="15">
                  <c:v>24224</c:v>
                </c:pt>
                <c:pt idx="17">
                  <c:v>20327</c:v>
                </c:pt>
                <c:pt idx="18">
                  <c:v>20631</c:v>
                </c:pt>
                <c:pt idx="19">
                  <c:v>20823</c:v>
                </c:pt>
                <c:pt idx="20">
                  <c:v>20274</c:v>
                </c:pt>
                <c:pt idx="21">
                  <c:v>19994</c:v>
                </c:pt>
                <c:pt idx="22">
                  <c:v>19314</c:v>
                </c:pt>
                <c:pt idx="23">
                  <c:v>18233</c:v>
                </c:pt>
                <c:pt idx="24">
                  <c:v>20802</c:v>
                </c:pt>
                <c:pt idx="25">
                  <c:v>21186</c:v>
                </c:pt>
                <c:pt idx="26">
                  <c:v>20485</c:v>
                </c:pt>
                <c:pt idx="27">
                  <c:v>18939</c:v>
                </c:pt>
                <c:pt idx="28">
                  <c:v>18014</c:v>
                </c:pt>
                <c:pt idx="29">
                  <c:v>17491</c:v>
                </c:pt>
                <c:pt idx="30">
                  <c:v>16647</c:v>
                </c:pt>
                <c:pt idx="31">
                  <c:v>16676</c:v>
                </c:pt>
                <c:pt idx="32">
                  <c:v>15790</c:v>
                </c:pt>
                <c:pt idx="33">
                  <c:v>15781</c:v>
                </c:pt>
                <c:pt idx="34">
                  <c:v>13416</c:v>
                </c:pt>
                <c:pt idx="35">
                  <c:v>13144</c:v>
                </c:pt>
                <c:pt idx="36">
                  <c:v>13060</c:v>
                </c:pt>
                <c:pt idx="37">
                  <c:v>13208</c:v>
                </c:pt>
                <c:pt idx="38">
                  <c:v>13525</c:v>
                </c:pt>
                <c:pt idx="39">
                  <c:v>12993</c:v>
                </c:pt>
                <c:pt idx="40">
                  <c:v>12648</c:v>
                </c:pt>
                <c:pt idx="41">
                  <c:v>12520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0-4968-83F1-53A56F7F044D}"/>
            </c:ext>
          </c:extLst>
        </c:ser>
        <c:ser>
          <c:idx val="1"/>
          <c:order val="1"/>
          <c:tx>
            <c:strRef>
              <c:f>'1.13'!$H$4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'1.13'!$H$5:$H$46</c:f>
              <c:numCache>
                <c:formatCode>#,##0</c:formatCode>
                <c:ptCount val="42"/>
                <c:pt idx="0">
                  <c:v>43168</c:v>
                </c:pt>
                <c:pt idx="5">
                  <c:v>45837</c:v>
                </c:pt>
                <c:pt idx="10">
                  <c:v>40139</c:v>
                </c:pt>
                <c:pt idx="15">
                  <c:v>40120</c:v>
                </c:pt>
                <c:pt idx="17">
                  <c:v>34548</c:v>
                </c:pt>
                <c:pt idx="18">
                  <c:v>35076</c:v>
                </c:pt>
                <c:pt idx="19">
                  <c:v>35267</c:v>
                </c:pt>
                <c:pt idx="20">
                  <c:v>33871</c:v>
                </c:pt>
                <c:pt idx="21">
                  <c:v>33676</c:v>
                </c:pt>
                <c:pt idx="22">
                  <c:v>32958</c:v>
                </c:pt>
                <c:pt idx="23">
                  <c:v>30826</c:v>
                </c:pt>
                <c:pt idx="24">
                  <c:v>34042</c:v>
                </c:pt>
                <c:pt idx="25">
                  <c:v>34157</c:v>
                </c:pt>
                <c:pt idx="26">
                  <c:v>33530</c:v>
                </c:pt>
                <c:pt idx="27">
                  <c:v>30618</c:v>
                </c:pt>
                <c:pt idx="28">
                  <c:v>29375</c:v>
                </c:pt>
                <c:pt idx="29">
                  <c:v>27750</c:v>
                </c:pt>
                <c:pt idx="30">
                  <c:v>26879</c:v>
                </c:pt>
                <c:pt idx="31">
                  <c:v>26704</c:v>
                </c:pt>
                <c:pt idx="32">
                  <c:v>24868</c:v>
                </c:pt>
                <c:pt idx="33">
                  <c:v>24708</c:v>
                </c:pt>
                <c:pt idx="34">
                  <c:v>20248</c:v>
                </c:pt>
                <c:pt idx="35">
                  <c:v>20310</c:v>
                </c:pt>
                <c:pt idx="36">
                  <c:v>19343</c:v>
                </c:pt>
                <c:pt idx="37">
                  <c:v>18579</c:v>
                </c:pt>
                <c:pt idx="38">
                  <c:v>19102</c:v>
                </c:pt>
                <c:pt idx="39">
                  <c:v>17446</c:v>
                </c:pt>
                <c:pt idx="40">
                  <c:v>17057</c:v>
                </c:pt>
                <c:pt idx="41">
                  <c:v>16612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0-4968-83F1-53A56F7F044D}"/>
            </c:ext>
          </c:extLst>
        </c:ser>
        <c:ser>
          <c:idx val="2"/>
          <c:order val="2"/>
          <c:tx>
            <c:strRef>
              <c:f>'1.13'!$I$4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'1.13'!$I$5:$I$46</c:f>
              <c:numCache>
                <c:formatCode>#,##0</c:formatCode>
                <c:ptCount val="42"/>
                <c:pt idx="0">
                  <c:v>72258</c:v>
                </c:pt>
                <c:pt idx="5">
                  <c:v>74842</c:v>
                </c:pt>
                <c:pt idx="10">
                  <c:v>64951</c:v>
                </c:pt>
                <c:pt idx="15">
                  <c:v>64344</c:v>
                </c:pt>
                <c:pt idx="17">
                  <c:v>54875</c:v>
                </c:pt>
                <c:pt idx="18">
                  <c:v>55707</c:v>
                </c:pt>
                <c:pt idx="19">
                  <c:v>56090</c:v>
                </c:pt>
                <c:pt idx="20">
                  <c:v>54145</c:v>
                </c:pt>
                <c:pt idx="21">
                  <c:v>53670</c:v>
                </c:pt>
                <c:pt idx="22">
                  <c:v>52272</c:v>
                </c:pt>
                <c:pt idx="23">
                  <c:v>49059</c:v>
                </c:pt>
                <c:pt idx="24">
                  <c:v>54844</c:v>
                </c:pt>
                <c:pt idx="25">
                  <c:v>55343</c:v>
                </c:pt>
                <c:pt idx="26">
                  <c:v>54015</c:v>
                </c:pt>
                <c:pt idx="27">
                  <c:v>49557</c:v>
                </c:pt>
                <c:pt idx="28">
                  <c:v>47389</c:v>
                </c:pt>
                <c:pt idx="29">
                  <c:v>45241</c:v>
                </c:pt>
                <c:pt idx="30">
                  <c:v>43526</c:v>
                </c:pt>
                <c:pt idx="31">
                  <c:v>43380</c:v>
                </c:pt>
                <c:pt idx="32">
                  <c:v>40658</c:v>
                </c:pt>
                <c:pt idx="33">
                  <c:v>40489</c:v>
                </c:pt>
                <c:pt idx="34">
                  <c:v>33664</c:v>
                </c:pt>
                <c:pt idx="35">
                  <c:v>33454</c:v>
                </c:pt>
                <c:pt idx="36">
                  <c:v>32403</c:v>
                </c:pt>
                <c:pt idx="37">
                  <c:v>31787</c:v>
                </c:pt>
                <c:pt idx="38">
                  <c:v>32627</c:v>
                </c:pt>
                <c:pt idx="39">
                  <c:v>30439</c:v>
                </c:pt>
                <c:pt idx="40">
                  <c:v>29705</c:v>
                </c:pt>
                <c:pt idx="41">
                  <c:v>29132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0-4968-83F1-53A56F7F0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73440"/>
        <c:axId val="114174976"/>
      </c:lineChart>
      <c:catAx>
        <c:axId val="11417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4174976"/>
        <c:crosses val="autoZero"/>
        <c:auto val="1"/>
        <c:lblAlgn val="ctr"/>
        <c:lblOffset val="100"/>
        <c:noMultiLvlLbl val="0"/>
      </c:catAx>
      <c:valAx>
        <c:axId val="114174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Deaths</a:t>
                </a: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14173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976090122285206"/>
          <c:y val="0.19772758005249344"/>
          <c:w val="0.10769476291033651"/>
          <c:h val="0.12301301623011411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1.13 Number of deaths from stroke (CBVD), all ages, by gender,</a:t>
            </a:r>
            <a:endParaRPr lang="en-GB" sz="1400">
              <a:effectLst/>
            </a:endParaRPr>
          </a:p>
          <a:p>
            <a:pPr>
              <a:defRPr sz="1400"/>
            </a:pPr>
            <a:r>
              <a:rPr lang="en-US" sz="1400" b="1" i="0" baseline="0">
                <a:effectLst/>
              </a:rPr>
              <a:t>Wales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9.2830171472865555E-2"/>
          <c:y val="1.70666666666666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690721884520135E-2"/>
          <c:y val="0.11841530552482592"/>
          <c:w val="0.87685130563891234"/>
          <c:h val="0.80515510761154852"/>
        </c:manualLayout>
      </c:layout>
      <c:lineChart>
        <c:grouping val="standard"/>
        <c:varyColors val="0"/>
        <c:ser>
          <c:idx val="0"/>
          <c:order val="0"/>
          <c:tx>
            <c:strRef>
              <c:f>'1.13'!$K$4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'1.13'!$K$5:$K$46</c:f>
              <c:numCache>
                <c:formatCode>#,##0</c:formatCode>
                <c:ptCount val="42"/>
                <c:pt idx="0">
                  <c:v>2070</c:v>
                </c:pt>
                <c:pt idx="5">
                  <c:v>2044</c:v>
                </c:pt>
                <c:pt idx="10">
                  <c:v>1723</c:v>
                </c:pt>
                <c:pt idx="15">
                  <c:v>1585</c:v>
                </c:pt>
                <c:pt idx="17">
                  <c:v>1290</c:v>
                </c:pt>
                <c:pt idx="18">
                  <c:v>1419</c:v>
                </c:pt>
                <c:pt idx="19">
                  <c:v>1401</c:v>
                </c:pt>
                <c:pt idx="20">
                  <c:v>1380</c:v>
                </c:pt>
                <c:pt idx="21">
                  <c:v>1352</c:v>
                </c:pt>
                <c:pt idx="22">
                  <c:v>1292</c:v>
                </c:pt>
                <c:pt idx="23">
                  <c:v>1246</c:v>
                </c:pt>
                <c:pt idx="24">
                  <c:v>1387</c:v>
                </c:pt>
                <c:pt idx="25">
                  <c:v>1360</c:v>
                </c:pt>
                <c:pt idx="26">
                  <c:v>1457</c:v>
                </c:pt>
                <c:pt idx="27">
                  <c:v>1195</c:v>
                </c:pt>
                <c:pt idx="28">
                  <c:v>1215</c:v>
                </c:pt>
                <c:pt idx="29">
                  <c:v>1202</c:v>
                </c:pt>
                <c:pt idx="30">
                  <c:v>1171</c:v>
                </c:pt>
                <c:pt idx="31">
                  <c:v>1095</c:v>
                </c:pt>
                <c:pt idx="32">
                  <c:v>1066</c:v>
                </c:pt>
                <c:pt idx="33">
                  <c:v>1085</c:v>
                </c:pt>
                <c:pt idx="34">
                  <c:v>875</c:v>
                </c:pt>
                <c:pt idx="35">
                  <c:v>929</c:v>
                </c:pt>
                <c:pt idx="36">
                  <c:v>964</c:v>
                </c:pt>
                <c:pt idx="37">
                  <c:v>963</c:v>
                </c:pt>
                <c:pt idx="38">
                  <c:v>848</c:v>
                </c:pt>
                <c:pt idx="39">
                  <c:v>852</c:v>
                </c:pt>
                <c:pt idx="40">
                  <c:v>803</c:v>
                </c:pt>
                <c:pt idx="41">
                  <c:v>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B-47F0-B599-F04428696CC6}"/>
            </c:ext>
          </c:extLst>
        </c:ser>
        <c:ser>
          <c:idx val="1"/>
          <c:order val="1"/>
          <c:tx>
            <c:strRef>
              <c:f>'1.13'!$L$4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'1.13'!$L$5:$L$46</c:f>
              <c:numCache>
                <c:formatCode>#,##0</c:formatCode>
                <c:ptCount val="42"/>
                <c:pt idx="0">
                  <c:v>2695</c:v>
                </c:pt>
                <c:pt idx="5">
                  <c:v>3041</c:v>
                </c:pt>
                <c:pt idx="10">
                  <c:v>2823</c:v>
                </c:pt>
                <c:pt idx="15">
                  <c:v>2595</c:v>
                </c:pt>
                <c:pt idx="17">
                  <c:v>2346</c:v>
                </c:pt>
                <c:pt idx="18">
                  <c:v>2409</c:v>
                </c:pt>
                <c:pt idx="19">
                  <c:v>2436</c:v>
                </c:pt>
                <c:pt idx="20">
                  <c:v>2270</c:v>
                </c:pt>
                <c:pt idx="21">
                  <c:v>2284</c:v>
                </c:pt>
                <c:pt idx="22">
                  <c:v>2201</c:v>
                </c:pt>
                <c:pt idx="23">
                  <c:v>2089</c:v>
                </c:pt>
                <c:pt idx="24">
                  <c:v>2343</c:v>
                </c:pt>
                <c:pt idx="25">
                  <c:v>2386</c:v>
                </c:pt>
                <c:pt idx="26">
                  <c:v>2264</c:v>
                </c:pt>
                <c:pt idx="27">
                  <c:v>2112</c:v>
                </c:pt>
                <c:pt idx="28">
                  <c:v>1943</c:v>
                </c:pt>
                <c:pt idx="29">
                  <c:v>1858</c:v>
                </c:pt>
                <c:pt idx="30">
                  <c:v>1817</c:v>
                </c:pt>
                <c:pt idx="31">
                  <c:v>1895</c:v>
                </c:pt>
                <c:pt idx="32">
                  <c:v>1796</c:v>
                </c:pt>
                <c:pt idx="33">
                  <c:v>1711</c:v>
                </c:pt>
                <c:pt idx="34">
                  <c:v>1365</c:v>
                </c:pt>
                <c:pt idx="35">
                  <c:v>1381</c:v>
                </c:pt>
                <c:pt idx="36">
                  <c:v>1323</c:v>
                </c:pt>
                <c:pt idx="37">
                  <c:v>1353</c:v>
                </c:pt>
                <c:pt idx="38">
                  <c:v>1333</c:v>
                </c:pt>
                <c:pt idx="39">
                  <c:v>1257</c:v>
                </c:pt>
                <c:pt idx="40">
                  <c:v>1123</c:v>
                </c:pt>
                <c:pt idx="41">
                  <c:v>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B-47F0-B599-F04428696CC6}"/>
            </c:ext>
          </c:extLst>
        </c:ser>
        <c:ser>
          <c:idx val="2"/>
          <c:order val="2"/>
          <c:tx>
            <c:strRef>
              <c:f>'1.13'!$M$4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'1.13'!$M$5:$M$46</c:f>
              <c:numCache>
                <c:formatCode>#,##0</c:formatCode>
                <c:ptCount val="42"/>
                <c:pt idx="0">
                  <c:v>4765</c:v>
                </c:pt>
                <c:pt idx="5">
                  <c:v>5085</c:v>
                </c:pt>
                <c:pt idx="10">
                  <c:v>4546</c:v>
                </c:pt>
                <c:pt idx="15">
                  <c:v>4180</c:v>
                </c:pt>
                <c:pt idx="17">
                  <c:v>3636</c:v>
                </c:pt>
                <c:pt idx="18">
                  <c:v>3828</c:v>
                </c:pt>
                <c:pt idx="19">
                  <c:v>3837</c:v>
                </c:pt>
                <c:pt idx="20">
                  <c:v>3650</c:v>
                </c:pt>
                <c:pt idx="21">
                  <c:v>3636</c:v>
                </c:pt>
                <c:pt idx="22">
                  <c:v>3493</c:v>
                </c:pt>
                <c:pt idx="23">
                  <c:v>3335</c:v>
                </c:pt>
                <c:pt idx="24">
                  <c:v>3730</c:v>
                </c:pt>
                <c:pt idx="25">
                  <c:v>3746</c:v>
                </c:pt>
                <c:pt idx="26">
                  <c:v>3721</c:v>
                </c:pt>
                <c:pt idx="27">
                  <c:v>3307</c:v>
                </c:pt>
                <c:pt idx="28">
                  <c:v>3158</c:v>
                </c:pt>
                <c:pt idx="29">
                  <c:v>3060</c:v>
                </c:pt>
                <c:pt idx="30">
                  <c:v>2988</c:v>
                </c:pt>
                <c:pt idx="31">
                  <c:v>2990</c:v>
                </c:pt>
                <c:pt idx="32">
                  <c:v>2862</c:v>
                </c:pt>
                <c:pt idx="33">
                  <c:v>2796</c:v>
                </c:pt>
                <c:pt idx="34">
                  <c:v>2240</c:v>
                </c:pt>
                <c:pt idx="35">
                  <c:v>2310</c:v>
                </c:pt>
                <c:pt idx="36">
                  <c:v>2287</c:v>
                </c:pt>
                <c:pt idx="37">
                  <c:v>2316</c:v>
                </c:pt>
                <c:pt idx="38">
                  <c:v>2181</c:v>
                </c:pt>
                <c:pt idx="39">
                  <c:v>2109</c:v>
                </c:pt>
                <c:pt idx="40">
                  <c:v>1926</c:v>
                </c:pt>
                <c:pt idx="41">
                  <c:v>2070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B-47F0-B599-F04428696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19264"/>
        <c:axId val="114307072"/>
      </c:lineChart>
      <c:catAx>
        <c:axId val="114219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4307072"/>
        <c:crosses val="autoZero"/>
        <c:auto val="1"/>
        <c:lblAlgn val="ctr"/>
        <c:lblOffset val="100"/>
        <c:noMultiLvlLbl val="0"/>
      </c:catAx>
      <c:valAx>
        <c:axId val="114307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Deaths</a:t>
                </a: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14219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686549767598271"/>
          <c:y val="0.19132758005249345"/>
          <c:w val="0.11348557000407522"/>
          <c:h val="0.12301301623011411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1.13 Number of deaths from stroke (CBVD), all ages, by gender,</a:t>
            </a:r>
            <a:endParaRPr lang="en-GB" sz="1400">
              <a:effectLst/>
            </a:endParaRPr>
          </a:p>
          <a:p>
            <a:pPr>
              <a:defRPr sz="1400"/>
            </a:pPr>
            <a:r>
              <a:rPr lang="en-US" sz="1400" b="1" i="0" baseline="0">
                <a:effectLst/>
              </a:rPr>
              <a:t>Scotland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8.9934767925996223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47616564216116E-2"/>
          <c:y val="0.11841530552482592"/>
          <c:w val="0.8840898145060857"/>
          <c:h val="0.80728844094488184"/>
        </c:manualLayout>
      </c:layout>
      <c:lineChart>
        <c:grouping val="standard"/>
        <c:varyColors val="0"/>
        <c:ser>
          <c:idx val="0"/>
          <c:order val="0"/>
          <c:tx>
            <c:strRef>
              <c:f>'1.13'!$O$4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'1.13'!$O$5:$O$46</c:f>
              <c:numCache>
                <c:formatCode>#,##0</c:formatCode>
                <c:ptCount val="42"/>
                <c:pt idx="0">
                  <c:v>4048</c:v>
                </c:pt>
                <c:pt idx="5">
                  <c:v>3946</c:v>
                </c:pt>
                <c:pt idx="10">
                  <c:v>3524</c:v>
                </c:pt>
                <c:pt idx="15">
                  <c:v>2936</c:v>
                </c:pt>
                <c:pt idx="17">
                  <c:v>2775</c:v>
                </c:pt>
                <c:pt idx="18">
                  <c:v>2783</c:v>
                </c:pt>
                <c:pt idx="19">
                  <c:v>2649</c:v>
                </c:pt>
                <c:pt idx="20">
                  <c:v>2609</c:v>
                </c:pt>
                <c:pt idx="21">
                  <c:v>2553</c:v>
                </c:pt>
                <c:pt idx="22">
                  <c:v>2494</c:v>
                </c:pt>
                <c:pt idx="23">
                  <c:v>2544</c:v>
                </c:pt>
                <c:pt idx="24">
                  <c:v>2438</c:v>
                </c:pt>
                <c:pt idx="25">
                  <c:v>2413</c:v>
                </c:pt>
                <c:pt idx="26">
                  <c:v>2409</c:v>
                </c:pt>
                <c:pt idx="27">
                  <c:v>2294</c:v>
                </c:pt>
                <c:pt idx="28">
                  <c:v>2134</c:v>
                </c:pt>
                <c:pt idx="29">
                  <c:v>2060</c:v>
                </c:pt>
                <c:pt idx="30">
                  <c:v>2039</c:v>
                </c:pt>
                <c:pt idx="31">
                  <c:v>2051</c:v>
                </c:pt>
                <c:pt idx="32">
                  <c:v>1841</c:v>
                </c:pt>
                <c:pt idx="33">
                  <c:v>1889</c:v>
                </c:pt>
                <c:pt idx="34">
                  <c:v>1765</c:v>
                </c:pt>
                <c:pt idx="35">
                  <c:v>1686</c:v>
                </c:pt>
                <c:pt idx="36">
                  <c:v>1774</c:v>
                </c:pt>
                <c:pt idx="37">
                  <c:v>1605</c:v>
                </c:pt>
                <c:pt idx="38">
                  <c:v>1727</c:v>
                </c:pt>
                <c:pt idx="39">
                  <c:v>1712</c:v>
                </c:pt>
                <c:pt idx="40">
                  <c:v>1597</c:v>
                </c:pt>
                <c:pt idx="41">
                  <c:v>1621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8-4191-A3BD-4E0626CE3948}"/>
            </c:ext>
          </c:extLst>
        </c:ser>
        <c:ser>
          <c:idx val="1"/>
          <c:order val="1"/>
          <c:tx>
            <c:strRef>
              <c:f>'1.13'!$P$4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'1.13'!$P$5:$P$46</c:f>
              <c:numCache>
                <c:formatCode>#,##0</c:formatCode>
                <c:ptCount val="42"/>
                <c:pt idx="0">
                  <c:v>5791</c:v>
                </c:pt>
                <c:pt idx="5">
                  <c:v>6052</c:v>
                </c:pt>
                <c:pt idx="10">
                  <c:v>5666</c:v>
                </c:pt>
                <c:pt idx="15">
                  <c:v>5032</c:v>
                </c:pt>
                <c:pt idx="17">
                  <c:v>4909</c:v>
                </c:pt>
                <c:pt idx="18">
                  <c:v>4965</c:v>
                </c:pt>
                <c:pt idx="19">
                  <c:v>4479</c:v>
                </c:pt>
                <c:pt idx="20">
                  <c:v>4350</c:v>
                </c:pt>
                <c:pt idx="21">
                  <c:v>4347</c:v>
                </c:pt>
                <c:pt idx="22">
                  <c:v>4291</c:v>
                </c:pt>
                <c:pt idx="23">
                  <c:v>4259</c:v>
                </c:pt>
                <c:pt idx="24">
                  <c:v>4183</c:v>
                </c:pt>
                <c:pt idx="25">
                  <c:v>4309</c:v>
                </c:pt>
                <c:pt idx="26">
                  <c:v>4088</c:v>
                </c:pt>
                <c:pt idx="27">
                  <c:v>3861</c:v>
                </c:pt>
                <c:pt idx="28">
                  <c:v>3655</c:v>
                </c:pt>
                <c:pt idx="29">
                  <c:v>3406</c:v>
                </c:pt>
                <c:pt idx="30">
                  <c:v>3294</c:v>
                </c:pt>
                <c:pt idx="31">
                  <c:v>3316</c:v>
                </c:pt>
                <c:pt idx="32">
                  <c:v>3065</c:v>
                </c:pt>
                <c:pt idx="33">
                  <c:v>2875</c:v>
                </c:pt>
                <c:pt idx="34">
                  <c:v>2829</c:v>
                </c:pt>
                <c:pt idx="35">
                  <c:v>2789</c:v>
                </c:pt>
                <c:pt idx="36">
                  <c:v>2672</c:v>
                </c:pt>
                <c:pt idx="37">
                  <c:v>2518</c:v>
                </c:pt>
                <c:pt idx="38">
                  <c:v>2575</c:v>
                </c:pt>
                <c:pt idx="39">
                  <c:v>2430</c:v>
                </c:pt>
                <c:pt idx="40">
                  <c:v>2330</c:v>
                </c:pt>
                <c:pt idx="41">
                  <c:v>2210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8-4191-A3BD-4E0626CE3948}"/>
            </c:ext>
          </c:extLst>
        </c:ser>
        <c:ser>
          <c:idx val="2"/>
          <c:order val="2"/>
          <c:tx>
            <c:strRef>
              <c:f>'1.13'!$Q$4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'1.13'!$Q$5:$Q$46</c:f>
              <c:numCache>
                <c:formatCode>#,##0</c:formatCode>
                <c:ptCount val="42"/>
                <c:pt idx="0">
                  <c:v>9839</c:v>
                </c:pt>
                <c:pt idx="5">
                  <c:v>9998</c:v>
                </c:pt>
                <c:pt idx="10">
                  <c:v>9190</c:v>
                </c:pt>
                <c:pt idx="15">
                  <c:v>7968</c:v>
                </c:pt>
                <c:pt idx="17">
                  <c:v>7684</c:v>
                </c:pt>
                <c:pt idx="18">
                  <c:v>7748</c:v>
                </c:pt>
                <c:pt idx="19">
                  <c:v>7128</c:v>
                </c:pt>
                <c:pt idx="20">
                  <c:v>6959</c:v>
                </c:pt>
                <c:pt idx="21">
                  <c:v>6900</c:v>
                </c:pt>
                <c:pt idx="22">
                  <c:v>6785</c:v>
                </c:pt>
                <c:pt idx="23">
                  <c:v>6803</c:v>
                </c:pt>
                <c:pt idx="24">
                  <c:v>6621</c:v>
                </c:pt>
                <c:pt idx="25">
                  <c:v>6722</c:v>
                </c:pt>
                <c:pt idx="26">
                  <c:v>6497</c:v>
                </c:pt>
                <c:pt idx="27">
                  <c:v>6155</c:v>
                </c:pt>
                <c:pt idx="28">
                  <c:v>5789</c:v>
                </c:pt>
                <c:pt idx="29">
                  <c:v>5466</c:v>
                </c:pt>
                <c:pt idx="30">
                  <c:v>5333</c:v>
                </c:pt>
                <c:pt idx="31">
                  <c:v>5367</c:v>
                </c:pt>
                <c:pt idx="32">
                  <c:v>4906</c:v>
                </c:pt>
                <c:pt idx="33">
                  <c:v>4764</c:v>
                </c:pt>
                <c:pt idx="34">
                  <c:v>4594</c:v>
                </c:pt>
                <c:pt idx="35">
                  <c:v>4475</c:v>
                </c:pt>
                <c:pt idx="36">
                  <c:v>4446</c:v>
                </c:pt>
                <c:pt idx="37">
                  <c:v>4123</c:v>
                </c:pt>
                <c:pt idx="38">
                  <c:v>4302</c:v>
                </c:pt>
                <c:pt idx="39">
                  <c:v>4142</c:v>
                </c:pt>
                <c:pt idx="40">
                  <c:v>3927</c:v>
                </c:pt>
                <c:pt idx="41">
                  <c:v>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8-4191-A3BD-4E0626CE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334720"/>
        <c:axId val="114344704"/>
      </c:lineChart>
      <c:catAx>
        <c:axId val="114334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4344704"/>
        <c:crosses val="autoZero"/>
        <c:auto val="1"/>
        <c:lblAlgn val="ctr"/>
        <c:lblOffset val="100"/>
        <c:noMultiLvlLbl val="0"/>
      </c:catAx>
      <c:valAx>
        <c:axId val="114344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Deaths</a:t>
                </a: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14334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134251541032945"/>
          <c:y val="0.15719424671916007"/>
          <c:w val="0.10624706113690185"/>
          <c:h val="0.12301301623011411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1.13 Number of deaths from stroke (CBVD), all ages, by gender,</a:t>
            </a:r>
            <a:endParaRPr lang="en-GB" sz="1400">
              <a:effectLst/>
            </a:endParaRPr>
          </a:p>
          <a:p>
            <a:pPr>
              <a:defRPr sz="1400"/>
            </a:pPr>
            <a:r>
              <a:rPr lang="en-US" sz="1400" b="1" i="0" baseline="0">
                <a:effectLst/>
              </a:rPr>
              <a:t>Northern Ireland 1994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9.7173276793169588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824634298562847E-2"/>
          <c:y val="0.11841530552482592"/>
          <c:w val="0.85079267371708822"/>
          <c:h val="0.80515510761154852"/>
        </c:manualLayout>
      </c:layout>
      <c:lineChart>
        <c:grouping val="standard"/>
        <c:varyColors val="0"/>
        <c:ser>
          <c:idx val="0"/>
          <c:order val="0"/>
          <c:tx>
            <c:strRef>
              <c:f>'1.13'!$S$4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'1.13'!$S$22:$S$46</c:f>
              <c:numCache>
                <c:formatCode>#,##0</c:formatCode>
                <c:ptCount val="25"/>
                <c:pt idx="0">
                  <c:v>627</c:v>
                </c:pt>
                <c:pt idx="1">
                  <c:v>627</c:v>
                </c:pt>
                <c:pt idx="2">
                  <c:v>596</c:v>
                </c:pt>
                <c:pt idx="3">
                  <c:v>634</c:v>
                </c:pt>
                <c:pt idx="4">
                  <c:v>592</c:v>
                </c:pt>
                <c:pt idx="5">
                  <c:v>619</c:v>
                </c:pt>
                <c:pt idx="6">
                  <c:v>527</c:v>
                </c:pt>
                <c:pt idx="7">
                  <c:v>581</c:v>
                </c:pt>
                <c:pt idx="8">
                  <c:v>579</c:v>
                </c:pt>
                <c:pt idx="9">
                  <c:v>579</c:v>
                </c:pt>
                <c:pt idx="10">
                  <c:v>541</c:v>
                </c:pt>
                <c:pt idx="11">
                  <c:v>499</c:v>
                </c:pt>
                <c:pt idx="12">
                  <c:v>511</c:v>
                </c:pt>
                <c:pt idx="13">
                  <c:v>490</c:v>
                </c:pt>
                <c:pt idx="14">
                  <c:v>501</c:v>
                </c:pt>
                <c:pt idx="15">
                  <c:v>436</c:v>
                </c:pt>
                <c:pt idx="16">
                  <c:v>489</c:v>
                </c:pt>
                <c:pt idx="17">
                  <c:v>412</c:v>
                </c:pt>
                <c:pt idx="18">
                  <c:v>394</c:v>
                </c:pt>
                <c:pt idx="19">
                  <c:v>424</c:v>
                </c:pt>
                <c:pt idx="20">
                  <c:v>423</c:v>
                </c:pt>
                <c:pt idx="21">
                  <c:v>419</c:v>
                </c:pt>
                <c:pt idx="22">
                  <c:v>434</c:v>
                </c:pt>
                <c:pt idx="23">
                  <c:v>424</c:v>
                </c:pt>
                <c:pt idx="24">
                  <c:v>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3-4B71-8136-4267A80749AD}"/>
            </c:ext>
          </c:extLst>
        </c:ser>
        <c:ser>
          <c:idx val="1"/>
          <c:order val="1"/>
          <c:tx>
            <c:strRef>
              <c:f>'1.13'!$T$4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'1.13'!$T$22:$T$46</c:f>
              <c:numCache>
                <c:formatCode>#,##0</c:formatCode>
                <c:ptCount val="25"/>
                <c:pt idx="0">
                  <c:v>1111</c:v>
                </c:pt>
                <c:pt idx="1">
                  <c:v>1062</c:v>
                </c:pt>
                <c:pt idx="2">
                  <c:v>1056</c:v>
                </c:pt>
                <c:pt idx="3">
                  <c:v>1012</c:v>
                </c:pt>
                <c:pt idx="4">
                  <c:v>1009</c:v>
                </c:pt>
                <c:pt idx="5">
                  <c:v>1060</c:v>
                </c:pt>
                <c:pt idx="6">
                  <c:v>942</c:v>
                </c:pt>
                <c:pt idx="7">
                  <c:v>950</c:v>
                </c:pt>
                <c:pt idx="8">
                  <c:v>994</c:v>
                </c:pt>
                <c:pt idx="9">
                  <c:v>952</c:v>
                </c:pt>
                <c:pt idx="10">
                  <c:v>894</c:v>
                </c:pt>
                <c:pt idx="11">
                  <c:v>808</c:v>
                </c:pt>
                <c:pt idx="12">
                  <c:v>815</c:v>
                </c:pt>
                <c:pt idx="13">
                  <c:v>835</c:v>
                </c:pt>
                <c:pt idx="14">
                  <c:v>828</c:v>
                </c:pt>
                <c:pt idx="15">
                  <c:v>739</c:v>
                </c:pt>
                <c:pt idx="16">
                  <c:v>750</c:v>
                </c:pt>
                <c:pt idx="17">
                  <c:v>682</c:v>
                </c:pt>
                <c:pt idx="18">
                  <c:v>683</c:v>
                </c:pt>
                <c:pt idx="19">
                  <c:v>648</c:v>
                </c:pt>
                <c:pt idx="20">
                  <c:v>579</c:v>
                </c:pt>
                <c:pt idx="21">
                  <c:v>569</c:v>
                </c:pt>
                <c:pt idx="22">
                  <c:v>568</c:v>
                </c:pt>
                <c:pt idx="23">
                  <c:v>564</c:v>
                </c:pt>
                <c:pt idx="24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83-4B71-8136-4267A80749AD}"/>
            </c:ext>
          </c:extLst>
        </c:ser>
        <c:ser>
          <c:idx val="2"/>
          <c:order val="2"/>
          <c:tx>
            <c:strRef>
              <c:f>'1.13'!$U$4</c:f>
              <c:strCache>
                <c:ptCount val="1"/>
                <c:pt idx="0">
                  <c:v>Both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'1.13'!$A$22:$A$46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'1.13'!$U$22:$U$46</c:f>
              <c:numCache>
                <c:formatCode>#,##0</c:formatCode>
                <c:ptCount val="25"/>
                <c:pt idx="0">
                  <c:v>1738</c:v>
                </c:pt>
                <c:pt idx="1">
                  <c:v>1689</c:v>
                </c:pt>
                <c:pt idx="2">
                  <c:v>1652</c:v>
                </c:pt>
                <c:pt idx="3">
                  <c:v>1646</c:v>
                </c:pt>
                <c:pt idx="4">
                  <c:v>1601</c:v>
                </c:pt>
                <c:pt idx="5">
                  <c:v>1679</c:v>
                </c:pt>
                <c:pt idx="6">
                  <c:v>1469</c:v>
                </c:pt>
                <c:pt idx="7">
                  <c:v>1531</c:v>
                </c:pt>
                <c:pt idx="8">
                  <c:v>1573</c:v>
                </c:pt>
                <c:pt idx="9">
                  <c:v>1531</c:v>
                </c:pt>
                <c:pt idx="10">
                  <c:v>1435</c:v>
                </c:pt>
                <c:pt idx="11">
                  <c:v>1307</c:v>
                </c:pt>
                <c:pt idx="12">
                  <c:v>1326</c:v>
                </c:pt>
                <c:pt idx="13">
                  <c:v>1325</c:v>
                </c:pt>
                <c:pt idx="14">
                  <c:v>1329</c:v>
                </c:pt>
                <c:pt idx="15">
                  <c:v>1175</c:v>
                </c:pt>
                <c:pt idx="16">
                  <c:v>1239</c:v>
                </c:pt>
                <c:pt idx="17">
                  <c:v>1094</c:v>
                </c:pt>
                <c:pt idx="18">
                  <c:v>1077</c:v>
                </c:pt>
                <c:pt idx="19">
                  <c:v>1072</c:v>
                </c:pt>
                <c:pt idx="20">
                  <c:v>1002</c:v>
                </c:pt>
                <c:pt idx="21">
                  <c:v>988</c:v>
                </c:pt>
                <c:pt idx="22">
                  <c:v>1002</c:v>
                </c:pt>
                <c:pt idx="23">
                  <c:v>988</c:v>
                </c:pt>
                <c:pt idx="24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3-4B71-8136-4267A8074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409472"/>
        <c:axId val="114411008"/>
      </c:lineChart>
      <c:catAx>
        <c:axId val="114409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4411008"/>
        <c:crosses val="autoZero"/>
        <c:auto val="1"/>
        <c:lblAlgn val="ctr"/>
        <c:lblOffset val="100"/>
        <c:noMultiLvlLbl val="0"/>
      </c:catAx>
      <c:valAx>
        <c:axId val="114411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Deaths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090116585589667E-2"/>
              <c:y val="0.4312968398950131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4409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989481363689477"/>
          <c:y val="0.16572758005249344"/>
          <c:w val="0.10769476291033651"/>
          <c:h val="0.12301301623011411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1.14 Number of deaths from stroke (CBVD), under 75, by gender, United Kingdom 1994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40514745475687E-2"/>
          <c:y val="0.1213394416607015"/>
          <c:w val="0.84766743762730112"/>
          <c:h val="0.76604190265690475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'1.14'!$C$22:$C$46</c:f>
              <c:numCache>
                <c:formatCode>#,##0</c:formatCode>
                <c:ptCount val="25"/>
                <c:pt idx="0">
                  <c:v>9137</c:v>
                </c:pt>
                <c:pt idx="1">
                  <c:v>8986</c:v>
                </c:pt>
                <c:pt idx="2">
                  <c:v>8740</c:v>
                </c:pt>
                <c:pt idx="3">
                  <c:v>8414</c:v>
                </c:pt>
                <c:pt idx="4">
                  <c:v>8153</c:v>
                </c:pt>
                <c:pt idx="5">
                  <c:v>7701</c:v>
                </c:pt>
                <c:pt idx="6">
                  <c:v>7142</c:v>
                </c:pt>
                <c:pt idx="7">
                  <c:v>7354</c:v>
                </c:pt>
                <c:pt idx="8">
                  <c:v>7318</c:v>
                </c:pt>
                <c:pt idx="9">
                  <c:v>6936</c:v>
                </c:pt>
                <c:pt idx="10">
                  <c:v>6374</c:v>
                </c:pt>
                <c:pt idx="11">
                  <c:v>5869</c:v>
                </c:pt>
                <c:pt idx="12">
                  <c:v>5486</c:v>
                </c:pt>
                <c:pt idx="13">
                  <c:v>5199</c:v>
                </c:pt>
                <c:pt idx="14">
                  <c:v>5132</c:v>
                </c:pt>
                <c:pt idx="15">
                  <c:v>4728</c:v>
                </c:pt>
                <c:pt idx="16">
                  <c:v>4810</c:v>
                </c:pt>
                <c:pt idx="17">
                  <c:v>4384</c:v>
                </c:pt>
                <c:pt idx="18">
                  <c:v>4076</c:v>
                </c:pt>
                <c:pt idx="19">
                  <c:v>4222</c:v>
                </c:pt>
                <c:pt idx="20">
                  <c:v>4161</c:v>
                </c:pt>
                <c:pt idx="21">
                  <c:v>4153</c:v>
                </c:pt>
                <c:pt idx="22">
                  <c:v>4297</c:v>
                </c:pt>
                <c:pt idx="23">
                  <c:v>4161</c:v>
                </c:pt>
                <c:pt idx="24">
                  <c:v>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7-49ED-B08A-F8B48A59D8A8}"/>
            </c:ext>
          </c:extLst>
        </c:ser>
        <c:ser>
          <c:idx val="1"/>
          <c:order val="1"/>
          <c:tx>
            <c:v>Women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'1.14'!$D$22:$D$46</c:f>
              <c:numCache>
                <c:formatCode>#,##0</c:formatCode>
                <c:ptCount val="25"/>
                <c:pt idx="0">
                  <c:v>8334</c:v>
                </c:pt>
                <c:pt idx="1">
                  <c:v>7992</c:v>
                </c:pt>
                <c:pt idx="2">
                  <c:v>7624</c:v>
                </c:pt>
                <c:pt idx="3">
                  <c:v>7249</c:v>
                </c:pt>
                <c:pt idx="4">
                  <c:v>7017</c:v>
                </c:pt>
                <c:pt idx="5">
                  <c:v>6741</c:v>
                </c:pt>
                <c:pt idx="6">
                  <c:v>6117</c:v>
                </c:pt>
                <c:pt idx="7">
                  <c:v>6173</c:v>
                </c:pt>
                <c:pt idx="8">
                  <c:v>5976</c:v>
                </c:pt>
                <c:pt idx="9">
                  <c:v>5770</c:v>
                </c:pt>
                <c:pt idx="10">
                  <c:v>5210</c:v>
                </c:pt>
                <c:pt idx="11">
                  <c:v>4891</c:v>
                </c:pt>
                <c:pt idx="12">
                  <c:v>4506</c:v>
                </c:pt>
                <c:pt idx="13">
                  <c:v>4331</c:v>
                </c:pt>
                <c:pt idx="14">
                  <c:v>4069</c:v>
                </c:pt>
                <c:pt idx="15">
                  <c:v>3815</c:v>
                </c:pt>
                <c:pt idx="16">
                  <c:v>3742</c:v>
                </c:pt>
                <c:pt idx="17">
                  <c:v>3446</c:v>
                </c:pt>
                <c:pt idx="18">
                  <c:v>3452</c:v>
                </c:pt>
                <c:pt idx="19">
                  <c:v>3311</c:v>
                </c:pt>
                <c:pt idx="20">
                  <c:v>3329</c:v>
                </c:pt>
                <c:pt idx="21">
                  <c:v>3464</c:v>
                </c:pt>
                <c:pt idx="22">
                  <c:v>3508</c:v>
                </c:pt>
                <c:pt idx="23">
                  <c:v>3270</c:v>
                </c:pt>
                <c:pt idx="24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7-49ED-B08A-F8B48A59D8A8}"/>
            </c:ext>
          </c:extLst>
        </c:ser>
        <c:ser>
          <c:idx val="2"/>
          <c:order val="2"/>
          <c:tx>
            <c:v>Both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'1.14'!$E$22:$E$46</c:f>
              <c:numCache>
                <c:formatCode>#,##0</c:formatCode>
                <c:ptCount val="25"/>
                <c:pt idx="0">
                  <c:v>17471</c:v>
                </c:pt>
                <c:pt idx="1">
                  <c:v>16978</c:v>
                </c:pt>
                <c:pt idx="2">
                  <c:v>16364</c:v>
                </c:pt>
                <c:pt idx="3">
                  <c:v>15663</c:v>
                </c:pt>
                <c:pt idx="4">
                  <c:v>15170</c:v>
                </c:pt>
                <c:pt idx="5">
                  <c:v>14442</c:v>
                </c:pt>
                <c:pt idx="6">
                  <c:v>13259</c:v>
                </c:pt>
                <c:pt idx="7">
                  <c:v>13527</c:v>
                </c:pt>
                <c:pt idx="8">
                  <c:v>13294</c:v>
                </c:pt>
                <c:pt idx="9">
                  <c:v>12706</c:v>
                </c:pt>
                <c:pt idx="10">
                  <c:v>11584</c:v>
                </c:pt>
                <c:pt idx="11">
                  <c:v>10760</c:v>
                </c:pt>
                <c:pt idx="12">
                  <c:v>9992</c:v>
                </c:pt>
                <c:pt idx="13">
                  <c:v>9530</c:v>
                </c:pt>
                <c:pt idx="14">
                  <c:v>9201</c:v>
                </c:pt>
                <c:pt idx="15">
                  <c:v>8543</c:v>
                </c:pt>
                <c:pt idx="16">
                  <c:v>8552</c:v>
                </c:pt>
                <c:pt idx="17">
                  <c:v>7830</c:v>
                </c:pt>
                <c:pt idx="18">
                  <c:v>7528</c:v>
                </c:pt>
                <c:pt idx="19">
                  <c:v>7533</c:v>
                </c:pt>
                <c:pt idx="20">
                  <c:v>7490</c:v>
                </c:pt>
                <c:pt idx="21">
                  <c:v>7617</c:v>
                </c:pt>
                <c:pt idx="22">
                  <c:v>7805</c:v>
                </c:pt>
                <c:pt idx="23">
                  <c:v>7431</c:v>
                </c:pt>
                <c:pt idx="24">
                  <c:v>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7-49ED-B08A-F8B48A59D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84512"/>
        <c:axId val="114790400"/>
      </c:lineChart>
      <c:catAx>
        <c:axId val="11478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4790400"/>
        <c:crosses val="autoZero"/>
        <c:auto val="1"/>
        <c:lblAlgn val="ctr"/>
        <c:lblOffset val="100"/>
        <c:noMultiLvlLbl val="0"/>
      </c:catAx>
      <c:valAx>
        <c:axId val="114790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</a:t>
                </a:r>
                <a:r>
                  <a:rPr lang="en-US" baseline="0"/>
                  <a:t> Deaths</a:t>
                </a: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14784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029419253010359"/>
          <c:y val="0.20188331721692684"/>
          <c:w val="0.11529230983838115"/>
          <c:h val="0.11974195330846803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1.14 Number of deaths from stroke (CBVD), under 75, by gender, England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5.6112992718958032E-2"/>
          <c:y val="2.80701754385964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759386144949706E-2"/>
          <c:y val="0.1213394416607015"/>
          <c:w val="0.85076461183383933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'1.14'!$G$5:$G$46</c:f>
              <c:numCache>
                <c:formatCode>#,##0</c:formatCode>
                <c:ptCount val="42"/>
                <c:pt idx="0">
                  <c:v>14898</c:v>
                </c:pt>
                <c:pt idx="5">
                  <c:v>14788</c:v>
                </c:pt>
                <c:pt idx="10">
                  <c:v>11708</c:v>
                </c:pt>
                <c:pt idx="15">
                  <c:v>8503</c:v>
                </c:pt>
                <c:pt idx="17">
                  <c:v>7285</c:v>
                </c:pt>
                <c:pt idx="18">
                  <c:v>7148</c:v>
                </c:pt>
                <c:pt idx="19">
                  <c:v>7042</c:v>
                </c:pt>
                <c:pt idx="20">
                  <c:v>6712</c:v>
                </c:pt>
                <c:pt idx="21">
                  <c:v>6513</c:v>
                </c:pt>
                <c:pt idx="22">
                  <c:v>6191</c:v>
                </c:pt>
                <c:pt idx="23">
                  <c:v>5686</c:v>
                </c:pt>
                <c:pt idx="24">
                  <c:v>6010</c:v>
                </c:pt>
                <c:pt idx="25">
                  <c:v>5944</c:v>
                </c:pt>
                <c:pt idx="26">
                  <c:v>5584</c:v>
                </c:pt>
                <c:pt idx="27">
                  <c:v>5182</c:v>
                </c:pt>
                <c:pt idx="28">
                  <c:v>4761</c:v>
                </c:pt>
                <c:pt idx="29">
                  <c:v>4382</c:v>
                </c:pt>
                <c:pt idx="30">
                  <c:v>4151</c:v>
                </c:pt>
                <c:pt idx="31">
                  <c:v>4039</c:v>
                </c:pt>
                <c:pt idx="32">
                  <c:v>3806</c:v>
                </c:pt>
                <c:pt idx="33">
                  <c:v>3898</c:v>
                </c:pt>
                <c:pt idx="34">
                  <c:v>3472</c:v>
                </c:pt>
                <c:pt idx="35">
                  <c:v>3246</c:v>
                </c:pt>
                <c:pt idx="36">
                  <c:v>3366</c:v>
                </c:pt>
                <c:pt idx="37">
                  <c:v>3345</c:v>
                </c:pt>
                <c:pt idx="38">
                  <c:v>3337</c:v>
                </c:pt>
                <c:pt idx="39">
                  <c:v>3426</c:v>
                </c:pt>
                <c:pt idx="40">
                  <c:v>3354</c:v>
                </c:pt>
                <c:pt idx="41">
                  <c:v>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E-4628-940B-4C51212E9649}"/>
            </c:ext>
          </c:extLst>
        </c:ser>
        <c:ser>
          <c:idx val="1"/>
          <c:order val="1"/>
          <c:tx>
            <c:v>Women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'1.14'!$H$5:$H$46</c:f>
              <c:numCache>
                <c:formatCode>#,##0</c:formatCode>
                <c:ptCount val="42"/>
                <c:pt idx="0">
                  <c:v>16791</c:v>
                </c:pt>
                <c:pt idx="5">
                  <c:v>14777</c:v>
                </c:pt>
                <c:pt idx="10">
                  <c:v>10895</c:v>
                </c:pt>
                <c:pt idx="15">
                  <c:v>7328</c:v>
                </c:pt>
                <c:pt idx="17">
                  <c:v>6488</c:v>
                </c:pt>
                <c:pt idx="18">
                  <c:v>6316</c:v>
                </c:pt>
                <c:pt idx="19">
                  <c:v>6148</c:v>
                </c:pt>
                <c:pt idx="20">
                  <c:v>5787</c:v>
                </c:pt>
                <c:pt idx="21">
                  <c:v>5626</c:v>
                </c:pt>
                <c:pt idx="22">
                  <c:v>5393</c:v>
                </c:pt>
                <c:pt idx="23">
                  <c:v>4875</c:v>
                </c:pt>
                <c:pt idx="24">
                  <c:v>4937</c:v>
                </c:pt>
                <c:pt idx="25">
                  <c:v>4741</c:v>
                </c:pt>
                <c:pt idx="26">
                  <c:v>4624</c:v>
                </c:pt>
                <c:pt idx="27">
                  <c:v>4149</c:v>
                </c:pt>
                <c:pt idx="28">
                  <c:v>3921</c:v>
                </c:pt>
                <c:pt idx="29">
                  <c:v>3606</c:v>
                </c:pt>
                <c:pt idx="30">
                  <c:v>3448</c:v>
                </c:pt>
                <c:pt idx="31">
                  <c:v>3183</c:v>
                </c:pt>
                <c:pt idx="32">
                  <c:v>2996</c:v>
                </c:pt>
                <c:pt idx="33">
                  <c:v>2969</c:v>
                </c:pt>
                <c:pt idx="34">
                  <c:v>2719</c:v>
                </c:pt>
                <c:pt idx="35">
                  <c:v>2749</c:v>
                </c:pt>
                <c:pt idx="36">
                  <c:v>2582</c:v>
                </c:pt>
                <c:pt idx="37">
                  <c:v>2661</c:v>
                </c:pt>
                <c:pt idx="38">
                  <c:v>2752</c:v>
                </c:pt>
                <c:pt idx="39">
                  <c:v>2761</c:v>
                </c:pt>
                <c:pt idx="40">
                  <c:v>2609</c:v>
                </c:pt>
                <c:pt idx="41">
                  <c:v>2763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E-4628-940B-4C51212E9649}"/>
            </c:ext>
          </c:extLst>
        </c:ser>
        <c:ser>
          <c:idx val="2"/>
          <c:order val="2"/>
          <c:tx>
            <c:v>Both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'1.14'!$I$5:$I$46</c:f>
              <c:numCache>
                <c:formatCode>#,##0</c:formatCode>
                <c:ptCount val="42"/>
                <c:pt idx="0">
                  <c:v>31689</c:v>
                </c:pt>
                <c:pt idx="5">
                  <c:v>29565</c:v>
                </c:pt>
                <c:pt idx="10">
                  <c:v>22603</c:v>
                </c:pt>
                <c:pt idx="15">
                  <c:v>15831</c:v>
                </c:pt>
                <c:pt idx="17">
                  <c:v>13773</c:v>
                </c:pt>
                <c:pt idx="18">
                  <c:v>13464</c:v>
                </c:pt>
                <c:pt idx="19">
                  <c:v>13190</c:v>
                </c:pt>
                <c:pt idx="20">
                  <c:v>12499</c:v>
                </c:pt>
                <c:pt idx="21">
                  <c:v>12139</c:v>
                </c:pt>
                <c:pt idx="22">
                  <c:v>11584</c:v>
                </c:pt>
                <c:pt idx="23">
                  <c:v>10561</c:v>
                </c:pt>
                <c:pt idx="24">
                  <c:v>10947</c:v>
                </c:pt>
                <c:pt idx="25">
                  <c:v>10685</c:v>
                </c:pt>
                <c:pt idx="26">
                  <c:v>10208</c:v>
                </c:pt>
                <c:pt idx="27">
                  <c:v>9331</c:v>
                </c:pt>
                <c:pt idx="28">
                  <c:v>8682</c:v>
                </c:pt>
                <c:pt idx="29">
                  <c:v>7988</c:v>
                </c:pt>
                <c:pt idx="30">
                  <c:v>7599</c:v>
                </c:pt>
                <c:pt idx="31">
                  <c:v>7222</c:v>
                </c:pt>
                <c:pt idx="32">
                  <c:v>6802</c:v>
                </c:pt>
                <c:pt idx="33">
                  <c:v>6867</c:v>
                </c:pt>
                <c:pt idx="34">
                  <c:v>6191</c:v>
                </c:pt>
                <c:pt idx="35">
                  <c:v>5995</c:v>
                </c:pt>
                <c:pt idx="36">
                  <c:v>5948</c:v>
                </c:pt>
                <c:pt idx="37">
                  <c:v>6006</c:v>
                </c:pt>
                <c:pt idx="38">
                  <c:v>6089</c:v>
                </c:pt>
                <c:pt idx="39">
                  <c:v>6187</c:v>
                </c:pt>
                <c:pt idx="40">
                  <c:v>5963</c:v>
                </c:pt>
                <c:pt idx="41">
                  <c:v>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E-4628-940B-4C51212E9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826240"/>
        <c:axId val="114828032"/>
      </c:lineChart>
      <c:catAx>
        <c:axId val="114826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4828032"/>
        <c:crosses val="autoZero"/>
        <c:auto val="1"/>
        <c:lblAlgn val="ctr"/>
        <c:lblOffset val="100"/>
        <c:noMultiLvlLbl val="0"/>
      </c:catAx>
      <c:valAx>
        <c:axId val="1148280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Deaths</a:t>
                </a: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14826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396821177452957"/>
          <c:y val="0.25100612423447066"/>
          <c:w val="0.12458383245799551"/>
          <c:h val="0.11974195330846803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1.14 Number of deaths from stroke (CBVD), under 75, by gender, Wales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016450628604428E-2"/>
          <c:y val="0.1213394416607015"/>
          <c:w val="0.86470189576326073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'1.14'!$K$5:$K$46</c:f>
              <c:numCache>
                <c:formatCode>#,##0</c:formatCode>
                <c:ptCount val="42"/>
                <c:pt idx="0">
                  <c:v>1115</c:v>
                </c:pt>
                <c:pt idx="5">
                  <c:v>1143</c:v>
                </c:pt>
                <c:pt idx="10">
                  <c:v>861</c:v>
                </c:pt>
                <c:pt idx="15">
                  <c:v>633</c:v>
                </c:pt>
                <c:pt idx="17">
                  <c:v>468</c:v>
                </c:pt>
                <c:pt idx="18">
                  <c:v>488</c:v>
                </c:pt>
                <c:pt idx="19">
                  <c:v>485</c:v>
                </c:pt>
                <c:pt idx="20">
                  <c:v>506</c:v>
                </c:pt>
                <c:pt idx="21">
                  <c:v>477</c:v>
                </c:pt>
                <c:pt idx="22">
                  <c:v>447</c:v>
                </c:pt>
                <c:pt idx="23">
                  <c:v>420</c:v>
                </c:pt>
                <c:pt idx="24">
                  <c:v>382</c:v>
                </c:pt>
                <c:pt idx="25">
                  <c:v>400</c:v>
                </c:pt>
                <c:pt idx="26">
                  <c:v>403</c:v>
                </c:pt>
                <c:pt idx="27">
                  <c:v>340</c:v>
                </c:pt>
                <c:pt idx="28">
                  <c:v>332</c:v>
                </c:pt>
                <c:pt idx="29">
                  <c:v>310</c:v>
                </c:pt>
                <c:pt idx="30">
                  <c:v>311</c:v>
                </c:pt>
                <c:pt idx="31">
                  <c:v>295</c:v>
                </c:pt>
                <c:pt idx="32">
                  <c:v>246</c:v>
                </c:pt>
                <c:pt idx="33">
                  <c:v>246</c:v>
                </c:pt>
                <c:pt idx="34">
                  <c:v>255</c:v>
                </c:pt>
                <c:pt idx="35">
                  <c:v>261</c:v>
                </c:pt>
                <c:pt idx="36">
                  <c:v>233</c:v>
                </c:pt>
                <c:pt idx="37">
                  <c:v>260</c:v>
                </c:pt>
                <c:pt idx="38">
                  <c:v>213</c:v>
                </c:pt>
                <c:pt idx="39">
                  <c:v>241</c:v>
                </c:pt>
                <c:pt idx="40">
                  <c:v>238</c:v>
                </c:pt>
                <c:pt idx="41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9-4784-B89C-5FF47BDD46A0}"/>
            </c:ext>
          </c:extLst>
        </c:ser>
        <c:ser>
          <c:idx val="1"/>
          <c:order val="1"/>
          <c:tx>
            <c:v>Women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'1.14'!$L$5:$L$46</c:f>
              <c:numCache>
                <c:formatCode>#,##0</c:formatCode>
                <c:ptCount val="42"/>
                <c:pt idx="0">
                  <c:v>1152</c:v>
                </c:pt>
                <c:pt idx="5">
                  <c:v>1086</c:v>
                </c:pt>
                <c:pt idx="10">
                  <c:v>808</c:v>
                </c:pt>
                <c:pt idx="15">
                  <c:v>513</c:v>
                </c:pt>
                <c:pt idx="17">
                  <c:v>477</c:v>
                </c:pt>
                <c:pt idx="18">
                  <c:v>445</c:v>
                </c:pt>
                <c:pt idx="19">
                  <c:v>441</c:v>
                </c:pt>
                <c:pt idx="20">
                  <c:v>414</c:v>
                </c:pt>
                <c:pt idx="21">
                  <c:v>403</c:v>
                </c:pt>
                <c:pt idx="22">
                  <c:v>367</c:v>
                </c:pt>
                <c:pt idx="23">
                  <c:v>311</c:v>
                </c:pt>
                <c:pt idx="24">
                  <c:v>340</c:v>
                </c:pt>
                <c:pt idx="25">
                  <c:v>356</c:v>
                </c:pt>
                <c:pt idx="26">
                  <c:v>343</c:v>
                </c:pt>
                <c:pt idx="27">
                  <c:v>300</c:v>
                </c:pt>
                <c:pt idx="28">
                  <c:v>278</c:v>
                </c:pt>
                <c:pt idx="29">
                  <c:v>257</c:v>
                </c:pt>
                <c:pt idx="30">
                  <c:v>256</c:v>
                </c:pt>
                <c:pt idx="31">
                  <c:v>248</c:v>
                </c:pt>
                <c:pt idx="32">
                  <c:v>229</c:v>
                </c:pt>
                <c:pt idx="33">
                  <c:v>235</c:v>
                </c:pt>
                <c:pt idx="34">
                  <c:v>224</c:v>
                </c:pt>
                <c:pt idx="35">
                  <c:v>189</c:v>
                </c:pt>
                <c:pt idx="36">
                  <c:v>179</c:v>
                </c:pt>
                <c:pt idx="37">
                  <c:v>189</c:v>
                </c:pt>
                <c:pt idx="38">
                  <c:v>200</c:v>
                </c:pt>
                <c:pt idx="39">
                  <c:v>207</c:v>
                </c:pt>
                <c:pt idx="40">
                  <c:v>178</c:v>
                </c:pt>
                <c:pt idx="41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9-4784-B89C-5FF47BDD46A0}"/>
            </c:ext>
          </c:extLst>
        </c:ser>
        <c:ser>
          <c:idx val="2"/>
          <c:order val="2"/>
          <c:tx>
            <c:v>Both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'1.14'!$M$5:$M$46</c:f>
              <c:numCache>
                <c:formatCode>#,##0</c:formatCode>
                <c:ptCount val="42"/>
                <c:pt idx="0">
                  <c:v>2267</c:v>
                </c:pt>
                <c:pt idx="5">
                  <c:v>2229</c:v>
                </c:pt>
                <c:pt idx="10">
                  <c:v>1669</c:v>
                </c:pt>
                <c:pt idx="15">
                  <c:v>1146</c:v>
                </c:pt>
                <c:pt idx="17">
                  <c:v>945</c:v>
                </c:pt>
                <c:pt idx="18">
                  <c:v>933</c:v>
                </c:pt>
                <c:pt idx="19">
                  <c:v>926</c:v>
                </c:pt>
                <c:pt idx="20">
                  <c:v>920</c:v>
                </c:pt>
                <c:pt idx="21">
                  <c:v>880</c:v>
                </c:pt>
                <c:pt idx="22">
                  <c:v>814</c:v>
                </c:pt>
                <c:pt idx="23">
                  <c:v>731</c:v>
                </c:pt>
                <c:pt idx="24">
                  <c:v>722</c:v>
                </c:pt>
                <c:pt idx="25">
                  <c:v>756</c:v>
                </c:pt>
                <c:pt idx="26">
                  <c:v>746</c:v>
                </c:pt>
                <c:pt idx="27">
                  <c:v>640</c:v>
                </c:pt>
                <c:pt idx="28">
                  <c:v>610</c:v>
                </c:pt>
                <c:pt idx="29">
                  <c:v>567</c:v>
                </c:pt>
                <c:pt idx="30">
                  <c:v>567</c:v>
                </c:pt>
                <c:pt idx="31">
                  <c:v>543</c:v>
                </c:pt>
                <c:pt idx="32">
                  <c:v>475</c:v>
                </c:pt>
                <c:pt idx="33">
                  <c:v>481</c:v>
                </c:pt>
                <c:pt idx="34">
                  <c:v>479</c:v>
                </c:pt>
                <c:pt idx="35">
                  <c:v>450</c:v>
                </c:pt>
                <c:pt idx="36">
                  <c:v>412</c:v>
                </c:pt>
                <c:pt idx="37">
                  <c:v>449</c:v>
                </c:pt>
                <c:pt idx="38">
                  <c:v>413</c:v>
                </c:pt>
                <c:pt idx="39">
                  <c:v>448</c:v>
                </c:pt>
                <c:pt idx="40">
                  <c:v>416</c:v>
                </c:pt>
                <c:pt idx="41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9-4784-B89C-5FF47BDD4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62432"/>
        <c:axId val="114963968"/>
      </c:lineChart>
      <c:catAx>
        <c:axId val="114962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4963968"/>
        <c:crosses val="autoZero"/>
        <c:auto val="1"/>
        <c:lblAlgn val="ctr"/>
        <c:lblOffset val="100"/>
        <c:noMultiLvlLbl val="0"/>
      </c:catAx>
      <c:valAx>
        <c:axId val="114963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Deaths</a:t>
                </a: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14962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932245046472248"/>
          <c:y val="0.29545056867891512"/>
          <c:w val="0.12458383245799551"/>
          <c:h val="0.11974195330846803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1.14 Number of deaths from stroke (CBVD), under 75, by gender, Scotland 1961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113624835142542E-2"/>
          <c:y val="0.1213394416607015"/>
          <c:w val="0.86779906996979894"/>
          <c:h val="0.770720265230004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'1.14'!$O$5:$O$46</c:f>
              <c:numCache>
                <c:formatCode>#,##0</c:formatCode>
                <c:ptCount val="42"/>
                <c:pt idx="0">
                  <c:v>2035</c:v>
                </c:pt>
                <c:pt idx="5">
                  <c:v>2163</c:v>
                </c:pt>
                <c:pt idx="10">
                  <c:v>1756</c:v>
                </c:pt>
                <c:pt idx="15">
                  <c:v>1206</c:v>
                </c:pt>
                <c:pt idx="17">
                  <c:v>1128</c:v>
                </c:pt>
                <c:pt idx="18">
                  <c:v>1126</c:v>
                </c:pt>
                <c:pt idx="19">
                  <c:v>999</c:v>
                </c:pt>
                <c:pt idx="20">
                  <c:v>964</c:v>
                </c:pt>
                <c:pt idx="21">
                  <c:v>937</c:v>
                </c:pt>
                <c:pt idx="22">
                  <c:v>847</c:v>
                </c:pt>
                <c:pt idx="23">
                  <c:v>871</c:v>
                </c:pt>
                <c:pt idx="24">
                  <c:v>806</c:v>
                </c:pt>
                <c:pt idx="25">
                  <c:v>780</c:v>
                </c:pt>
                <c:pt idx="26">
                  <c:v>772</c:v>
                </c:pt>
                <c:pt idx="27">
                  <c:v>694</c:v>
                </c:pt>
                <c:pt idx="28">
                  <c:v>627</c:v>
                </c:pt>
                <c:pt idx="29">
                  <c:v>645</c:v>
                </c:pt>
                <c:pt idx="30">
                  <c:v>618</c:v>
                </c:pt>
                <c:pt idx="31">
                  <c:v>667</c:v>
                </c:pt>
                <c:pt idx="32">
                  <c:v>553</c:v>
                </c:pt>
                <c:pt idx="33">
                  <c:v>526</c:v>
                </c:pt>
                <c:pt idx="34">
                  <c:v>532</c:v>
                </c:pt>
                <c:pt idx="35">
                  <c:v>463</c:v>
                </c:pt>
                <c:pt idx="36">
                  <c:v>494</c:v>
                </c:pt>
                <c:pt idx="37">
                  <c:v>427</c:v>
                </c:pt>
                <c:pt idx="38">
                  <c:v>468</c:v>
                </c:pt>
                <c:pt idx="39">
                  <c:v>484</c:v>
                </c:pt>
                <c:pt idx="40">
                  <c:v>445</c:v>
                </c:pt>
                <c:pt idx="41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45-43BC-9A6C-9CCF7DBC0194}"/>
            </c:ext>
          </c:extLst>
        </c:ser>
        <c:ser>
          <c:idx val="1"/>
          <c:order val="1"/>
          <c:tx>
            <c:v>Women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'1.14'!$P$5:$P$46</c:f>
              <c:numCache>
                <c:formatCode>#,##0</c:formatCode>
                <c:ptCount val="42"/>
                <c:pt idx="0">
                  <c:v>2600</c:v>
                </c:pt>
                <c:pt idx="5">
                  <c:v>2338</c:v>
                </c:pt>
                <c:pt idx="10">
                  <c:v>1790</c:v>
                </c:pt>
                <c:pt idx="15">
                  <c:v>1117</c:v>
                </c:pt>
                <c:pt idx="17">
                  <c:v>1127</c:v>
                </c:pt>
                <c:pt idx="18">
                  <c:v>1003</c:v>
                </c:pt>
                <c:pt idx="19">
                  <c:v>834</c:v>
                </c:pt>
                <c:pt idx="20">
                  <c:v>855</c:v>
                </c:pt>
                <c:pt idx="21">
                  <c:v>804</c:v>
                </c:pt>
                <c:pt idx="22">
                  <c:v>789</c:v>
                </c:pt>
                <c:pt idx="23">
                  <c:v>772</c:v>
                </c:pt>
                <c:pt idx="24">
                  <c:v>740</c:v>
                </c:pt>
                <c:pt idx="25">
                  <c:v>709</c:v>
                </c:pt>
                <c:pt idx="26">
                  <c:v>670</c:v>
                </c:pt>
                <c:pt idx="27">
                  <c:v>614</c:v>
                </c:pt>
                <c:pt idx="28">
                  <c:v>580</c:v>
                </c:pt>
                <c:pt idx="29">
                  <c:v>522</c:v>
                </c:pt>
                <c:pt idx="30">
                  <c:v>500</c:v>
                </c:pt>
                <c:pt idx="31">
                  <c:v>511</c:v>
                </c:pt>
                <c:pt idx="32">
                  <c:v>491</c:v>
                </c:pt>
                <c:pt idx="33">
                  <c:v>416</c:v>
                </c:pt>
                <c:pt idx="34">
                  <c:v>408</c:v>
                </c:pt>
                <c:pt idx="35">
                  <c:v>433</c:v>
                </c:pt>
                <c:pt idx="36">
                  <c:v>432</c:v>
                </c:pt>
                <c:pt idx="37">
                  <c:v>380</c:v>
                </c:pt>
                <c:pt idx="38">
                  <c:v>391</c:v>
                </c:pt>
                <c:pt idx="39">
                  <c:v>409</c:v>
                </c:pt>
                <c:pt idx="40">
                  <c:v>358</c:v>
                </c:pt>
                <c:pt idx="41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45-43BC-9A6C-9CCF7DBC0194}"/>
            </c:ext>
          </c:extLst>
        </c:ser>
        <c:ser>
          <c:idx val="2"/>
          <c:order val="2"/>
          <c:tx>
            <c:v>Both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'1.14'!$A$5:$A$46</c:f>
              <c:numCache>
                <c:formatCode>General</c:formatCode>
                <c:ptCount val="42"/>
                <c:pt idx="0">
                  <c:v>1961</c:v>
                </c:pt>
                <c:pt idx="1">
                  <c:v>1963</c:v>
                </c:pt>
                <c:pt idx="2">
                  <c:v>1965</c:v>
                </c:pt>
                <c:pt idx="3">
                  <c:v>1967</c:v>
                </c:pt>
                <c:pt idx="4">
                  <c:v>1969</c:v>
                </c:pt>
                <c:pt idx="5">
                  <c:v>1971</c:v>
                </c:pt>
                <c:pt idx="6">
                  <c:v>1973</c:v>
                </c:pt>
                <c:pt idx="7">
                  <c:v>1975</c:v>
                </c:pt>
                <c:pt idx="8">
                  <c:v>1977</c:v>
                </c:pt>
                <c:pt idx="9">
                  <c:v>1979</c:v>
                </c:pt>
                <c:pt idx="10">
                  <c:v>1981</c:v>
                </c:pt>
                <c:pt idx="11">
                  <c:v>1983</c:v>
                </c:pt>
                <c:pt idx="12">
                  <c:v>1985</c:v>
                </c:pt>
                <c:pt idx="13">
                  <c:v>1987</c:v>
                </c:pt>
                <c:pt idx="14">
                  <c:v>1989</c:v>
                </c:pt>
                <c:pt idx="15">
                  <c:v>1991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</c:numCache>
            </c:numRef>
          </c:cat>
          <c:val>
            <c:numRef>
              <c:f>'1.14'!$Q$5:$Q$46</c:f>
              <c:numCache>
                <c:formatCode>#,##0</c:formatCode>
                <c:ptCount val="42"/>
                <c:pt idx="0">
                  <c:v>4635</c:v>
                </c:pt>
                <c:pt idx="5">
                  <c:v>4501</c:v>
                </c:pt>
                <c:pt idx="10">
                  <c:v>3546</c:v>
                </c:pt>
                <c:pt idx="15">
                  <c:v>2323</c:v>
                </c:pt>
                <c:pt idx="17">
                  <c:v>2255</c:v>
                </c:pt>
                <c:pt idx="18">
                  <c:v>2129</c:v>
                </c:pt>
                <c:pt idx="19">
                  <c:v>1833</c:v>
                </c:pt>
                <c:pt idx="20">
                  <c:v>1819</c:v>
                </c:pt>
                <c:pt idx="21">
                  <c:v>1741</c:v>
                </c:pt>
                <c:pt idx="22">
                  <c:v>1636</c:v>
                </c:pt>
                <c:pt idx="23">
                  <c:v>1643</c:v>
                </c:pt>
                <c:pt idx="24">
                  <c:v>1546</c:v>
                </c:pt>
                <c:pt idx="25">
                  <c:v>1489</c:v>
                </c:pt>
                <c:pt idx="26">
                  <c:v>1442</c:v>
                </c:pt>
                <c:pt idx="27">
                  <c:v>1308</c:v>
                </c:pt>
                <c:pt idx="28">
                  <c:v>1207</c:v>
                </c:pt>
                <c:pt idx="29">
                  <c:v>1167</c:v>
                </c:pt>
                <c:pt idx="30">
                  <c:v>1118</c:v>
                </c:pt>
                <c:pt idx="31">
                  <c:v>1178</c:v>
                </c:pt>
                <c:pt idx="32">
                  <c:v>1044</c:v>
                </c:pt>
                <c:pt idx="33">
                  <c:v>942</c:v>
                </c:pt>
                <c:pt idx="34">
                  <c:v>940</c:v>
                </c:pt>
                <c:pt idx="35">
                  <c:v>896</c:v>
                </c:pt>
                <c:pt idx="36">
                  <c:v>926</c:v>
                </c:pt>
                <c:pt idx="37">
                  <c:v>807</c:v>
                </c:pt>
                <c:pt idx="38">
                  <c:v>859</c:v>
                </c:pt>
                <c:pt idx="39">
                  <c:v>893</c:v>
                </c:pt>
                <c:pt idx="40">
                  <c:v>803</c:v>
                </c:pt>
                <c:pt idx="41">
                  <c:v>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5-43BC-9A6C-9CCF7DBC0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24640"/>
        <c:axId val="115026176"/>
      </c:lineChart>
      <c:catAx>
        <c:axId val="115024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5026176"/>
        <c:crosses val="autoZero"/>
        <c:auto val="1"/>
        <c:lblAlgn val="ctr"/>
        <c:lblOffset val="100"/>
        <c:noMultiLvlLbl val="0"/>
      </c:catAx>
      <c:valAx>
        <c:axId val="115026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Deaths</a:t>
                </a: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150246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339136673664169"/>
          <c:y val="0.24866694294792094"/>
          <c:w val="0.11529230983838115"/>
          <c:h val="0.11974195330846803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1.2e Deaths by cause in men, Wales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542700809210882"/>
          <c:y val="0.19540426820039353"/>
          <c:w val="0.49713644986449856"/>
          <c:h val="0.743890308191403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C-7A0B-4735-971B-C9CC6F9A9B76}"/>
              </c:ext>
            </c:extLst>
          </c:dPt>
          <c:dPt>
            <c:idx val="1"/>
            <c:bubble3D val="0"/>
            <c:explosion val="7"/>
            <c:extLst>
              <c:ext xmlns:c16="http://schemas.microsoft.com/office/drawing/2014/chart" uri="{C3380CC4-5D6E-409C-BE32-E72D297353CC}">
                <c16:uniqueId val="{00000001-7A0B-4735-971B-C9CC6F9A9B76}"/>
              </c:ext>
            </c:extLst>
          </c:dPt>
          <c:dPt>
            <c:idx val="2"/>
            <c:bubble3D val="0"/>
            <c:explosion val="7"/>
            <c:extLst>
              <c:ext xmlns:c16="http://schemas.microsoft.com/office/drawing/2014/chart" uri="{C3380CC4-5D6E-409C-BE32-E72D297353CC}">
                <c16:uniqueId val="{00000003-7A0B-4735-971B-C9CC6F9A9B76}"/>
              </c:ext>
            </c:extLst>
          </c:dPt>
          <c:dPt>
            <c:idx val="3"/>
            <c:bubble3D val="0"/>
            <c:explosion val="7"/>
            <c:extLst>
              <c:ext xmlns:c16="http://schemas.microsoft.com/office/drawing/2014/chart" uri="{C3380CC4-5D6E-409C-BE32-E72D297353CC}">
                <c16:uniqueId val="{00000005-7A0B-4735-971B-C9CC6F9A9B76}"/>
              </c:ext>
            </c:extLst>
          </c:dPt>
          <c:dPt>
            <c:idx val="4"/>
            <c:bubble3D val="0"/>
            <c:explosion val="7"/>
            <c:extLst>
              <c:ext xmlns:c16="http://schemas.microsoft.com/office/drawing/2014/chart" uri="{C3380CC4-5D6E-409C-BE32-E72D297353CC}">
                <c16:uniqueId val="{00000007-7A0B-4735-971B-C9CC6F9A9B76}"/>
              </c:ext>
            </c:extLst>
          </c:dPt>
          <c:dPt>
            <c:idx val="5"/>
            <c:bubble3D val="0"/>
            <c:explosion val="7"/>
            <c:extLst>
              <c:ext xmlns:c16="http://schemas.microsoft.com/office/drawing/2014/chart" uri="{C3380CC4-5D6E-409C-BE32-E72D297353CC}">
                <c16:uniqueId val="{00000009-7A0B-4735-971B-C9CC6F9A9B76}"/>
              </c:ext>
            </c:extLst>
          </c:dPt>
          <c:dPt>
            <c:idx val="6"/>
            <c:bubble3D val="0"/>
            <c:explosion val="7"/>
            <c:extLst>
              <c:ext xmlns:c16="http://schemas.microsoft.com/office/drawing/2014/chart" uri="{C3380CC4-5D6E-409C-BE32-E72D297353CC}">
                <c16:uniqueId val="{0000000B-7A0B-4735-971B-C9CC6F9A9B76}"/>
              </c:ext>
            </c:extLst>
          </c:dPt>
          <c:dPt>
            <c:idx val="7"/>
            <c:bubble3D val="0"/>
            <c:explosion val="7"/>
            <c:extLst>
              <c:ext xmlns:c16="http://schemas.microsoft.com/office/drawing/2014/chart" uri="{C3380CC4-5D6E-409C-BE32-E72D297353CC}">
                <c16:uniqueId val="{0000000D-7A0B-4735-971B-C9CC6F9A9B76}"/>
              </c:ext>
            </c:extLst>
          </c:dPt>
          <c:dPt>
            <c:idx val="8"/>
            <c:bubble3D val="0"/>
            <c:explosion val="7"/>
            <c:extLst>
              <c:ext xmlns:c16="http://schemas.microsoft.com/office/drawing/2014/chart" uri="{C3380CC4-5D6E-409C-BE32-E72D297353CC}">
                <c16:uniqueId val="{00000007-A89C-4548-BCE1-4E56F14C7219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0B-4735-971B-C9CC6F9A9B76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0B-4735-971B-C9CC6F9A9B76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A0B-4735-971B-C9CC6F9A9B76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7A0B-4735-971B-C9CC6F9A9B76}"/>
                </c:ext>
              </c:extLst>
            </c:dLbl>
            <c:dLbl>
              <c:idx val="5"/>
              <c:layout>
                <c:manualLayout>
                  <c:x val="3.0396341463414633E-2"/>
                  <c:y val="-4.31113138686131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0B-4735-971B-C9CC6F9A9B76}"/>
                </c:ext>
              </c:extLst>
            </c:dLbl>
            <c:dLbl>
              <c:idx val="6"/>
              <c:layout>
                <c:manualLayout>
                  <c:x val="3.1598102981029684E-2"/>
                  <c:y val="4.95717761557177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0B-4735-971B-C9CC6F9A9B76}"/>
                </c:ext>
              </c:extLst>
            </c:dLbl>
            <c:dLbl>
              <c:idx val="7"/>
              <c:layout>
                <c:manualLayout>
                  <c:x val="2.7094173441734419E-2"/>
                  <c:y val="0.132843471208434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0B-4735-971B-C9CC6F9A9B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C-4548-BCE1-4E56F14C7219}"/>
                </c:ext>
              </c:extLst>
            </c:dLbl>
            <c:dLbl>
              <c:idx val="9"/>
              <c:layout>
                <c:manualLayout>
                  <c:x val="-4.2941802168021619E-2"/>
                  <c:y val="-0.13036415247364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90-412A-8943-F793636DFB79}"/>
                </c:ext>
              </c:extLst>
            </c:dLbl>
            <c:dLbl>
              <c:idx val="10"/>
              <c:layout>
                <c:manualLayout>
                  <c:x val="4.8284552845528454E-2"/>
                  <c:y val="8.58029197080291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5760162601626"/>
                      <c:h val="7.52420924574209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A0B-4735-971B-C9CC6F9A9B76}"/>
                </c:ext>
              </c:extLst>
            </c:dLbl>
            <c:dLbl>
              <c:idx val="11"/>
              <c:layout>
                <c:manualLayout>
                  <c:x val="-4.28489837398374E-2"/>
                  <c:y val="1.77389497161394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65350948509485"/>
                      <c:h val="0.127960867802108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89C-4548-BCE1-4E56F14C7219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1.2ChartData'!$C$8,'1.2ChartData'!$C$12,'1.2ChartData'!$C$16,'1.2ChartData'!$C$20,'1.2ChartData'!$C$24,'1.2ChartData'!$C$28,'1.2ChartData'!$C$32,'1.2ChartData'!$C$36,'1.2ChartData'!$C$40,'1.2ChartData'!$C$44,'1.2ChartData'!$C$48,'1.2ChartData'!$C$52,'1.2ChartData'!$C$56,'1.2ChartData'!$C$60)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All other heart and circulatory diseases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'1.2ChartData'!$F$8,'1.2ChartData'!$F$12,'1.2ChartData'!$F$16,'1.2ChartData'!$F$20,'1.2ChartData'!$F$24,'1.2ChartData'!$F$28,'1.2ChartData'!$F$32,'1.2ChartData'!$F$36,'1.2ChartData'!$F$40,'1.2ChartData'!$F$44,'1.2ChartData'!$F$48,'1.2ChartData'!$F$52,'1.2ChartData'!$F$56,'1.2ChartData'!$F$60)</c:f>
              <c:numCache>
                <c:formatCode>#,##0</c:formatCode>
                <c:ptCount val="14"/>
                <c:pt idx="0">
                  <c:v>23</c:v>
                </c:pt>
                <c:pt idx="1">
                  <c:v>128</c:v>
                </c:pt>
                <c:pt idx="2">
                  <c:v>2399</c:v>
                </c:pt>
                <c:pt idx="3">
                  <c:v>726</c:v>
                </c:pt>
                <c:pt idx="4">
                  <c:v>901</c:v>
                </c:pt>
                <c:pt idx="5">
                  <c:v>286</c:v>
                </c:pt>
                <c:pt idx="6">
                  <c:v>109</c:v>
                </c:pt>
                <c:pt idx="7">
                  <c:v>323</c:v>
                </c:pt>
                <c:pt idx="8">
                  <c:v>12</c:v>
                </c:pt>
                <c:pt idx="9">
                  <c:v>5048</c:v>
                </c:pt>
                <c:pt idx="10">
                  <c:v>2608</c:v>
                </c:pt>
                <c:pt idx="11">
                  <c:v>210</c:v>
                </c:pt>
                <c:pt idx="12">
                  <c:v>1105</c:v>
                </c:pt>
                <c:pt idx="13">
                  <c:v>3273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A0B-4735-971B-C9CC6F9A9B7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1.14 Number of deaths from stroke (CBVD), under 75, by gender, Northern Ireland 1994 to 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87709059258941335"/>
          <c:h val="0.7637027213703548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'1.14'!$A$22:$A$46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'1.14'!$S$22:$S$46</c:f>
              <c:numCache>
                <c:formatCode>#,##0</c:formatCode>
                <c:ptCount val="25"/>
                <c:pt idx="0">
                  <c:v>256</c:v>
                </c:pt>
                <c:pt idx="1">
                  <c:v>224</c:v>
                </c:pt>
                <c:pt idx="2">
                  <c:v>214</c:v>
                </c:pt>
                <c:pt idx="3">
                  <c:v>232</c:v>
                </c:pt>
                <c:pt idx="4">
                  <c:v>226</c:v>
                </c:pt>
                <c:pt idx="5">
                  <c:v>216</c:v>
                </c:pt>
                <c:pt idx="6">
                  <c:v>165</c:v>
                </c:pt>
                <c:pt idx="7">
                  <c:v>156</c:v>
                </c:pt>
                <c:pt idx="8">
                  <c:v>194</c:v>
                </c:pt>
                <c:pt idx="9">
                  <c:v>177</c:v>
                </c:pt>
                <c:pt idx="10">
                  <c:v>158</c:v>
                </c:pt>
                <c:pt idx="11">
                  <c:v>149</c:v>
                </c:pt>
                <c:pt idx="12">
                  <c:v>149</c:v>
                </c:pt>
                <c:pt idx="13">
                  <c:v>119</c:v>
                </c:pt>
                <c:pt idx="14">
                  <c:v>131</c:v>
                </c:pt>
                <c:pt idx="15">
                  <c:v>123</c:v>
                </c:pt>
                <c:pt idx="16">
                  <c:v>140</c:v>
                </c:pt>
                <c:pt idx="17">
                  <c:v>125</c:v>
                </c:pt>
                <c:pt idx="18">
                  <c:v>106</c:v>
                </c:pt>
                <c:pt idx="19">
                  <c:v>103</c:v>
                </c:pt>
                <c:pt idx="20">
                  <c:v>115</c:v>
                </c:pt>
                <c:pt idx="21">
                  <c:v>108</c:v>
                </c:pt>
                <c:pt idx="22">
                  <c:v>125</c:v>
                </c:pt>
                <c:pt idx="23">
                  <c:v>109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7-49FF-8337-406C7A7F4854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'1.14'!$A$22:$A$46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'1.14'!$T$22:$T$46</c:f>
              <c:numCache>
                <c:formatCode>#,##0</c:formatCode>
                <c:ptCount val="25"/>
                <c:pt idx="0">
                  <c:v>242</c:v>
                </c:pt>
                <c:pt idx="1">
                  <c:v>228</c:v>
                </c:pt>
                <c:pt idx="2">
                  <c:v>201</c:v>
                </c:pt>
                <c:pt idx="3">
                  <c:v>193</c:v>
                </c:pt>
                <c:pt idx="4">
                  <c:v>184</c:v>
                </c:pt>
                <c:pt idx="5">
                  <c:v>192</c:v>
                </c:pt>
                <c:pt idx="6">
                  <c:v>159</c:v>
                </c:pt>
                <c:pt idx="7">
                  <c:v>156</c:v>
                </c:pt>
                <c:pt idx="8">
                  <c:v>170</c:v>
                </c:pt>
                <c:pt idx="9">
                  <c:v>133</c:v>
                </c:pt>
                <c:pt idx="10">
                  <c:v>147</c:v>
                </c:pt>
                <c:pt idx="11">
                  <c:v>112</c:v>
                </c:pt>
                <c:pt idx="12">
                  <c:v>121</c:v>
                </c:pt>
                <c:pt idx="13">
                  <c:v>127</c:v>
                </c:pt>
                <c:pt idx="14">
                  <c:v>127</c:v>
                </c:pt>
                <c:pt idx="15">
                  <c:v>99</c:v>
                </c:pt>
                <c:pt idx="16">
                  <c:v>122</c:v>
                </c:pt>
                <c:pt idx="17">
                  <c:v>95</c:v>
                </c:pt>
                <c:pt idx="18">
                  <c:v>81</c:v>
                </c:pt>
                <c:pt idx="19">
                  <c:v>98</c:v>
                </c:pt>
                <c:pt idx="20">
                  <c:v>82</c:v>
                </c:pt>
                <c:pt idx="21">
                  <c:v>97</c:v>
                </c:pt>
                <c:pt idx="22">
                  <c:v>104</c:v>
                </c:pt>
                <c:pt idx="23">
                  <c:v>97</c:v>
                </c:pt>
                <c:pt idx="24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7-49FF-8337-406C7A7F4854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'1.14'!$A$22:$A$46</c:f>
              <c:numCache>
                <c:formatCode>General</c:formatCod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'1.14'!$U$22:$U$46</c:f>
              <c:numCache>
                <c:formatCode>#,##0</c:formatCode>
                <c:ptCount val="25"/>
                <c:pt idx="0">
                  <c:v>498</c:v>
                </c:pt>
                <c:pt idx="1">
                  <c:v>452</c:v>
                </c:pt>
                <c:pt idx="2">
                  <c:v>415</c:v>
                </c:pt>
                <c:pt idx="3">
                  <c:v>425</c:v>
                </c:pt>
                <c:pt idx="4">
                  <c:v>410</c:v>
                </c:pt>
                <c:pt idx="5">
                  <c:v>408</c:v>
                </c:pt>
                <c:pt idx="6">
                  <c:v>324</c:v>
                </c:pt>
                <c:pt idx="7">
                  <c:v>312</c:v>
                </c:pt>
                <c:pt idx="8">
                  <c:v>364</c:v>
                </c:pt>
                <c:pt idx="9">
                  <c:v>310</c:v>
                </c:pt>
                <c:pt idx="10">
                  <c:v>305</c:v>
                </c:pt>
                <c:pt idx="11">
                  <c:v>261</c:v>
                </c:pt>
                <c:pt idx="12">
                  <c:v>270</c:v>
                </c:pt>
                <c:pt idx="13">
                  <c:v>246</c:v>
                </c:pt>
                <c:pt idx="14">
                  <c:v>258</c:v>
                </c:pt>
                <c:pt idx="15">
                  <c:v>222</c:v>
                </c:pt>
                <c:pt idx="16">
                  <c:v>262</c:v>
                </c:pt>
                <c:pt idx="17">
                  <c:v>220</c:v>
                </c:pt>
                <c:pt idx="18">
                  <c:v>187</c:v>
                </c:pt>
                <c:pt idx="19">
                  <c:v>201</c:v>
                </c:pt>
                <c:pt idx="20">
                  <c:v>197</c:v>
                </c:pt>
                <c:pt idx="21">
                  <c:v>205</c:v>
                </c:pt>
                <c:pt idx="22">
                  <c:v>229</c:v>
                </c:pt>
                <c:pt idx="23">
                  <c:v>206</c:v>
                </c:pt>
                <c:pt idx="24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7-49FF-8337-406C7A7F4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58176"/>
        <c:axId val="115059712"/>
      </c:lineChart>
      <c:catAx>
        <c:axId val="115058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5059712"/>
        <c:crosses val="autoZero"/>
        <c:auto val="1"/>
        <c:lblAlgn val="ctr"/>
        <c:lblOffset val="100"/>
        <c:noMultiLvlLbl val="0"/>
      </c:catAx>
      <c:valAx>
        <c:axId val="115059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Deaths</a:t>
                </a: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15058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171114729087488"/>
          <c:y val="0.22761431136897356"/>
          <c:w val="9.980643880569065E-2"/>
          <c:h val="0.11974195330846803"/>
        </c:manualLayout>
      </c:layout>
      <c:overlay val="0"/>
    </c:legend>
    <c:plotVisOnly val="0"/>
    <c:dispBlanksAs val="span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1.26 </a:t>
            </a:r>
            <a:r>
              <a:rPr lang="en-GB" sz="1400"/>
              <a:t>Age Standardised death rate fo</a:t>
            </a:r>
            <a:r>
              <a:rPr lang="en-GB" sz="1400" b="1" i="0" u="none" strike="noStrike" baseline="0">
                <a:effectLst/>
              </a:rPr>
              <a:t>r heart and circulatory diseases, </a:t>
            </a:r>
            <a:r>
              <a:rPr lang="en-GB" sz="1400"/>
              <a:t>all ages by local authority in</a:t>
            </a:r>
            <a:r>
              <a:rPr lang="en-GB" sz="1400" baseline="0"/>
              <a:t> </a:t>
            </a:r>
            <a:r>
              <a:rPr lang="en-GB" sz="1400"/>
              <a:t>2016-18, by rank of average IMD rank,</a:t>
            </a:r>
            <a:r>
              <a:rPr lang="en-GB" sz="1400" baseline="0"/>
              <a:t> </a:t>
            </a:r>
            <a:r>
              <a:rPr lang="en-GB" sz="1400"/>
              <a:t>Northern Ireland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7439613525"/>
          <c:y val="0.12918407407407406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1.26_1.31'!$G$4:$I$4</c:f>
              <c:strCache>
                <c:ptCount val="1"/>
                <c:pt idx="0">
                  <c:v> Age standardised CVD death rates per 100,000 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7.717916666666666E-2"/>
                  <c:y val="0.1553929629629629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100" b="0" i="0" u="none" strike="noStrike" baseline="0" dirty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47561111111111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24BB-4F8C-9E4A-FBB81FDD1A50}"/>
                </c:ext>
              </c:extLst>
            </c:dLbl>
            <c:dLbl>
              <c:idx val="6"/>
              <c:layout>
                <c:manualLayout>
                  <c:x val="-5.1495591787439725E-2"/>
                  <c:y val="0.16646907407407407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100" b="0" i="0" u="none" strike="noStrike" baseline="0" dirty="0" err="1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>
                        <a:effectLst/>
                      </a:rPr>
                      <a:t> &amp; Castlereagh, least deprived &amp; lowest rate</a:t>
                    </a:r>
                    <a:endParaRPr lang="en-US" dirty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31754830917874"/>
                      <c:h val="0.13810074074074075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24BB-4F8C-9E4A-FBB81FDD1A50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1, ASDR for under-75s </a:t>
                    </a:r>
                    <a:r>
                      <a:rPr lang="en-GB" sz="1100" dirty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24BB-4F8C-9E4A-FBB81FDD1A50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22, ASDR for under-75s = </a:t>
                    </a:r>
                    <a:r>
                      <a:rPr lang="en-US" sz="1100" dirty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24BB-4F8C-9E4A-FBB81FDD1A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1.26_1.31'!$Y$323:$Y$333</c:f>
              <c:numCache>
                <c:formatCode>General</c:formatCode>
                <c:ptCount val="11"/>
                <c:pt idx="0">
                  <c:v>10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6</c:v>
                </c:pt>
                <c:pt idx="9">
                  <c:v>3</c:v>
                </c:pt>
                <c:pt idx="10">
                  <c:v>9</c:v>
                </c:pt>
              </c:numCache>
            </c:numRef>
          </c:xVal>
          <c:yVal>
            <c:numRef>
              <c:f>'Data for figs 1.26_1.31'!$I$323:$I$333</c:f>
              <c:numCache>
                <c:formatCode>_-* #,##0.0_-;\-* #,##0.0_-;_-* "-"??_-;_-@_-</c:formatCode>
                <c:ptCount val="11"/>
                <c:pt idx="0">
                  <c:v>247.5</c:v>
                </c:pt>
                <c:pt idx="1">
                  <c:v>279</c:v>
                </c:pt>
                <c:pt idx="2">
                  <c:v>265.3</c:v>
                </c:pt>
                <c:pt idx="3">
                  <c:v>265.8</c:v>
                </c:pt>
                <c:pt idx="4">
                  <c:v>278.39999999999998</c:v>
                </c:pt>
                <c:pt idx="5">
                  <c:v>257.7</c:v>
                </c:pt>
                <c:pt idx="6">
                  <c:v>245.3</c:v>
                </c:pt>
                <c:pt idx="7">
                  <c:v>261.10000000000002</c:v>
                </c:pt>
                <c:pt idx="8">
                  <c:v>282.2</c:v>
                </c:pt>
                <c:pt idx="9">
                  <c:v>256.3</c:v>
                </c:pt>
                <c:pt idx="10">
                  <c:v>251.5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4BB-4F8C-9E4A-FBB81FDD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78144"/>
        <c:axId val="117990912"/>
      </c:scatterChart>
      <c:valAx>
        <c:axId val="11787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7990912"/>
        <c:crosses val="autoZero"/>
        <c:crossBetween val="midCat"/>
      </c:valAx>
      <c:valAx>
        <c:axId val="11799091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for all heart and circulatory diseases, </a:t>
                </a:r>
                <a:br>
                  <a:rPr lang="en-GB"/>
                </a:br>
                <a:r>
                  <a:rPr lang="en-GB"/>
                  <a:t>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78781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1.26 </a:t>
            </a:r>
            <a:r>
              <a:rPr lang="en-GB" sz="1400"/>
              <a:t>Age Standardised death rate for heart and circulatory diseases,</a:t>
            </a:r>
            <a:r>
              <a:rPr lang="en-GB" sz="1400" baseline="0"/>
              <a:t> </a:t>
            </a:r>
            <a:r>
              <a:rPr lang="en-GB" sz="1400"/>
              <a:t>all ages by local authority in</a:t>
            </a:r>
            <a:r>
              <a:rPr lang="en-GB" sz="1400" baseline="0"/>
              <a:t> </a:t>
            </a:r>
            <a:r>
              <a:rPr lang="en-GB" sz="1400"/>
              <a:t>2016-18, by rank of average IMD</a:t>
            </a:r>
            <a:r>
              <a:rPr lang="en-GB" sz="1400" baseline="0"/>
              <a:t> rank, </a:t>
            </a:r>
            <a:r>
              <a:rPr lang="en-GB" sz="1400"/>
              <a:t>Scotland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7439613525"/>
          <c:y val="0.12918407407407406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1.26_1.31'!$G$4:$I$4</c:f>
              <c:strCache>
                <c:ptCount val="1"/>
                <c:pt idx="0">
                  <c:v> Age standardised CVD death rates per 100,000 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3.0685809178744073E-2"/>
                  <c:y val="0.13794435185185186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100" b="0" i="0" u="none" strike="noStrike" baseline="0" dirty="0">
                        <a:effectLst/>
                      </a:rPr>
                      <a:t>East Renfrewshire, least deprived &amp; lowest rate</a:t>
                    </a:r>
                    <a:endParaRPr lang="en-US" dirty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0.1041635185185185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FBDB-4B1D-83EC-2F4E549C6ED9}"/>
                </c:ext>
              </c:extLst>
            </c:dLbl>
            <c:dLbl>
              <c:idx val="25"/>
              <c:layout>
                <c:manualLayout>
                  <c:x val="-4.0852777777777793E-2"/>
                  <c:y val="0.17947240740740736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FBDB-4B1D-83EC-2F4E549C6E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1.26_1.31'!$Y$334:$Y$365</c:f>
              <c:numCache>
                <c:formatCode>General</c:formatCode>
                <c:ptCount val="32"/>
                <c:pt idx="0">
                  <c:v>8</c:v>
                </c:pt>
                <c:pt idx="1">
                  <c:v>10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9</c:v>
                </c:pt>
                <c:pt idx="6">
                  <c:v>16</c:v>
                </c:pt>
                <c:pt idx="7">
                  <c:v>14</c:v>
                </c:pt>
                <c:pt idx="8">
                  <c:v>19</c:v>
                </c:pt>
                <c:pt idx="9">
                  <c:v>3</c:v>
                </c:pt>
                <c:pt idx="10">
                  <c:v>18</c:v>
                </c:pt>
                <c:pt idx="11">
                  <c:v>23</c:v>
                </c:pt>
                <c:pt idx="12">
                  <c:v>2</c:v>
                </c:pt>
                <c:pt idx="13">
                  <c:v>25</c:v>
                </c:pt>
                <c:pt idx="14">
                  <c:v>27</c:v>
                </c:pt>
                <c:pt idx="15">
                  <c:v>21</c:v>
                </c:pt>
                <c:pt idx="16">
                  <c:v>24</c:v>
                </c:pt>
                <c:pt idx="17">
                  <c:v>13</c:v>
                </c:pt>
                <c:pt idx="18">
                  <c:v>11</c:v>
                </c:pt>
                <c:pt idx="19">
                  <c:v>28</c:v>
                </c:pt>
                <c:pt idx="20">
                  <c:v>26</c:v>
                </c:pt>
                <c:pt idx="21">
                  <c:v>29</c:v>
                </c:pt>
                <c:pt idx="22">
                  <c:v>15</c:v>
                </c:pt>
                <c:pt idx="23">
                  <c:v>30</c:v>
                </c:pt>
                <c:pt idx="24">
                  <c:v>12</c:v>
                </c:pt>
                <c:pt idx="25">
                  <c:v>1</c:v>
                </c:pt>
                <c:pt idx="26">
                  <c:v>17</c:v>
                </c:pt>
                <c:pt idx="27">
                  <c:v>20</c:v>
                </c:pt>
                <c:pt idx="28">
                  <c:v>7</c:v>
                </c:pt>
                <c:pt idx="29">
                  <c:v>5</c:v>
                </c:pt>
                <c:pt idx="30">
                  <c:v>31</c:v>
                </c:pt>
                <c:pt idx="31">
                  <c:v>4</c:v>
                </c:pt>
              </c:numCache>
            </c:numRef>
          </c:xVal>
          <c:yVal>
            <c:numRef>
              <c:f>'Data for figs 1.26_1.31'!$I$334:$I$365</c:f>
              <c:numCache>
                <c:formatCode>_-* #,##0.0_-;\-* #,##0.0_-;_-* "-"??_-;_-@_-</c:formatCode>
                <c:ptCount val="32"/>
                <c:pt idx="0">
                  <c:v>345.9</c:v>
                </c:pt>
                <c:pt idx="1">
                  <c:v>335.3</c:v>
                </c:pt>
                <c:pt idx="2">
                  <c:v>398.4</c:v>
                </c:pt>
                <c:pt idx="3">
                  <c:v>303.5</c:v>
                </c:pt>
                <c:pt idx="4">
                  <c:v>262.89999999999998</c:v>
                </c:pt>
                <c:pt idx="5">
                  <c:v>348.3</c:v>
                </c:pt>
                <c:pt idx="6">
                  <c:v>363.9</c:v>
                </c:pt>
                <c:pt idx="7">
                  <c:v>345.8</c:v>
                </c:pt>
                <c:pt idx="8">
                  <c:v>329.4</c:v>
                </c:pt>
                <c:pt idx="9">
                  <c:v>358.3</c:v>
                </c:pt>
                <c:pt idx="10">
                  <c:v>322</c:v>
                </c:pt>
                <c:pt idx="11">
                  <c:v>331.9</c:v>
                </c:pt>
                <c:pt idx="12">
                  <c:v>354.8</c:v>
                </c:pt>
                <c:pt idx="13">
                  <c:v>326.89999999999998</c:v>
                </c:pt>
                <c:pt idx="14">
                  <c:v>306.2</c:v>
                </c:pt>
                <c:pt idx="15">
                  <c:v>287.8</c:v>
                </c:pt>
                <c:pt idx="16">
                  <c:v>325.7</c:v>
                </c:pt>
                <c:pt idx="17">
                  <c:v>347.4</c:v>
                </c:pt>
                <c:pt idx="18">
                  <c:v>339.5</c:v>
                </c:pt>
                <c:pt idx="19">
                  <c:v>289.10000000000002</c:v>
                </c:pt>
                <c:pt idx="20">
                  <c:v>360.8</c:v>
                </c:pt>
                <c:pt idx="21">
                  <c:v>359</c:v>
                </c:pt>
                <c:pt idx="22">
                  <c:v>337.9</c:v>
                </c:pt>
                <c:pt idx="23">
                  <c:v>305.60000000000002</c:v>
                </c:pt>
                <c:pt idx="24">
                  <c:v>360.5</c:v>
                </c:pt>
                <c:pt idx="25">
                  <c:v>384.1</c:v>
                </c:pt>
                <c:pt idx="26">
                  <c:v>327.9</c:v>
                </c:pt>
                <c:pt idx="27">
                  <c:v>300.3</c:v>
                </c:pt>
                <c:pt idx="28">
                  <c:v>362.8</c:v>
                </c:pt>
                <c:pt idx="29">
                  <c:v>364.1</c:v>
                </c:pt>
                <c:pt idx="30">
                  <c:v>275.10000000000002</c:v>
                </c:pt>
                <c:pt idx="31">
                  <c:v>394.3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DB-4B1D-83EC-2F4E549C6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06624"/>
        <c:axId val="118508544"/>
      </c:scatterChart>
      <c:valAx>
        <c:axId val="11850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8508544"/>
        <c:crosses val="autoZero"/>
        <c:crossBetween val="midCat"/>
      </c:valAx>
      <c:valAx>
        <c:axId val="118508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</a:t>
                </a:r>
                <a:r>
                  <a:rPr lang="en-GB" baseline="0"/>
                  <a:t> rate for all heart and circulatory diseases, </a:t>
                </a:r>
                <a:br>
                  <a:rPr lang="en-GB" baseline="0"/>
                </a:br>
                <a:r>
                  <a:rPr lang="en-GB"/>
                  <a:t>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8506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1.27 </a:t>
            </a:r>
            <a:r>
              <a:rPr lang="en-GB" sz="1400"/>
              <a:t>Age Standardised CVD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2016-18 by Rank of Average IMD Rank in England</a:t>
            </a:r>
          </a:p>
        </c:rich>
      </c:tx>
      <c:layout>
        <c:manualLayout>
          <c:xMode val="edge"/>
          <c:yMode val="edge"/>
          <c:x val="0.14635269994155239"/>
          <c:y val="1.706799220606487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653511928626288"/>
          <c:y val="0.10979994511193088"/>
          <c:w val="0.84031994264605814"/>
          <c:h val="0.76074974016340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1.26_1.31'!$J$4:$L$4</c:f>
              <c:strCache>
                <c:ptCount val="1"/>
                <c:pt idx="0">
                  <c:v> Age standardised CVD death rates per 100,000 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Pt>
            <c:idx val="4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316B-4216-BBB9-0AF5DE628229}"/>
              </c:ext>
            </c:extLst>
          </c:dPt>
          <c:dPt>
            <c:idx val="258"/>
            <c:marker>
              <c:spPr>
                <a:ln w="9525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A21-4FAC-AA5F-B84A2FB0116C}"/>
              </c:ext>
            </c:extLst>
          </c:dPt>
          <c:dPt>
            <c:idx val="292"/>
            <c:marker>
              <c:spPr>
                <a:noFill/>
                <a:ln>
                  <a:noFill/>
                </a:ln>
                <a:effectLst/>
              </c:spPr>
            </c:marker>
            <c:bubble3D val="0"/>
            <c:spPr>
              <a:ln w="476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21-4FAC-AA5F-B84A2FB0116C}"/>
              </c:ext>
            </c:extLst>
          </c:dPt>
          <c:dLbls>
            <c:dLbl>
              <c:idx val="115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316B-4216-BBB9-0AF5DE628229}"/>
                </c:ext>
              </c:extLst>
            </c:dLbl>
            <c:dLbl>
              <c:idx val="120"/>
              <c:layout>
                <c:manualLayout>
                  <c:x val="-8.1283239060394252E-2"/>
                  <c:y val="0.15147962962962963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sz="1100"/>
                      <a:t>Hart Hampshire,</a:t>
                    </a:r>
                  </a:p>
                  <a:p>
                    <a:pPr>
                      <a:defRPr sz="1100"/>
                    </a:pPr>
                    <a:r>
                      <a:rPr lang="en-US" sz="1100"/>
                      <a:t>least deprived &amp; lowest rate</a:t>
                    </a:r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354216681238318"/>
                      <c:h val="0.10947870370370368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4A21-4FAC-AA5F-B84A2FB0116C}"/>
                </c:ext>
              </c:extLst>
            </c:dLbl>
            <c:dLbl>
              <c:idx val="258"/>
              <c:layout>
                <c:manualLayout>
                  <c:x val="5.6744902740275237E-2"/>
                  <c:y val="-0.10931000000000002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sz="1100"/>
                      <a:t>Blackpool, most deprived</a:t>
                    </a:r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4A21-4FAC-AA5F-B84A2FB0116C}"/>
                </c:ext>
              </c:extLst>
            </c:dLbl>
            <c:spPr>
              <a:ln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1.26_1.31'!$Y$6:$Y$322</c:f>
              <c:numCache>
                <c:formatCode>General</c:formatCode>
                <c:ptCount val="317"/>
                <c:pt idx="0">
                  <c:v>25</c:v>
                </c:pt>
                <c:pt idx="1">
                  <c:v>16</c:v>
                </c:pt>
                <c:pt idx="2">
                  <c:v>62</c:v>
                </c:pt>
                <c:pt idx="3">
                  <c:v>113</c:v>
                </c:pt>
                <c:pt idx="4">
                  <c:v>103</c:v>
                </c:pt>
                <c:pt idx="5">
                  <c:v>39</c:v>
                </c:pt>
                <c:pt idx="6">
                  <c:v>175</c:v>
                </c:pt>
                <c:pt idx="7">
                  <c:v>14</c:v>
                </c:pt>
                <c:pt idx="8">
                  <c:v>1</c:v>
                </c:pt>
                <c:pt idx="9">
                  <c:v>9</c:v>
                </c:pt>
                <c:pt idx="10">
                  <c:v>217</c:v>
                </c:pt>
                <c:pt idx="11">
                  <c:v>66</c:v>
                </c:pt>
                <c:pt idx="12">
                  <c:v>120</c:v>
                </c:pt>
                <c:pt idx="13">
                  <c:v>275</c:v>
                </c:pt>
                <c:pt idx="14">
                  <c:v>90</c:v>
                </c:pt>
                <c:pt idx="15">
                  <c:v>22</c:v>
                </c:pt>
                <c:pt idx="16">
                  <c:v>303</c:v>
                </c:pt>
                <c:pt idx="17">
                  <c:v>10</c:v>
                </c:pt>
                <c:pt idx="18">
                  <c:v>137</c:v>
                </c:pt>
                <c:pt idx="19">
                  <c:v>99</c:v>
                </c:pt>
                <c:pt idx="20">
                  <c:v>15</c:v>
                </c:pt>
                <c:pt idx="21">
                  <c:v>274</c:v>
                </c:pt>
                <c:pt idx="22">
                  <c:v>82</c:v>
                </c:pt>
                <c:pt idx="23">
                  <c:v>221</c:v>
                </c:pt>
                <c:pt idx="24">
                  <c:v>267</c:v>
                </c:pt>
                <c:pt idx="25">
                  <c:v>72</c:v>
                </c:pt>
                <c:pt idx="26">
                  <c:v>48</c:v>
                </c:pt>
                <c:pt idx="27">
                  <c:v>171</c:v>
                </c:pt>
                <c:pt idx="28">
                  <c:v>53</c:v>
                </c:pt>
                <c:pt idx="29">
                  <c:v>52</c:v>
                </c:pt>
                <c:pt idx="30">
                  <c:v>129</c:v>
                </c:pt>
                <c:pt idx="31">
                  <c:v>116</c:v>
                </c:pt>
                <c:pt idx="32">
                  <c:v>98</c:v>
                </c:pt>
                <c:pt idx="33">
                  <c:v>284</c:v>
                </c:pt>
                <c:pt idx="34">
                  <c:v>289</c:v>
                </c:pt>
                <c:pt idx="35">
                  <c:v>141</c:v>
                </c:pt>
                <c:pt idx="36">
                  <c:v>73</c:v>
                </c:pt>
                <c:pt idx="37">
                  <c:v>304</c:v>
                </c:pt>
                <c:pt idx="38">
                  <c:v>316</c:v>
                </c:pt>
                <c:pt idx="39">
                  <c:v>172</c:v>
                </c:pt>
                <c:pt idx="40">
                  <c:v>140</c:v>
                </c:pt>
                <c:pt idx="41">
                  <c:v>57</c:v>
                </c:pt>
                <c:pt idx="42">
                  <c:v>55</c:v>
                </c:pt>
                <c:pt idx="43">
                  <c:v>80</c:v>
                </c:pt>
                <c:pt idx="44">
                  <c:v>65</c:v>
                </c:pt>
                <c:pt idx="45">
                  <c:v>228</c:v>
                </c:pt>
                <c:pt idx="46">
                  <c:v>183</c:v>
                </c:pt>
                <c:pt idx="47">
                  <c:v>165</c:v>
                </c:pt>
                <c:pt idx="48">
                  <c:v>83</c:v>
                </c:pt>
                <c:pt idx="49">
                  <c:v>245</c:v>
                </c:pt>
                <c:pt idx="50">
                  <c:v>231</c:v>
                </c:pt>
                <c:pt idx="51">
                  <c:v>156</c:v>
                </c:pt>
                <c:pt idx="52">
                  <c:v>264</c:v>
                </c:pt>
                <c:pt idx="53">
                  <c:v>131</c:v>
                </c:pt>
                <c:pt idx="54">
                  <c:v>166</c:v>
                </c:pt>
                <c:pt idx="55">
                  <c:v>197</c:v>
                </c:pt>
                <c:pt idx="56">
                  <c:v>277</c:v>
                </c:pt>
                <c:pt idx="57">
                  <c:v>315</c:v>
                </c:pt>
                <c:pt idx="58">
                  <c:v>292</c:v>
                </c:pt>
                <c:pt idx="59">
                  <c:v>280</c:v>
                </c:pt>
                <c:pt idx="60">
                  <c:v>205</c:v>
                </c:pt>
                <c:pt idx="61">
                  <c:v>266</c:v>
                </c:pt>
                <c:pt idx="62">
                  <c:v>51</c:v>
                </c:pt>
                <c:pt idx="63">
                  <c:v>247</c:v>
                </c:pt>
                <c:pt idx="64">
                  <c:v>300</c:v>
                </c:pt>
                <c:pt idx="65">
                  <c:v>109</c:v>
                </c:pt>
                <c:pt idx="66">
                  <c:v>44</c:v>
                </c:pt>
                <c:pt idx="67">
                  <c:v>115</c:v>
                </c:pt>
                <c:pt idx="68">
                  <c:v>78</c:v>
                </c:pt>
                <c:pt idx="69">
                  <c:v>169</c:v>
                </c:pt>
                <c:pt idx="70">
                  <c:v>242</c:v>
                </c:pt>
                <c:pt idx="71">
                  <c:v>167</c:v>
                </c:pt>
                <c:pt idx="72">
                  <c:v>58</c:v>
                </c:pt>
                <c:pt idx="73">
                  <c:v>86</c:v>
                </c:pt>
                <c:pt idx="74">
                  <c:v>265</c:v>
                </c:pt>
                <c:pt idx="75">
                  <c:v>168</c:v>
                </c:pt>
                <c:pt idx="76">
                  <c:v>202</c:v>
                </c:pt>
                <c:pt idx="77">
                  <c:v>177</c:v>
                </c:pt>
                <c:pt idx="78">
                  <c:v>218</c:v>
                </c:pt>
                <c:pt idx="79">
                  <c:v>238</c:v>
                </c:pt>
                <c:pt idx="80">
                  <c:v>193</c:v>
                </c:pt>
                <c:pt idx="81">
                  <c:v>162</c:v>
                </c:pt>
                <c:pt idx="82">
                  <c:v>123</c:v>
                </c:pt>
                <c:pt idx="83">
                  <c:v>219</c:v>
                </c:pt>
                <c:pt idx="84">
                  <c:v>186</c:v>
                </c:pt>
                <c:pt idx="85">
                  <c:v>67</c:v>
                </c:pt>
                <c:pt idx="86">
                  <c:v>139</c:v>
                </c:pt>
                <c:pt idx="87">
                  <c:v>106</c:v>
                </c:pt>
                <c:pt idx="88">
                  <c:v>13</c:v>
                </c:pt>
                <c:pt idx="89">
                  <c:v>194</c:v>
                </c:pt>
                <c:pt idx="90">
                  <c:v>135</c:v>
                </c:pt>
                <c:pt idx="91">
                  <c:v>254</c:v>
                </c:pt>
                <c:pt idx="92">
                  <c:v>111</c:v>
                </c:pt>
                <c:pt idx="93">
                  <c:v>203</c:v>
                </c:pt>
                <c:pt idx="94">
                  <c:v>287</c:v>
                </c:pt>
                <c:pt idx="95">
                  <c:v>182</c:v>
                </c:pt>
                <c:pt idx="96">
                  <c:v>260</c:v>
                </c:pt>
                <c:pt idx="97">
                  <c:v>181</c:v>
                </c:pt>
                <c:pt idx="98">
                  <c:v>200</c:v>
                </c:pt>
                <c:pt idx="99">
                  <c:v>100</c:v>
                </c:pt>
                <c:pt idx="100">
                  <c:v>211</c:v>
                </c:pt>
                <c:pt idx="101">
                  <c:v>286</c:v>
                </c:pt>
                <c:pt idx="102">
                  <c:v>32</c:v>
                </c:pt>
                <c:pt idx="103">
                  <c:v>295</c:v>
                </c:pt>
                <c:pt idx="104">
                  <c:v>237</c:v>
                </c:pt>
                <c:pt idx="105">
                  <c:v>272</c:v>
                </c:pt>
                <c:pt idx="106">
                  <c:v>143</c:v>
                </c:pt>
                <c:pt idx="107">
                  <c:v>138</c:v>
                </c:pt>
                <c:pt idx="108">
                  <c:v>279</c:v>
                </c:pt>
                <c:pt idx="109">
                  <c:v>261</c:v>
                </c:pt>
                <c:pt idx="110">
                  <c:v>246</c:v>
                </c:pt>
                <c:pt idx="111">
                  <c:v>285</c:v>
                </c:pt>
                <c:pt idx="112">
                  <c:v>288</c:v>
                </c:pt>
                <c:pt idx="113">
                  <c:v>298</c:v>
                </c:pt>
                <c:pt idx="114">
                  <c:v>130</c:v>
                </c:pt>
                <c:pt idx="115">
                  <c:v>317</c:v>
                </c:pt>
                <c:pt idx="116">
                  <c:v>133</c:v>
                </c:pt>
                <c:pt idx="117">
                  <c:v>241</c:v>
                </c:pt>
                <c:pt idx="118">
                  <c:v>196</c:v>
                </c:pt>
                <c:pt idx="119">
                  <c:v>262</c:v>
                </c:pt>
                <c:pt idx="120">
                  <c:v>293</c:v>
                </c:pt>
                <c:pt idx="121">
                  <c:v>153</c:v>
                </c:pt>
                <c:pt idx="122">
                  <c:v>240</c:v>
                </c:pt>
                <c:pt idx="123">
                  <c:v>224</c:v>
                </c:pt>
                <c:pt idx="124">
                  <c:v>269</c:v>
                </c:pt>
                <c:pt idx="125">
                  <c:v>291</c:v>
                </c:pt>
                <c:pt idx="126">
                  <c:v>195</c:v>
                </c:pt>
                <c:pt idx="127">
                  <c:v>152</c:v>
                </c:pt>
                <c:pt idx="128">
                  <c:v>185</c:v>
                </c:pt>
                <c:pt idx="129">
                  <c:v>145</c:v>
                </c:pt>
                <c:pt idx="130">
                  <c:v>107</c:v>
                </c:pt>
                <c:pt idx="131">
                  <c:v>119</c:v>
                </c:pt>
                <c:pt idx="132">
                  <c:v>188</c:v>
                </c:pt>
                <c:pt idx="133">
                  <c:v>253</c:v>
                </c:pt>
                <c:pt idx="134">
                  <c:v>84</c:v>
                </c:pt>
                <c:pt idx="135">
                  <c:v>69</c:v>
                </c:pt>
                <c:pt idx="136">
                  <c:v>34</c:v>
                </c:pt>
                <c:pt idx="137">
                  <c:v>236</c:v>
                </c:pt>
                <c:pt idx="138">
                  <c:v>273</c:v>
                </c:pt>
                <c:pt idx="139">
                  <c:v>11</c:v>
                </c:pt>
                <c:pt idx="140">
                  <c:v>192</c:v>
                </c:pt>
                <c:pt idx="141">
                  <c:v>198</c:v>
                </c:pt>
                <c:pt idx="142">
                  <c:v>18</c:v>
                </c:pt>
                <c:pt idx="143">
                  <c:v>112</c:v>
                </c:pt>
                <c:pt idx="144">
                  <c:v>36</c:v>
                </c:pt>
                <c:pt idx="145">
                  <c:v>46</c:v>
                </c:pt>
                <c:pt idx="146">
                  <c:v>282</c:v>
                </c:pt>
                <c:pt idx="147">
                  <c:v>91</c:v>
                </c:pt>
                <c:pt idx="148">
                  <c:v>210</c:v>
                </c:pt>
                <c:pt idx="149">
                  <c:v>178</c:v>
                </c:pt>
                <c:pt idx="150">
                  <c:v>147</c:v>
                </c:pt>
                <c:pt idx="151">
                  <c:v>281</c:v>
                </c:pt>
                <c:pt idx="152">
                  <c:v>244</c:v>
                </c:pt>
                <c:pt idx="153">
                  <c:v>308</c:v>
                </c:pt>
                <c:pt idx="154">
                  <c:v>232</c:v>
                </c:pt>
                <c:pt idx="155">
                  <c:v>248</c:v>
                </c:pt>
                <c:pt idx="156">
                  <c:v>216</c:v>
                </c:pt>
                <c:pt idx="157">
                  <c:v>249</c:v>
                </c:pt>
                <c:pt idx="158">
                  <c:v>85</c:v>
                </c:pt>
                <c:pt idx="159">
                  <c:v>30</c:v>
                </c:pt>
                <c:pt idx="160">
                  <c:v>68</c:v>
                </c:pt>
                <c:pt idx="161">
                  <c:v>268</c:v>
                </c:pt>
                <c:pt idx="162">
                  <c:v>144</c:v>
                </c:pt>
                <c:pt idx="163">
                  <c:v>234</c:v>
                </c:pt>
                <c:pt idx="164">
                  <c:v>146</c:v>
                </c:pt>
                <c:pt idx="165">
                  <c:v>127</c:v>
                </c:pt>
                <c:pt idx="166">
                  <c:v>257</c:v>
                </c:pt>
                <c:pt idx="167">
                  <c:v>24</c:v>
                </c:pt>
                <c:pt idx="168">
                  <c:v>79</c:v>
                </c:pt>
                <c:pt idx="169">
                  <c:v>94</c:v>
                </c:pt>
                <c:pt idx="170">
                  <c:v>61</c:v>
                </c:pt>
                <c:pt idx="171">
                  <c:v>225</c:v>
                </c:pt>
                <c:pt idx="172">
                  <c:v>70</c:v>
                </c:pt>
                <c:pt idx="173">
                  <c:v>243</c:v>
                </c:pt>
                <c:pt idx="174">
                  <c:v>226</c:v>
                </c:pt>
                <c:pt idx="175">
                  <c:v>161</c:v>
                </c:pt>
                <c:pt idx="176">
                  <c:v>105</c:v>
                </c:pt>
                <c:pt idx="177">
                  <c:v>312</c:v>
                </c:pt>
                <c:pt idx="178">
                  <c:v>124</c:v>
                </c:pt>
                <c:pt idx="179">
                  <c:v>239</c:v>
                </c:pt>
                <c:pt idx="180">
                  <c:v>255</c:v>
                </c:pt>
                <c:pt idx="181">
                  <c:v>278</c:v>
                </c:pt>
                <c:pt idx="182">
                  <c:v>251</c:v>
                </c:pt>
                <c:pt idx="183">
                  <c:v>180</c:v>
                </c:pt>
                <c:pt idx="184">
                  <c:v>75</c:v>
                </c:pt>
                <c:pt idx="185">
                  <c:v>252</c:v>
                </c:pt>
                <c:pt idx="186">
                  <c:v>63</c:v>
                </c:pt>
                <c:pt idx="187">
                  <c:v>108</c:v>
                </c:pt>
                <c:pt idx="188">
                  <c:v>223</c:v>
                </c:pt>
                <c:pt idx="189">
                  <c:v>207</c:v>
                </c:pt>
                <c:pt idx="190">
                  <c:v>56</c:v>
                </c:pt>
                <c:pt idx="191">
                  <c:v>148</c:v>
                </c:pt>
                <c:pt idx="192">
                  <c:v>314</c:v>
                </c:pt>
                <c:pt idx="193">
                  <c:v>220</c:v>
                </c:pt>
                <c:pt idx="194">
                  <c:v>189</c:v>
                </c:pt>
                <c:pt idx="195">
                  <c:v>302</c:v>
                </c:pt>
                <c:pt idx="196">
                  <c:v>305</c:v>
                </c:pt>
                <c:pt idx="197">
                  <c:v>301</c:v>
                </c:pt>
                <c:pt idx="198">
                  <c:v>170</c:v>
                </c:pt>
                <c:pt idx="199">
                  <c:v>121</c:v>
                </c:pt>
                <c:pt idx="200">
                  <c:v>163</c:v>
                </c:pt>
                <c:pt idx="201">
                  <c:v>126</c:v>
                </c:pt>
                <c:pt idx="202">
                  <c:v>157</c:v>
                </c:pt>
                <c:pt idx="203">
                  <c:v>250</c:v>
                </c:pt>
                <c:pt idx="204">
                  <c:v>150</c:v>
                </c:pt>
                <c:pt idx="205">
                  <c:v>235</c:v>
                </c:pt>
                <c:pt idx="206">
                  <c:v>233</c:v>
                </c:pt>
                <c:pt idx="207">
                  <c:v>204</c:v>
                </c:pt>
                <c:pt idx="208">
                  <c:v>125</c:v>
                </c:pt>
                <c:pt idx="209">
                  <c:v>212</c:v>
                </c:pt>
                <c:pt idx="210">
                  <c:v>71</c:v>
                </c:pt>
                <c:pt idx="211">
                  <c:v>229</c:v>
                </c:pt>
                <c:pt idx="212">
                  <c:v>310</c:v>
                </c:pt>
                <c:pt idx="213">
                  <c:v>299</c:v>
                </c:pt>
                <c:pt idx="214">
                  <c:v>296</c:v>
                </c:pt>
                <c:pt idx="215">
                  <c:v>294</c:v>
                </c:pt>
                <c:pt idx="216">
                  <c:v>276</c:v>
                </c:pt>
                <c:pt idx="217">
                  <c:v>256</c:v>
                </c:pt>
                <c:pt idx="218">
                  <c:v>201</c:v>
                </c:pt>
                <c:pt idx="219">
                  <c:v>309</c:v>
                </c:pt>
                <c:pt idx="220">
                  <c:v>258</c:v>
                </c:pt>
                <c:pt idx="221">
                  <c:v>313</c:v>
                </c:pt>
                <c:pt idx="222">
                  <c:v>283</c:v>
                </c:pt>
                <c:pt idx="223">
                  <c:v>155</c:v>
                </c:pt>
                <c:pt idx="224">
                  <c:v>101</c:v>
                </c:pt>
                <c:pt idx="225">
                  <c:v>222</c:v>
                </c:pt>
                <c:pt idx="226">
                  <c:v>259</c:v>
                </c:pt>
                <c:pt idx="227">
                  <c:v>263</c:v>
                </c:pt>
                <c:pt idx="228">
                  <c:v>164</c:v>
                </c:pt>
                <c:pt idx="229">
                  <c:v>149</c:v>
                </c:pt>
                <c:pt idx="230">
                  <c:v>213</c:v>
                </c:pt>
                <c:pt idx="231">
                  <c:v>136</c:v>
                </c:pt>
                <c:pt idx="232">
                  <c:v>290</c:v>
                </c:pt>
                <c:pt idx="233">
                  <c:v>311</c:v>
                </c:pt>
                <c:pt idx="234">
                  <c:v>174</c:v>
                </c:pt>
                <c:pt idx="235">
                  <c:v>271</c:v>
                </c:pt>
                <c:pt idx="236">
                  <c:v>187</c:v>
                </c:pt>
                <c:pt idx="237">
                  <c:v>118</c:v>
                </c:pt>
                <c:pt idx="238">
                  <c:v>159</c:v>
                </c:pt>
                <c:pt idx="239">
                  <c:v>191</c:v>
                </c:pt>
                <c:pt idx="240">
                  <c:v>114</c:v>
                </c:pt>
                <c:pt idx="241">
                  <c:v>306</c:v>
                </c:pt>
                <c:pt idx="242">
                  <c:v>215</c:v>
                </c:pt>
                <c:pt idx="243">
                  <c:v>307</c:v>
                </c:pt>
                <c:pt idx="244">
                  <c:v>117</c:v>
                </c:pt>
                <c:pt idx="245">
                  <c:v>158</c:v>
                </c:pt>
                <c:pt idx="246">
                  <c:v>176</c:v>
                </c:pt>
                <c:pt idx="247">
                  <c:v>142</c:v>
                </c:pt>
                <c:pt idx="248">
                  <c:v>47</c:v>
                </c:pt>
                <c:pt idx="249">
                  <c:v>110</c:v>
                </c:pt>
                <c:pt idx="250">
                  <c:v>2</c:v>
                </c:pt>
                <c:pt idx="251">
                  <c:v>29</c:v>
                </c:pt>
                <c:pt idx="252">
                  <c:v>17</c:v>
                </c:pt>
                <c:pt idx="253">
                  <c:v>20</c:v>
                </c:pt>
                <c:pt idx="254">
                  <c:v>154</c:v>
                </c:pt>
                <c:pt idx="255">
                  <c:v>23</c:v>
                </c:pt>
                <c:pt idx="256">
                  <c:v>209</c:v>
                </c:pt>
                <c:pt idx="257">
                  <c:v>97</c:v>
                </c:pt>
                <c:pt idx="258">
                  <c:v>3</c:v>
                </c:pt>
                <c:pt idx="259">
                  <c:v>4</c:v>
                </c:pt>
                <c:pt idx="260">
                  <c:v>40</c:v>
                </c:pt>
                <c:pt idx="261">
                  <c:v>89</c:v>
                </c:pt>
                <c:pt idx="262">
                  <c:v>77</c:v>
                </c:pt>
                <c:pt idx="263">
                  <c:v>38</c:v>
                </c:pt>
                <c:pt idx="264">
                  <c:v>41</c:v>
                </c:pt>
                <c:pt idx="265">
                  <c:v>50</c:v>
                </c:pt>
                <c:pt idx="266">
                  <c:v>93</c:v>
                </c:pt>
                <c:pt idx="267">
                  <c:v>74</c:v>
                </c:pt>
                <c:pt idx="268">
                  <c:v>128</c:v>
                </c:pt>
                <c:pt idx="269">
                  <c:v>26</c:v>
                </c:pt>
                <c:pt idx="270">
                  <c:v>33</c:v>
                </c:pt>
                <c:pt idx="271">
                  <c:v>6</c:v>
                </c:pt>
                <c:pt idx="272">
                  <c:v>81</c:v>
                </c:pt>
                <c:pt idx="273">
                  <c:v>104</c:v>
                </c:pt>
                <c:pt idx="274">
                  <c:v>8</c:v>
                </c:pt>
                <c:pt idx="275">
                  <c:v>206</c:v>
                </c:pt>
                <c:pt idx="276">
                  <c:v>31</c:v>
                </c:pt>
                <c:pt idx="277">
                  <c:v>19</c:v>
                </c:pt>
                <c:pt idx="278">
                  <c:v>21</c:v>
                </c:pt>
                <c:pt idx="279">
                  <c:v>76</c:v>
                </c:pt>
                <c:pt idx="280">
                  <c:v>87</c:v>
                </c:pt>
                <c:pt idx="281">
                  <c:v>92</c:v>
                </c:pt>
                <c:pt idx="282">
                  <c:v>64</c:v>
                </c:pt>
                <c:pt idx="283">
                  <c:v>54</c:v>
                </c:pt>
                <c:pt idx="284">
                  <c:v>208</c:v>
                </c:pt>
                <c:pt idx="285">
                  <c:v>5</c:v>
                </c:pt>
                <c:pt idx="286">
                  <c:v>184</c:v>
                </c:pt>
                <c:pt idx="287">
                  <c:v>190</c:v>
                </c:pt>
                <c:pt idx="288">
                  <c:v>49</c:v>
                </c:pt>
                <c:pt idx="289">
                  <c:v>230</c:v>
                </c:pt>
                <c:pt idx="290">
                  <c:v>132</c:v>
                </c:pt>
                <c:pt idx="291">
                  <c:v>102</c:v>
                </c:pt>
                <c:pt idx="292">
                  <c:v>88</c:v>
                </c:pt>
                <c:pt idx="293">
                  <c:v>59</c:v>
                </c:pt>
                <c:pt idx="294">
                  <c:v>60</c:v>
                </c:pt>
                <c:pt idx="295">
                  <c:v>7</c:v>
                </c:pt>
                <c:pt idx="296">
                  <c:v>96</c:v>
                </c:pt>
                <c:pt idx="297">
                  <c:v>37</c:v>
                </c:pt>
                <c:pt idx="298">
                  <c:v>199</c:v>
                </c:pt>
                <c:pt idx="299">
                  <c:v>179</c:v>
                </c:pt>
                <c:pt idx="300">
                  <c:v>151</c:v>
                </c:pt>
                <c:pt idx="301">
                  <c:v>95</c:v>
                </c:pt>
                <c:pt idx="302">
                  <c:v>28</c:v>
                </c:pt>
                <c:pt idx="303">
                  <c:v>122</c:v>
                </c:pt>
                <c:pt idx="304">
                  <c:v>270</c:v>
                </c:pt>
                <c:pt idx="305">
                  <c:v>42</c:v>
                </c:pt>
                <c:pt idx="306">
                  <c:v>35</c:v>
                </c:pt>
                <c:pt idx="307">
                  <c:v>214</c:v>
                </c:pt>
                <c:pt idx="308">
                  <c:v>12</c:v>
                </c:pt>
                <c:pt idx="309">
                  <c:v>160</c:v>
                </c:pt>
                <c:pt idx="310">
                  <c:v>297</c:v>
                </c:pt>
                <c:pt idx="311">
                  <c:v>43</c:v>
                </c:pt>
                <c:pt idx="312">
                  <c:v>227</c:v>
                </c:pt>
                <c:pt idx="313">
                  <c:v>27</c:v>
                </c:pt>
                <c:pt idx="314">
                  <c:v>45</c:v>
                </c:pt>
                <c:pt idx="315">
                  <c:v>173</c:v>
                </c:pt>
                <c:pt idx="316">
                  <c:v>134</c:v>
                </c:pt>
              </c:numCache>
            </c:numRef>
          </c:xVal>
          <c:yVal>
            <c:numRef>
              <c:f>'Data for figs 1.26_1.31'!$L$6:$L$322</c:f>
              <c:numCache>
                <c:formatCode>_-* #,##0.0_-;\-* #,##0.0_-;_-* "-"??_-;_-@_-</c:formatCode>
                <c:ptCount val="317"/>
                <c:pt idx="0">
                  <c:v>96.3</c:v>
                </c:pt>
                <c:pt idx="1">
                  <c:v>118.6</c:v>
                </c:pt>
                <c:pt idx="2">
                  <c:v>88.4</c:v>
                </c:pt>
                <c:pt idx="3">
                  <c:v>74.400000000000006</c:v>
                </c:pt>
                <c:pt idx="4">
                  <c:v>78.2</c:v>
                </c:pt>
                <c:pt idx="5">
                  <c:v>88.4</c:v>
                </c:pt>
                <c:pt idx="6">
                  <c:v>77.400000000000006</c:v>
                </c:pt>
                <c:pt idx="7">
                  <c:v>102.9</c:v>
                </c:pt>
                <c:pt idx="8">
                  <c:v>122.7</c:v>
                </c:pt>
                <c:pt idx="9">
                  <c:v>107.6</c:v>
                </c:pt>
                <c:pt idx="10">
                  <c:v>64.900000000000006</c:v>
                </c:pt>
                <c:pt idx="11">
                  <c:v>88.2</c:v>
                </c:pt>
                <c:pt idx="12">
                  <c:v>72.3</c:v>
                </c:pt>
                <c:pt idx="13">
                  <c:v>67.5</c:v>
                </c:pt>
                <c:pt idx="14">
                  <c:v>82.8</c:v>
                </c:pt>
                <c:pt idx="15">
                  <c:v>107.1</c:v>
                </c:pt>
                <c:pt idx="16">
                  <c:v>41.8</c:v>
                </c:pt>
                <c:pt idx="17">
                  <c:v>105.2</c:v>
                </c:pt>
                <c:pt idx="18">
                  <c:v>65.7</c:v>
                </c:pt>
                <c:pt idx="19">
                  <c:v>88.3</c:v>
                </c:pt>
                <c:pt idx="20">
                  <c:v>96.4</c:v>
                </c:pt>
                <c:pt idx="21">
                  <c:v>56.1</c:v>
                </c:pt>
                <c:pt idx="22">
                  <c:v>78.3</c:v>
                </c:pt>
                <c:pt idx="23">
                  <c:v>62.6</c:v>
                </c:pt>
                <c:pt idx="24">
                  <c:v>55.8</c:v>
                </c:pt>
                <c:pt idx="25">
                  <c:v>78.599999999999994</c:v>
                </c:pt>
                <c:pt idx="26">
                  <c:v>75.599999999999994</c:v>
                </c:pt>
                <c:pt idx="27">
                  <c:v>73.7</c:v>
                </c:pt>
                <c:pt idx="28">
                  <c:v>89.7</c:v>
                </c:pt>
                <c:pt idx="29">
                  <c:v>91.9</c:v>
                </c:pt>
                <c:pt idx="30">
                  <c:v>74</c:v>
                </c:pt>
                <c:pt idx="31">
                  <c:v>80.2</c:v>
                </c:pt>
                <c:pt idx="32">
                  <c:v>68.599999999999994</c:v>
                </c:pt>
                <c:pt idx="33">
                  <c:v>46.1</c:v>
                </c:pt>
                <c:pt idx="34">
                  <c:v>49.6</c:v>
                </c:pt>
                <c:pt idx="35">
                  <c:v>76.599999999999994</c:v>
                </c:pt>
                <c:pt idx="36">
                  <c:v>105.7</c:v>
                </c:pt>
                <c:pt idx="37">
                  <c:v>52.3</c:v>
                </c:pt>
                <c:pt idx="38">
                  <c:v>48.3</c:v>
                </c:pt>
                <c:pt idx="39">
                  <c:v>71.900000000000006</c:v>
                </c:pt>
                <c:pt idx="40">
                  <c:v>71.7</c:v>
                </c:pt>
                <c:pt idx="41">
                  <c:v>85.1</c:v>
                </c:pt>
                <c:pt idx="42">
                  <c:v>80.3</c:v>
                </c:pt>
                <c:pt idx="43">
                  <c:v>72.8</c:v>
                </c:pt>
                <c:pt idx="44">
                  <c:v>76.7</c:v>
                </c:pt>
                <c:pt idx="45">
                  <c:v>64.7</c:v>
                </c:pt>
                <c:pt idx="46">
                  <c:v>71.3</c:v>
                </c:pt>
                <c:pt idx="47">
                  <c:v>61.5</c:v>
                </c:pt>
                <c:pt idx="48">
                  <c:v>66.7</c:v>
                </c:pt>
                <c:pt idx="49">
                  <c:v>0</c:v>
                </c:pt>
                <c:pt idx="50">
                  <c:v>56.6</c:v>
                </c:pt>
                <c:pt idx="51">
                  <c:v>70.7</c:v>
                </c:pt>
                <c:pt idx="52">
                  <c:v>55.4</c:v>
                </c:pt>
                <c:pt idx="53">
                  <c:v>74.5</c:v>
                </c:pt>
                <c:pt idx="54">
                  <c:v>59.3</c:v>
                </c:pt>
                <c:pt idx="55">
                  <c:v>56</c:v>
                </c:pt>
                <c:pt idx="56">
                  <c:v>56.5</c:v>
                </c:pt>
                <c:pt idx="57">
                  <c:v>46.5</c:v>
                </c:pt>
                <c:pt idx="58">
                  <c:v>46</c:v>
                </c:pt>
                <c:pt idx="59">
                  <c:v>48.7</c:v>
                </c:pt>
                <c:pt idx="60">
                  <c:v>63.6</c:v>
                </c:pt>
                <c:pt idx="61">
                  <c:v>62.9</c:v>
                </c:pt>
                <c:pt idx="62">
                  <c:v>80.8</c:v>
                </c:pt>
                <c:pt idx="63">
                  <c:v>51.3</c:v>
                </c:pt>
                <c:pt idx="64">
                  <c:v>43.4</c:v>
                </c:pt>
                <c:pt idx="65">
                  <c:v>77.8</c:v>
                </c:pt>
                <c:pt idx="66">
                  <c:v>90.9</c:v>
                </c:pt>
                <c:pt idx="67">
                  <c:v>87</c:v>
                </c:pt>
                <c:pt idx="68">
                  <c:v>93.6</c:v>
                </c:pt>
                <c:pt idx="69">
                  <c:v>55.2</c:v>
                </c:pt>
                <c:pt idx="70">
                  <c:v>51.9</c:v>
                </c:pt>
                <c:pt idx="71">
                  <c:v>67.3</c:v>
                </c:pt>
                <c:pt idx="72">
                  <c:v>73.7</c:v>
                </c:pt>
                <c:pt idx="73">
                  <c:v>81.400000000000006</c:v>
                </c:pt>
                <c:pt idx="74">
                  <c:v>54</c:v>
                </c:pt>
                <c:pt idx="75">
                  <c:v>71</c:v>
                </c:pt>
                <c:pt idx="76">
                  <c:v>58.5</c:v>
                </c:pt>
                <c:pt idx="77">
                  <c:v>60.6</c:v>
                </c:pt>
                <c:pt idx="78">
                  <c:v>60.6</c:v>
                </c:pt>
                <c:pt idx="79">
                  <c:v>47.9</c:v>
                </c:pt>
                <c:pt idx="80">
                  <c:v>64.599999999999994</c:v>
                </c:pt>
                <c:pt idx="81">
                  <c:v>57.7</c:v>
                </c:pt>
                <c:pt idx="82">
                  <c:v>75.900000000000006</c:v>
                </c:pt>
                <c:pt idx="83">
                  <c:v>49.6</c:v>
                </c:pt>
                <c:pt idx="84">
                  <c:v>54</c:v>
                </c:pt>
                <c:pt idx="85">
                  <c:v>70.2</c:v>
                </c:pt>
                <c:pt idx="86">
                  <c:v>69.2</c:v>
                </c:pt>
                <c:pt idx="87">
                  <c:v>62</c:v>
                </c:pt>
                <c:pt idx="88">
                  <c:v>102.3</c:v>
                </c:pt>
                <c:pt idx="89">
                  <c:v>50.2</c:v>
                </c:pt>
                <c:pt idx="90">
                  <c:v>48.6</c:v>
                </c:pt>
                <c:pt idx="91">
                  <c:v>49.3</c:v>
                </c:pt>
                <c:pt idx="92">
                  <c:v>74.2</c:v>
                </c:pt>
                <c:pt idx="93">
                  <c:v>61.6</c:v>
                </c:pt>
                <c:pt idx="94">
                  <c:v>53.5</c:v>
                </c:pt>
                <c:pt idx="95">
                  <c:v>62.6</c:v>
                </c:pt>
                <c:pt idx="96">
                  <c:v>54.2</c:v>
                </c:pt>
                <c:pt idx="97">
                  <c:v>53.4</c:v>
                </c:pt>
                <c:pt idx="98">
                  <c:v>52.8</c:v>
                </c:pt>
                <c:pt idx="99">
                  <c:v>93.6</c:v>
                </c:pt>
                <c:pt idx="100">
                  <c:v>67.400000000000006</c:v>
                </c:pt>
                <c:pt idx="101">
                  <c:v>40.799999999999997</c:v>
                </c:pt>
                <c:pt idx="102">
                  <c:v>81.2</c:v>
                </c:pt>
                <c:pt idx="103">
                  <c:v>51.2</c:v>
                </c:pt>
                <c:pt idx="104">
                  <c:v>64.5</c:v>
                </c:pt>
                <c:pt idx="105">
                  <c:v>46.2</c:v>
                </c:pt>
                <c:pt idx="106">
                  <c:v>52.8</c:v>
                </c:pt>
                <c:pt idx="107">
                  <c:v>85.6</c:v>
                </c:pt>
                <c:pt idx="108">
                  <c:v>53</c:v>
                </c:pt>
                <c:pt idx="109">
                  <c:v>54.3</c:v>
                </c:pt>
                <c:pt idx="110">
                  <c:v>58.6</c:v>
                </c:pt>
                <c:pt idx="111">
                  <c:v>49.9</c:v>
                </c:pt>
                <c:pt idx="112">
                  <c:v>55.5</c:v>
                </c:pt>
                <c:pt idx="113">
                  <c:v>50</c:v>
                </c:pt>
                <c:pt idx="114">
                  <c:v>84.9</c:v>
                </c:pt>
                <c:pt idx="115">
                  <c:v>39.1</c:v>
                </c:pt>
                <c:pt idx="116">
                  <c:v>60.6</c:v>
                </c:pt>
                <c:pt idx="117">
                  <c:v>47.4</c:v>
                </c:pt>
                <c:pt idx="118">
                  <c:v>76.8</c:v>
                </c:pt>
                <c:pt idx="119">
                  <c:v>54.2</c:v>
                </c:pt>
                <c:pt idx="120">
                  <c:v>48</c:v>
                </c:pt>
                <c:pt idx="121">
                  <c:v>62.1</c:v>
                </c:pt>
                <c:pt idx="122">
                  <c:v>54.7</c:v>
                </c:pt>
                <c:pt idx="123">
                  <c:v>60.4</c:v>
                </c:pt>
                <c:pt idx="124">
                  <c:v>52.9</c:v>
                </c:pt>
                <c:pt idx="125">
                  <c:v>56.8</c:v>
                </c:pt>
                <c:pt idx="126">
                  <c:v>75.2</c:v>
                </c:pt>
                <c:pt idx="127">
                  <c:v>59.4</c:v>
                </c:pt>
                <c:pt idx="128">
                  <c:v>63</c:v>
                </c:pt>
                <c:pt idx="129">
                  <c:v>73.599999999999994</c:v>
                </c:pt>
                <c:pt idx="130">
                  <c:v>65.099999999999994</c:v>
                </c:pt>
                <c:pt idx="131">
                  <c:v>71.7</c:v>
                </c:pt>
                <c:pt idx="132">
                  <c:v>55.8</c:v>
                </c:pt>
                <c:pt idx="133">
                  <c:v>56.8</c:v>
                </c:pt>
                <c:pt idx="134">
                  <c:v>61.3</c:v>
                </c:pt>
                <c:pt idx="135">
                  <c:v>72.099999999999994</c:v>
                </c:pt>
                <c:pt idx="136">
                  <c:v>81.599999999999994</c:v>
                </c:pt>
                <c:pt idx="137">
                  <c:v>58.4</c:v>
                </c:pt>
                <c:pt idx="138">
                  <c:v>63.1</c:v>
                </c:pt>
                <c:pt idx="139">
                  <c:v>99.8</c:v>
                </c:pt>
                <c:pt idx="140">
                  <c:v>74.7</c:v>
                </c:pt>
                <c:pt idx="141">
                  <c:v>69.5</c:v>
                </c:pt>
                <c:pt idx="142">
                  <c:v>97.7</c:v>
                </c:pt>
                <c:pt idx="143">
                  <c:v>77.900000000000006</c:v>
                </c:pt>
                <c:pt idx="144">
                  <c:v>92</c:v>
                </c:pt>
                <c:pt idx="145">
                  <c:v>93.3</c:v>
                </c:pt>
                <c:pt idx="146">
                  <c:v>76.099999999999994</c:v>
                </c:pt>
                <c:pt idx="147">
                  <c:v>79</c:v>
                </c:pt>
                <c:pt idx="148">
                  <c:v>67.099999999999994</c:v>
                </c:pt>
                <c:pt idx="149">
                  <c:v>74.3</c:v>
                </c:pt>
                <c:pt idx="150">
                  <c:v>86</c:v>
                </c:pt>
                <c:pt idx="151">
                  <c:v>50</c:v>
                </c:pt>
                <c:pt idx="152">
                  <c:v>63</c:v>
                </c:pt>
                <c:pt idx="153">
                  <c:v>50.7</c:v>
                </c:pt>
                <c:pt idx="154">
                  <c:v>67.3</c:v>
                </c:pt>
                <c:pt idx="155">
                  <c:v>59.7</c:v>
                </c:pt>
                <c:pt idx="156">
                  <c:v>68.400000000000006</c:v>
                </c:pt>
                <c:pt idx="157">
                  <c:v>68</c:v>
                </c:pt>
                <c:pt idx="158">
                  <c:v>95.8</c:v>
                </c:pt>
                <c:pt idx="159">
                  <c:v>92</c:v>
                </c:pt>
                <c:pt idx="160">
                  <c:v>100.8</c:v>
                </c:pt>
                <c:pt idx="161">
                  <c:v>62.3</c:v>
                </c:pt>
                <c:pt idx="162">
                  <c:v>85.5</c:v>
                </c:pt>
                <c:pt idx="163">
                  <c:v>55.5</c:v>
                </c:pt>
                <c:pt idx="164">
                  <c:v>70.400000000000006</c:v>
                </c:pt>
                <c:pt idx="165">
                  <c:v>57.3</c:v>
                </c:pt>
                <c:pt idx="166">
                  <c:v>56.4</c:v>
                </c:pt>
                <c:pt idx="167">
                  <c:v>87</c:v>
                </c:pt>
                <c:pt idx="168">
                  <c:v>73</c:v>
                </c:pt>
                <c:pt idx="169">
                  <c:v>55</c:v>
                </c:pt>
                <c:pt idx="170">
                  <c:v>86.5</c:v>
                </c:pt>
                <c:pt idx="171">
                  <c:v>46.7</c:v>
                </c:pt>
                <c:pt idx="172">
                  <c:v>83</c:v>
                </c:pt>
                <c:pt idx="173">
                  <c:v>57.5</c:v>
                </c:pt>
                <c:pt idx="174">
                  <c:v>63.5</c:v>
                </c:pt>
                <c:pt idx="175">
                  <c:v>73.3</c:v>
                </c:pt>
                <c:pt idx="176">
                  <c:v>83.4</c:v>
                </c:pt>
                <c:pt idx="177">
                  <c:v>49.7</c:v>
                </c:pt>
                <c:pt idx="178">
                  <c:v>84.5</c:v>
                </c:pt>
                <c:pt idx="179">
                  <c:v>51.3</c:v>
                </c:pt>
                <c:pt idx="180">
                  <c:v>49.6</c:v>
                </c:pt>
                <c:pt idx="181">
                  <c:v>59</c:v>
                </c:pt>
                <c:pt idx="182">
                  <c:v>61.4</c:v>
                </c:pt>
                <c:pt idx="183">
                  <c:v>50.9</c:v>
                </c:pt>
                <c:pt idx="184">
                  <c:v>81.2</c:v>
                </c:pt>
                <c:pt idx="185">
                  <c:v>63.6</c:v>
                </c:pt>
                <c:pt idx="186">
                  <c:v>88.5</c:v>
                </c:pt>
                <c:pt idx="187">
                  <c:v>80.900000000000006</c:v>
                </c:pt>
                <c:pt idx="188">
                  <c:v>67.400000000000006</c:v>
                </c:pt>
                <c:pt idx="189">
                  <c:v>64.900000000000006</c:v>
                </c:pt>
                <c:pt idx="190">
                  <c:v>76.599999999999994</c:v>
                </c:pt>
                <c:pt idx="191">
                  <c:v>61.9</c:v>
                </c:pt>
                <c:pt idx="192">
                  <c:v>54.4</c:v>
                </c:pt>
                <c:pt idx="193">
                  <c:v>54</c:v>
                </c:pt>
                <c:pt idx="194">
                  <c:v>66.900000000000006</c:v>
                </c:pt>
                <c:pt idx="195">
                  <c:v>44.3</c:v>
                </c:pt>
                <c:pt idx="196">
                  <c:v>46.4</c:v>
                </c:pt>
                <c:pt idx="197">
                  <c:v>49.3</c:v>
                </c:pt>
                <c:pt idx="198">
                  <c:v>53.3</c:v>
                </c:pt>
                <c:pt idx="199">
                  <c:v>60.3</c:v>
                </c:pt>
                <c:pt idx="200">
                  <c:v>54.7</c:v>
                </c:pt>
                <c:pt idx="201">
                  <c:v>82</c:v>
                </c:pt>
                <c:pt idx="202">
                  <c:v>74.3</c:v>
                </c:pt>
                <c:pt idx="203">
                  <c:v>62.5</c:v>
                </c:pt>
                <c:pt idx="204">
                  <c:v>78.8</c:v>
                </c:pt>
                <c:pt idx="205">
                  <c:v>65.3</c:v>
                </c:pt>
                <c:pt idx="206">
                  <c:v>57.7</c:v>
                </c:pt>
                <c:pt idx="207">
                  <c:v>64</c:v>
                </c:pt>
                <c:pt idx="208">
                  <c:v>72.400000000000006</c:v>
                </c:pt>
                <c:pt idx="209">
                  <c:v>47</c:v>
                </c:pt>
                <c:pt idx="210">
                  <c:v>83.1</c:v>
                </c:pt>
                <c:pt idx="211">
                  <c:v>48.7</c:v>
                </c:pt>
                <c:pt idx="212">
                  <c:v>49.9</c:v>
                </c:pt>
                <c:pt idx="213">
                  <c:v>46.9</c:v>
                </c:pt>
                <c:pt idx="214">
                  <c:v>47</c:v>
                </c:pt>
                <c:pt idx="215">
                  <c:v>40</c:v>
                </c:pt>
                <c:pt idx="216">
                  <c:v>52.1</c:v>
                </c:pt>
                <c:pt idx="217">
                  <c:v>54.1</c:v>
                </c:pt>
                <c:pt idx="218">
                  <c:v>59.3</c:v>
                </c:pt>
                <c:pt idx="219">
                  <c:v>45.6</c:v>
                </c:pt>
                <c:pt idx="220">
                  <c:v>51.1</c:v>
                </c:pt>
                <c:pt idx="221">
                  <c:v>42.2</c:v>
                </c:pt>
                <c:pt idx="222">
                  <c:v>49.7</c:v>
                </c:pt>
                <c:pt idx="223">
                  <c:v>88.3</c:v>
                </c:pt>
                <c:pt idx="224">
                  <c:v>85.8</c:v>
                </c:pt>
                <c:pt idx="225">
                  <c:v>63.7</c:v>
                </c:pt>
                <c:pt idx="226">
                  <c:v>55.6</c:v>
                </c:pt>
                <c:pt idx="227">
                  <c:v>65.400000000000006</c:v>
                </c:pt>
                <c:pt idx="228">
                  <c:v>55</c:v>
                </c:pt>
                <c:pt idx="229">
                  <c:v>66.3</c:v>
                </c:pt>
                <c:pt idx="230">
                  <c:v>56.4</c:v>
                </c:pt>
                <c:pt idx="231">
                  <c:v>73.2</c:v>
                </c:pt>
                <c:pt idx="232">
                  <c:v>44.3</c:v>
                </c:pt>
                <c:pt idx="233">
                  <c:v>48.4</c:v>
                </c:pt>
                <c:pt idx="234">
                  <c:v>70</c:v>
                </c:pt>
                <c:pt idx="235">
                  <c:v>56.1</c:v>
                </c:pt>
                <c:pt idx="236">
                  <c:v>41.3</c:v>
                </c:pt>
                <c:pt idx="237">
                  <c:v>75.3</c:v>
                </c:pt>
                <c:pt idx="238">
                  <c:v>84.4</c:v>
                </c:pt>
                <c:pt idx="239">
                  <c:v>50.7</c:v>
                </c:pt>
                <c:pt idx="240">
                  <c:v>76.900000000000006</c:v>
                </c:pt>
                <c:pt idx="241">
                  <c:v>49</c:v>
                </c:pt>
                <c:pt idx="242">
                  <c:v>65.2</c:v>
                </c:pt>
                <c:pt idx="243">
                  <c:v>52.1</c:v>
                </c:pt>
                <c:pt idx="244">
                  <c:v>76.5</c:v>
                </c:pt>
                <c:pt idx="245">
                  <c:v>60</c:v>
                </c:pt>
                <c:pt idx="246">
                  <c:v>61.9</c:v>
                </c:pt>
                <c:pt idx="247">
                  <c:v>56.7</c:v>
                </c:pt>
                <c:pt idx="248">
                  <c:v>96.4</c:v>
                </c:pt>
                <c:pt idx="249">
                  <c:v>85.9</c:v>
                </c:pt>
                <c:pt idx="250">
                  <c:v>124.6</c:v>
                </c:pt>
                <c:pt idx="251">
                  <c:v>104.3</c:v>
                </c:pt>
                <c:pt idx="252">
                  <c:v>107.4</c:v>
                </c:pt>
                <c:pt idx="253">
                  <c:v>98.2</c:v>
                </c:pt>
                <c:pt idx="254">
                  <c:v>68.900000000000006</c:v>
                </c:pt>
                <c:pt idx="255">
                  <c:v>105</c:v>
                </c:pt>
                <c:pt idx="256">
                  <c:v>69.099999999999994</c:v>
                </c:pt>
                <c:pt idx="257">
                  <c:v>91.2</c:v>
                </c:pt>
                <c:pt idx="258">
                  <c:v>98.9</c:v>
                </c:pt>
                <c:pt idx="259">
                  <c:v>106.1</c:v>
                </c:pt>
                <c:pt idx="260">
                  <c:v>85.8</c:v>
                </c:pt>
                <c:pt idx="261">
                  <c:v>76.900000000000006</c:v>
                </c:pt>
                <c:pt idx="262">
                  <c:v>76.2</c:v>
                </c:pt>
                <c:pt idx="263">
                  <c:v>87.8</c:v>
                </c:pt>
                <c:pt idx="264">
                  <c:v>83.2</c:v>
                </c:pt>
                <c:pt idx="265">
                  <c:v>85.3</c:v>
                </c:pt>
                <c:pt idx="266">
                  <c:v>82.7</c:v>
                </c:pt>
                <c:pt idx="267">
                  <c:v>87</c:v>
                </c:pt>
                <c:pt idx="268">
                  <c:v>79.8</c:v>
                </c:pt>
                <c:pt idx="269">
                  <c:v>83.3</c:v>
                </c:pt>
                <c:pt idx="270">
                  <c:v>84.7</c:v>
                </c:pt>
                <c:pt idx="271">
                  <c:v>95.5</c:v>
                </c:pt>
                <c:pt idx="272">
                  <c:v>85.8</c:v>
                </c:pt>
                <c:pt idx="273">
                  <c:v>76.3</c:v>
                </c:pt>
                <c:pt idx="274">
                  <c:v>99.9</c:v>
                </c:pt>
                <c:pt idx="275">
                  <c:v>61.4</c:v>
                </c:pt>
                <c:pt idx="276">
                  <c:v>96.8</c:v>
                </c:pt>
                <c:pt idx="277">
                  <c:v>108.5</c:v>
                </c:pt>
                <c:pt idx="278">
                  <c:v>105</c:v>
                </c:pt>
                <c:pt idx="279">
                  <c:v>91.9</c:v>
                </c:pt>
                <c:pt idx="280">
                  <c:v>83</c:v>
                </c:pt>
                <c:pt idx="281">
                  <c:v>86.3</c:v>
                </c:pt>
                <c:pt idx="282">
                  <c:v>87</c:v>
                </c:pt>
                <c:pt idx="283">
                  <c:v>90.1</c:v>
                </c:pt>
                <c:pt idx="284">
                  <c:v>50.8</c:v>
                </c:pt>
                <c:pt idx="285">
                  <c:v>93.8</c:v>
                </c:pt>
                <c:pt idx="286">
                  <c:v>54.8</c:v>
                </c:pt>
                <c:pt idx="287">
                  <c:v>60.4</c:v>
                </c:pt>
                <c:pt idx="288">
                  <c:v>79.900000000000006</c:v>
                </c:pt>
                <c:pt idx="289">
                  <c:v>54.5</c:v>
                </c:pt>
                <c:pt idx="290">
                  <c:v>62.7</c:v>
                </c:pt>
                <c:pt idx="291">
                  <c:v>66.400000000000006</c:v>
                </c:pt>
                <c:pt idx="292">
                  <c:v>75.5</c:v>
                </c:pt>
                <c:pt idx="293">
                  <c:v>72.099999999999994</c:v>
                </c:pt>
                <c:pt idx="294">
                  <c:v>77.7</c:v>
                </c:pt>
                <c:pt idx="295">
                  <c:v>93.7</c:v>
                </c:pt>
                <c:pt idx="296">
                  <c:v>68.2</c:v>
                </c:pt>
                <c:pt idx="297">
                  <c:v>80.7</c:v>
                </c:pt>
                <c:pt idx="298">
                  <c:v>53</c:v>
                </c:pt>
                <c:pt idx="299">
                  <c:v>70.8</c:v>
                </c:pt>
                <c:pt idx="300">
                  <c:v>72.400000000000006</c:v>
                </c:pt>
                <c:pt idx="301">
                  <c:v>79.900000000000006</c:v>
                </c:pt>
                <c:pt idx="302">
                  <c:v>82.6</c:v>
                </c:pt>
                <c:pt idx="303">
                  <c:v>43.5</c:v>
                </c:pt>
                <c:pt idx="304">
                  <c:v>58.1</c:v>
                </c:pt>
                <c:pt idx="305">
                  <c:v>92.9</c:v>
                </c:pt>
                <c:pt idx="306">
                  <c:v>86</c:v>
                </c:pt>
                <c:pt idx="307">
                  <c:v>67.3</c:v>
                </c:pt>
                <c:pt idx="308">
                  <c:v>95</c:v>
                </c:pt>
                <c:pt idx="309">
                  <c:v>65.3</c:v>
                </c:pt>
                <c:pt idx="310">
                  <c:v>48.2</c:v>
                </c:pt>
                <c:pt idx="311">
                  <c:v>76.8</c:v>
                </c:pt>
                <c:pt idx="312">
                  <c:v>56.8</c:v>
                </c:pt>
                <c:pt idx="313">
                  <c:v>94.3</c:v>
                </c:pt>
                <c:pt idx="314">
                  <c:v>85.5</c:v>
                </c:pt>
                <c:pt idx="315">
                  <c:v>75.7</c:v>
                </c:pt>
                <c:pt idx="316">
                  <c:v>54.8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21-4FAC-AA5F-B84A2FB01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29056"/>
        <c:axId val="119243520"/>
      </c:scatterChart>
      <c:valAx>
        <c:axId val="11922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layout>
            <c:manualLayout>
              <c:xMode val="edge"/>
              <c:yMode val="edge"/>
              <c:x val="0.2526139607676442"/>
              <c:y val="0.9371612962962963"/>
            </c:manualLayout>
          </c:layout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9243520"/>
        <c:crosses val="autoZero"/>
        <c:crossBetween val="midCat"/>
      </c:valAx>
      <c:valAx>
        <c:axId val="119243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CVD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8.335922277470451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92290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1.27 </a:t>
            </a:r>
            <a:r>
              <a:rPr lang="en-GB" sz="1400"/>
              <a:t>Age Standardised CVD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2016-18 by Rank of Average IMD Rank in Northern Ireland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500169082125605"/>
          <c:y val="0.1033137037037037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1.26_1.31'!$J$4:$L$4</c:f>
              <c:strCache>
                <c:ptCount val="1"/>
                <c:pt idx="0">
                  <c:v> Age standardised CVD death rates per 100,000 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1.7917451690821228E-2"/>
                  <c:y val="-9.1551481481481484E-2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005240740740741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4823-4BF0-BD6C-1B81B1D87DBF}"/>
                </c:ext>
              </c:extLst>
            </c:dLbl>
            <c:dLbl>
              <c:idx val="6"/>
              <c:layout>
                <c:manualLayout>
                  <c:x val="-3.7691243961352656E-2"/>
                  <c:y val="0.14647833333333324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err="1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>
                        <a:effectLst/>
                      </a:rPr>
                      <a:t> &amp; Castlereagh,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31754830917874"/>
                      <c:h val="0.1122303703703703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4823-4BF0-BD6C-1B81B1D87DBF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1, ASDR for under-75s </a:t>
                    </a:r>
                    <a:r>
                      <a:rPr lang="en-GB" sz="1100" dirty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823-4BF0-BD6C-1B81B1D87DBF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22, ASDR for under-75s = </a:t>
                    </a:r>
                    <a:r>
                      <a:rPr lang="en-US" sz="1100" dirty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823-4BF0-BD6C-1B81B1D87D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1.26_1.31'!$Y$323:$Y$333</c:f>
              <c:numCache>
                <c:formatCode>General</c:formatCode>
                <c:ptCount val="11"/>
                <c:pt idx="0">
                  <c:v>10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6</c:v>
                </c:pt>
                <c:pt idx="9">
                  <c:v>3</c:v>
                </c:pt>
                <c:pt idx="10">
                  <c:v>9</c:v>
                </c:pt>
              </c:numCache>
            </c:numRef>
          </c:xVal>
          <c:yVal>
            <c:numRef>
              <c:f>'Data for figs 1.26_1.31'!$L$323:$L$333</c:f>
              <c:numCache>
                <c:formatCode>_-* #,##0.0_-;\-* #,##0.0_-;_-* "-"??_-;_-@_-</c:formatCode>
                <c:ptCount val="11"/>
                <c:pt idx="0">
                  <c:v>62.299953406168896</c:v>
                </c:pt>
                <c:pt idx="1">
                  <c:v>73.129522692343144</c:v>
                </c:pt>
                <c:pt idx="2">
                  <c:v>87.141797802921957</c:v>
                </c:pt>
                <c:pt idx="3">
                  <c:v>68.498032601223414</c:v>
                </c:pt>
                <c:pt idx="4">
                  <c:v>80.736444798976379</c:v>
                </c:pt>
                <c:pt idx="5">
                  <c:v>64.507306230136138</c:v>
                </c:pt>
                <c:pt idx="6">
                  <c:v>62.901034126851584</c:v>
                </c:pt>
                <c:pt idx="7">
                  <c:v>66.713287575059795</c:v>
                </c:pt>
                <c:pt idx="8">
                  <c:v>69.397603025652217</c:v>
                </c:pt>
                <c:pt idx="9">
                  <c:v>64.77403970736934</c:v>
                </c:pt>
                <c:pt idx="10">
                  <c:v>62.121133249619014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823-4BF0-BD6C-1B81B1D87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78560"/>
        <c:axId val="129397120"/>
      </c:scatterChart>
      <c:valAx>
        <c:axId val="12937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9397120"/>
        <c:crosses val="autoZero"/>
        <c:crossBetween val="midCat"/>
      </c:valAx>
      <c:valAx>
        <c:axId val="12939712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CVD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9378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1.27 </a:t>
            </a:r>
            <a:r>
              <a:rPr lang="en-GB" sz="1400"/>
              <a:t>Age Standardised CVD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2016-18 by Rank of Average IMD Rank in Scotland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1.26_1.31'!$J$4:$L$4</c:f>
              <c:strCache>
                <c:ptCount val="1"/>
                <c:pt idx="0">
                  <c:v> Age standardised CVD death rates per 100,000 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3.0685809178744073E-2"/>
                  <c:y val="0.1214813888888888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East Renfrewshire,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8.534870370370369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7AC6-4C96-A5AC-C9178F9462CF}"/>
                </c:ext>
              </c:extLst>
            </c:dLbl>
            <c:dLbl>
              <c:idx val="25"/>
              <c:layout>
                <c:manualLayout>
                  <c:x val="-4.0852777777777793E-2"/>
                  <c:y val="0.1794724074074074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7AC6-4C96-A5AC-C9178F9462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1.26_1.31'!$Y$334:$Y$365</c:f>
              <c:numCache>
                <c:formatCode>General</c:formatCode>
                <c:ptCount val="32"/>
                <c:pt idx="0">
                  <c:v>8</c:v>
                </c:pt>
                <c:pt idx="1">
                  <c:v>10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9</c:v>
                </c:pt>
                <c:pt idx="6">
                  <c:v>16</c:v>
                </c:pt>
                <c:pt idx="7">
                  <c:v>14</c:v>
                </c:pt>
                <c:pt idx="8">
                  <c:v>19</c:v>
                </c:pt>
                <c:pt idx="9">
                  <c:v>3</c:v>
                </c:pt>
                <c:pt idx="10">
                  <c:v>18</c:v>
                </c:pt>
                <c:pt idx="11">
                  <c:v>23</c:v>
                </c:pt>
                <c:pt idx="12">
                  <c:v>2</c:v>
                </c:pt>
                <c:pt idx="13">
                  <c:v>25</c:v>
                </c:pt>
                <c:pt idx="14">
                  <c:v>27</c:v>
                </c:pt>
                <c:pt idx="15">
                  <c:v>21</c:v>
                </c:pt>
                <c:pt idx="16">
                  <c:v>24</c:v>
                </c:pt>
                <c:pt idx="17">
                  <c:v>13</c:v>
                </c:pt>
                <c:pt idx="18">
                  <c:v>11</c:v>
                </c:pt>
                <c:pt idx="19">
                  <c:v>28</c:v>
                </c:pt>
                <c:pt idx="20">
                  <c:v>26</c:v>
                </c:pt>
                <c:pt idx="21">
                  <c:v>29</c:v>
                </c:pt>
                <c:pt idx="22">
                  <c:v>15</c:v>
                </c:pt>
                <c:pt idx="23">
                  <c:v>30</c:v>
                </c:pt>
                <c:pt idx="24">
                  <c:v>12</c:v>
                </c:pt>
                <c:pt idx="25">
                  <c:v>1</c:v>
                </c:pt>
                <c:pt idx="26">
                  <c:v>17</c:v>
                </c:pt>
                <c:pt idx="27">
                  <c:v>20</c:v>
                </c:pt>
                <c:pt idx="28">
                  <c:v>7</c:v>
                </c:pt>
                <c:pt idx="29">
                  <c:v>5</c:v>
                </c:pt>
                <c:pt idx="30">
                  <c:v>31</c:v>
                </c:pt>
                <c:pt idx="31">
                  <c:v>4</c:v>
                </c:pt>
              </c:numCache>
            </c:numRef>
          </c:xVal>
          <c:yVal>
            <c:numRef>
              <c:f>'Data for figs 1.26_1.31'!$L$334:$L$365</c:f>
              <c:numCache>
                <c:formatCode>_-* #,##0.0_-;\-* #,##0.0_-;_-* "-"??_-;_-@_-</c:formatCode>
                <c:ptCount val="32"/>
                <c:pt idx="0">
                  <c:v>95.580540696322586</c:v>
                </c:pt>
                <c:pt idx="1">
                  <c:v>91.831549394992862</c:v>
                </c:pt>
                <c:pt idx="2">
                  <c:v>111.09266999374547</c:v>
                </c:pt>
                <c:pt idx="3">
                  <c:v>72.460884331327051</c:v>
                </c:pt>
                <c:pt idx="4">
                  <c:v>61.516598646797782</c:v>
                </c:pt>
                <c:pt idx="5">
                  <c:v>89.708816535523269</c:v>
                </c:pt>
                <c:pt idx="6">
                  <c:v>102.43045731089282</c:v>
                </c:pt>
                <c:pt idx="7">
                  <c:v>92.024145772942546</c:v>
                </c:pt>
                <c:pt idx="8">
                  <c:v>78.042275811894129</c:v>
                </c:pt>
                <c:pt idx="9">
                  <c:v>106.50413580116324</c:v>
                </c:pt>
                <c:pt idx="10">
                  <c:v>81.900912231540289</c:v>
                </c:pt>
                <c:pt idx="11">
                  <c:v>78.94001435968562</c:v>
                </c:pt>
                <c:pt idx="12">
                  <c:v>102.37606615732199</c:v>
                </c:pt>
                <c:pt idx="13">
                  <c:v>85.313216738337061</c:v>
                </c:pt>
                <c:pt idx="14">
                  <c:v>70.516384487694225</c:v>
                </c:pt>
                <c:pt idx="15">
                  <c:v>60.189600886460738</c:v>
                </c:pt>
                <c:pt idx="16">
                  <c:v>81.833906892511976</c:v>
                </c:pt>
                <c:pt idx="17">
                  <c:v>102.45257722766014</c:v>
                </c:pt>
                <c:pt idx="18">
                  <c:v>95.574410419854914</c:v>
                </c:pt>
                <c:pt idx="19">
                  <c:v>73.199064548303284</c:v>
                </c:pt>
                <c:pt idx="20">
                  <c:v>98.70352810130062</c:v>
                </c:pt>
                <c:pt idx="21">
                  <c:v>77.103818646619871</c:v>
                </c:pt>
                <c:pt idx="22">
                  <c:v>83.357729273288015</c:v>
                </c:pt>
                <c:pt idx="23">
                  <c:v>82.330343261283772</c:v>
                </c:pt>
                <c:pt idx="24">
                  <c:v>100.05185269188314</c:v>
                </c:pt>
                <c:pt idx="25">
                  <c:v>115.7125051832143</c:v>
                </c:pt>
                <c:pt idx="26">
                  <c:v>89.930958090183523</c:v>
                </c:pt>
                <c:pt idx="27">
                  <c:v>68.495239700399523</c:v>
                </c:pt>
                <c:pt idx="28">
                  <c:v>112.78226645584715</c:v>
                </c:pt>
                <c:pt idx="29">
                  <c:v>110.03875210174849</c:v>
                </c:pt>
                <c:pt idx="30">
                  <c:v>68.564818031077721</c:v>
                </c:pt>
                <c:pt idx="31">
                  <c:v>138.00269952441838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C6-4C96-A5AC-C9178F946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26816"/>
        <c:axId val="129828736"/>
      </c:scatterChart>
      <c:valAx>
        <c:axId val="12982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9828736"/>
        <c:crosses val="autoZero"/>
        <c:crossBetween val="midCat"/>
      </c:valAx>
      <c:valAx>
        <c:axId val="129828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CVD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98268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1.27 </a:t>
            </a:r>
            <a:r>
              <a:rPr lang="en-GB" sz="1400"/>
              <a:t>Age Standardised CVD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Wales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1.26_1.31'!$J$4:$L$4</c:f>
              <c:strCache>
                <c:ptCount val="1"/>
                <c:pt idx="0">
                  <c:v> Age standardised CVD death rates per 100,000 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16"/>
              <c:layout>
                <c:manualLayout>
                  <c:x val="6.7973007246376838E-2"/>
                  <c:y val="-5.3887685185185191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100" b="0" i="0" u="none" strike="noStrike" baseline="0" dirty="0">
                        <a:effectLst/>
                      </a:rPr>
                      <a:t>Blaenau Gwent, most deprived &amp; highest rate</a:t>
                    </a:r>
                    <a:endParaRPr lang="en-US" dirty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04980676328502"/>
                      <c:h val="0.1018116666666666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BE62-4A8A-8B2C-A5F1BA34C164}"/>
                </c:ext>
              </c:extLst>
            </c:dLbl>
            <c:dLbl>
              <c:idx val="18"/>
              <c:layout>
                <c:manualLayout>
                  <c:x val="-1.6302355072463769E-2"/>
                  <c:y val="-0.11616777777777777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Monmouthshire,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56570048309176"/>
                      <c:h val="9.005240740740741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BE62-4A8A-8B2C-A5F1BA34C1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1.26_1.31'!$Y$366:$Y$387</c:f>
              <c:numCache>
                <c:formatCode>General</c:formatCode>
                <c:ptCount val="22"/>
                <c:pt idx="0">
                  <c:v>11</c:v>
                </c:pt>
                <c:pt idx="1">
                  <c:v>17</c:v>
                </c:pt>
                <c:pt idx="2">
                  <c:v>14</c:v>
                </c:pt>
                <c:pt idx="3">
                  <c:v>9</c:v>
                </c:pt>
                <c:pt idx="4">
                  <c:v>18</c:v>
                </c:pt>
                <c:pt idx="5">
                  <c:v>16</c:v>
                </c:pt>
                <c:pt idx="6">
                  <c:v>20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3</c:v>
                </c:pt>
                <c:pt idx="11">
                  <c:v>8</c:v>
                </c:pt>
                <c:pt idx="12">
                  <c:v>19</c:v>
                </c:pt>
                <c:pt idx="13">
                  <c:v>15</c:v>
                </c:pt>
                <c:pt idx="14">
                  <c:v>4</c:v>
                </c:pt>
                <c:pt idx="15">
                  <c:v>5</c:v>
                </c:pt>
                <c:pt idx="16">
                  <c:v>1</c:v>
                </c:pt>
                <c:pt idx="17">
                  <c:v>6</c:v>
                </c:pt>
                <c:pt idx="18">
                  <c:v>22</c:v>
                </c:pt>
                <c:pt idx="19">
                  <c:v>7</c:v>
                </c:pt>
                <c:pt idx="20">
                  <c:v>21</c:v>
                </c:pt>
                <c:pt idx="21">
                  <c:v>2</c:v>
                </c:pt>
              </c:numCache>
            </c:numRef>
          </c:xVal>
          <c:yVal>
            <c:numRef>
              <c:f>'Data for figs 1.26_1.31'!$L$366:$L$387</c:f>
              <c:numCache>
                <c:formatCode>_-* #,##0.0_-;\-* #,##0.0_-;_-* "-"??_-;_-@_-</c:formatCode>
                <c:ptCount val="22"/>
                <c:pt idx="0">
                  <c:v>80.900000000000006</c:v>
                </c:pt>
                <c:pt idx="1">
                  <c:v>75.599999999999994</c:v>
                </c:pt>
                <c:pt idx="2">
                  <c:v>83.5</c:v>
                </c:pt>
                <c:pt idx="3">
                  <c:v>94.8</c:v>
                </c:pt>
                <c:pt idx="4">
                  <c:v>82.3</c:v>
                </c:pt>
                <c:pt idx="5">
                  <c:v>88.3</c:v>
                </c:pt>
                <c:pt idx="6">
                  <c:v>65.900000000000006</c:v>
                </c:pt>
                <c:pt idx="7">
                  <c:v>81.2</c:v>
                </c:pt>
                <c:pt idx="8">
                  <c:v>94.3</c:v>
                </c:pt>
                <c:pt idx="9">
                  <c:v>90.3</c:v>
                </c:pt>
                <c:pt idx="10">
                  <c:v>97.9</c:v>
                </c:pt>
                <c:pt idx="11">
                  <c:v>84.2</c:v>
                </c:pt>
                <c:pt idx="12">
                  <c:v>58.2</c:v>
                </c:pt>
                <c:pt idx="13">
                  <c:v>79.099999999999994</c:v>
                </c:pt>
                <c:pt idx="14">
                  <c:v>94.7</c:v>
                </c:pt>
                <c:pt idx="15">
                  <c:v>98.2</c:v>
                </c:pt>
                <c:pt idx="16">
                  <c:v>116.4</c:v>
                </c:pt>
                <c:pt idx="17">
                  <c:v>97.1</c:v>
                </c:pt>
                <c:pt idx="18">
                  <c:v>73.599999999999994</c:v>
                </c:pt>
                <c:pt idx="19">
                  <c:v>95.5</c:v>
                </c:pt>
                <c:pt idx="20">
                  <c:v>76.3</c:v>
                </c:pt>
                <c:pt idx="21">
                  <c:v>112.3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62-4A8A-8B2C-A5F1BA34C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51264"/>
        <c:axId val="121453184"/>
      </c:scatterChart>
      <c:valAx>
        <c:axId val="12145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1453184"/>
        <c:crosses val="autoZero"/>
        <c:crossBetween val="midCat"/>
      </c:valAx>
      <c:valAx>
        <c:axId val="1214531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CVD death rate for under-75s (age-standardised)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1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1.28 Age Standardised CHD death rate for all ages by Local Authority in</a:t>
            </a:r>
          </a:p>
          <a:p>
            <a:pPr>
              <a:defRPr sz="1400"/>
            </a:pPr>
            <a:r>
              <a:rPr lang="en-GB" sz="1400"/>
              <a:t>2016-18 by Rank of Average IMD Rank in Northern Ireland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1.26_1.31'!$M$4:$O$4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7.4111533816425101E-2"/>
                  <c:y val="0.14598555555555548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005240740740741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465A-4AF1-AFAB-945364B8486F}"/>
                </c:ext>
              </c:extLst>
            </c:dLbl>
            <c:dLbl>
              <c:idx val="6"/>
              <c:layout>
                <c:manualLayout>
                  <c:x val="-2.5420712560386582E-2"/>
                  <c:y val="0.14177462962962964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err="1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>
                        <a:effectLst/>
                      </a:rPr>
                      <a:t> &amp; Castlereagh,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090495169082122"/>
                      <c:h val="0.11693407407407408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465A-4AF1-AFAB-945364B8486F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1, ASDR for under-75s </a:t>
                    </a:r>
                    <a:r>
                      <a:rPr lang="en-GB" sz="1100" dirty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65A-4AF1-AFAB-945364B8486F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>
                        <a:effectLst/>
                      </a:rPr>
                      <a:t>, Rank of Average IMD Rank  = 22, ASDR for under-75s = </a:t>
                    </a:r>
                    <a:r>
                      <a:rPr lang="en-US" sz="1100" dirty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65A-4AF1-AFAB-945364B848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1.26_1.31'!$Y$323:$Y$333</c:f>
              <c:numCache>
                <c:formatCode>General</c:formatCode>
                <c:ptCount val="11"/>
                <c:pt idx="0">
                  <c:v>10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6</c:v>
                </c:pt>
                <c:pt idx="9">
                  <c:v>3</c:v>
                </c:pt>
                <c:pt idx="10">
                  <c:v>9</c:v>
                </c:pt>
              </c:numCache>
            </c:numRef>
          </c:xVal>
          <c:yVal>
            <c:numRef>
              <c:f>'Data for figs 1.26_1.31'!$O$323:$O$333</c:f>
              <c:numCache>
                <c:formatCode>0.0</c:formatCode>
                <c:ptCount val="11"/>
                <c:pt idx="0">
                  <c:v>88.654665028350124</c:v>
                </c:pt>
                <c:pt idx="1">
                  <c:v>121.60179594007545</c:v>
                </c:pt>
                <c:pt idx="2">
                  <c:v>109.45404452934534</c:v>
                </c:pt>
                <c:pt idx="3">
                  <c:v>103.48692727349614</c:v>
                </c:pt>
                <c:pt idx="4">
                  <c:v>102.88649558585151</c:v>
                </c:pt>
                <c:pt idx="5">
                  <c:v>101.4202909845701</c:v>
                </c:pt>
                <c:pt idx="6">
                  <c:v>96.441778879882435</c:v>
                </c:pt>
                <c:pt idx="7">
                  <c:v>97.100211551810503</c:v>
                </c:pt>
                <c:pt idx="8">
                  <c:v>113.00539672511258</c:v>
                </c:pt>
                <c:pt idx="9">
                  <c:v>103.90792297675048</c:v>
                </c:pt>
                <c:pt idx="10">
                  <c:v>97.747278386979545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65A-4AF1-AFAB-945364B8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24032"/>
        <c:axId val="130138496"/>
      </c:scatterChart>
      <c:valAx>
        <c:axId val="13012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138496"/>
        <c:crosses val="autoZero"/>
        <c:crossBetween val="midCat"/>
      </c:valAx>
      <c:valAx>
        <c:axId val="13013849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124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</a:t>
            </a:r>
            <a:r>
              <a:rPr lang="en-GB" sz="1400" baseline="0"/>
              <a:t> 1.28 </a:t>
            </a:r>
            <a:r>
              <a:rPr lang="en-GB" sz="1400"/>
              <a:t>Age Standardised CHD death rate for all ages by Local Authority in</a:t>
            </a:r>
          </a:p>
          <a:p>
            <a:pPr>
              <a:defRPr sz="1400"/>
            </a:pPr>
            <a:r>
              <a:rPr lang="en-GB" sz="1400"/>
              <a:t>2016-18 by Rank of Average IMD Rank in Scotland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1.26_1.31'!$M$4:$O$4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4.1422524154589482E-2"/>
                  <c:y val="0.140296296296296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100" b="0" i="0" u="none" strike="noStrike" baseline="0" dirty="0">
                        <a:effectLst/>
                      </a:rPr>
                      <a:t>East Renfrewshire, least deprived &amp; lowest rate</a:t>
                    </a:r>
                    <a:endParaRPr lang="en-US" dirty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0.10886722222222223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AC45-48C2-8ACF-9C5ED1220BF2}"/>
                </c:ext>
              </c:extLst>
            </c:dLbl>
            <c:dLbl>
              <c:idx val="25"/>
              <c:layout>
                <c:manualLayout>
                  <c:x val="-4.0852777777777793E-2"/>
                  <c:y val="0.17947240740740736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AC45-48C2-8ACF-9C5ED1220B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1.26_1.31'!$Y$334:$Y$365</c:f>
              <c:numCache>
                <c:formatCode>General</c:formatCode>
                <c:ptCount val="32"/>
                <c:pt idx="0">
                  <c:v>8</c:v>
                </c:pt>
                <c:pt idx="1">
                  <c:v>10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9</c:v>
                </c:pt>
                <c:pt idx="6">
                  <c:v>16</c:v>
                </c:pt>
                <c:pt idx="7">
                  <c:v>14</c:v>
                </c:pt>
                <c:pt idx="8">
                  <c:v>19</c:v>
                </c:pt>
                <c:pt idx="9">
                  <c:v>3</c:v>
                </c:pt>
                <c:pt idx="10">
                  <c:v>18</c:v>
                </c:pt>
                <c:pt idx="11">
                  <c:v>23</c:v>
                </c:pt>
                <c:pt idx="12">
                  <c:v>2</c:v>
                </c:pt>
                <c:pt idx="13">
                  <c:v>25</c:v>
                </c:pt>
                <c:pt idx="14">
                  <c:v>27</c:v>
                </c:pt>
                <c:pt idx="15">
                  <c:v>21</c:v>
                </c:pt>
                <c:pt idx="16">
                  <c:v>24</c:v>
                </c:pt>
                <c:pt idx="17">
                  <c:v>13</c:v>
                </c:pt>
                <c:pt idx="18">
                  <c:v>11</c:v>
                </c:pt>
                <c:pt idx="19">
                  <c:v>28</c:v>
                </c:pt>
                <c:pt idx="20">
                  <c:v>26</c:v>
                </c:pt>
                <c:pt idx="21">
                  <c:v>29</c:v>
                </c:pt>
                <c:pt idx="22">
                  <c:v>15</c:v>
                </c:pt>
                <c:pt idx="23">
                  <c:v>30</c:v>
                </c:pt>
                <c:pt idx="24">
                  <c:v>12</c:v>
                </c:pt>
                <c:pt idx="25">
                  <c:v>1</c:v>
                </c:pt>
                <c:pt idx="26">
                  <c:v>17</c:v>
                </c:pt>
                <c:pt idx="27">
                  <c:v>20</c:v>
                </c:pt>
                <c:pt idx="28">
                  <c:v>7</c:v>
                </c:pt>
                <c:pt idx="29">
                  <c:v>5</c:v>
                </c:pt>
                <c:pt idx="30">
                  <c:v>31</c:v>
                </c:pt>
                <c:pt idx="31">
                  <c:v>4</c:v>
                </c:pt>
              </c:numCache>
            </c:numRef>
          </c:xVal>
          <c:yVal>
            <c:numRef>
              <c:f>'Data for figs 1.26_1.31'!$O$334:$O$365</c:f>
              <c:numCache>
                <c:formatCode>0.0</c:formatCode>
                <c:ptCount val="32"/>
                <c:pt idx="0">
                  <c:v>134.64377819005867</c:v>
                </c:pt>
                <c:pt idx="1">
                  <c:v>131.71853685480949</c:v>
                </c:pt>
                <c:pt idx="2">
                  <c:v>170.52912028087246</c:v>
                </c:pt>
                <c:pt idx="3">
                  <c:v>119.07489256196114</c:v>
                </c:pt>
                <c:pt idx="4">
                  <c:v>98.258810178460791</c:v>
                </c:pt>
                <c:pt idx="5">
                  <c:v>143.58799154071406</c:v>
                </c:pt>
                <c:pt idx="6">
                  <c:v>137.37564827753786</c:v>
                </c:pt>
                <c:pt idx="7">
                  <c:v>130.52891569274877</c:v>
                </c:pt>
                <c:pt idx="8">
                  <c:v>125.12375869243743</c:v>
                </c:pt>
                <c:pt idx="9">
                  <c:v>130.25413186758911</c:v>
                </c:pt>
                <c:pt idx="10">
                  <c:v>127.80848514814153</c:v>
                </c:pt>
                <c:pt idx="11">
                  <c:v>117.87457873043441</c:v>
                </c:pt>
                <c:pt idx="12">
                  <c:v>150.38335895471229</c:v>
                </c:pt>
                <c:pt idx="13">
                  <c:v>134.32682401793738</c:v>
                </c:pt>
                <c:pt idx="14">
                  <c:v>109.61304481381016</c:v>
                </c:pt>
                <c:pt idx="15">
                  <c:v>116.5758159428581</c:v>
                </c:pt>
                <c:pt idx="16">
                  <c:v>146.4830588212921</c:v>
                </c:pt>
                <c:pt idx="17">
                  <c:v>130.24681676064748</c:v>
                </c:pt>
                <c:pt idx="18">
                  <c:v>133.84948847257556</c:v>
                </c:pt>
                <c:pt idx="19">
                  <c:v>113.68370611144063</c:v>
                </c:pt>
                <c:pt idx="20">
                  <c:v>129.67039167702063</c:v>
                </c:pt>
                <c:pt idx="21">
                  <c:v>125.63100221722019</c:v>
                </c:pt>
                <c:pt idx="22">
                  <c:v>130.69765675288423</c:v>
                </c:pt>
                <c:pt idx="23">
                  <c:v>117.57897297801476</c:v>
                </c:pt>
                <c:pt idx="24">
                  <c:v>129.34275160435931</c:v>
                </c:pt>
                <c:pt idx="25">
                  <c:v>155.89426798930927</c:v>
                </c:pt>
                <c:pt idx="26">
                  <c:v>132.42113397001938</c:v>
                </c:pt>
                <c:pt idx="27">
                  <c:v>118.50618514610937</c:v>
                </c:pt>
                <c:pt idx="28">
                  <c:v>141.5179012512811</c:v>
                </c:pt>
                <c:pt idx="29">
                  <c:v>141.05771201740018</c:v>
                </c:pt>
                <c:pt idx="30">
                  <c:v>103.54576469064972</c:v>
                </c:pt>
                <c:pt idx="31">
                  <c:v>155.69600973493428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C45-48C2-8ACF-9C5ED1220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87968"/>
        <c:axId val="130389888"/>
      </c:scatterChart>
      <c:valAx>
        <c:axId val="13038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389888"/>
        <c:crosses val="autoZero"/>
        <c:crossBetween val="midCat"/>
      </c:valAx>
      <c:valAx>
        <c:axId val="130389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387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1.29 Age Standardised CHD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2016-18 by Rank of Average IMD Rank in England</a:t>
            </a:r>
          </a:p>
        </c:rich>
      </c:tx>
      <c:layout>
        <c:manualLayout>
          <c:xMode val="edge"/>
          <c:yMode val="edge"/>
          <c:x val="0.14635269994155239"/>
          <c:y val="1.706799220606487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3467827246248"/>
          <c:y val="0.10980000000000002"/>
          <c:w val="0.84031994264605814"/>
          <c:h val="0.76074974016340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1.26_1.31'!$P$4:$R$4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Pt>
            <c:idx val="4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2AE1-49AF-98AF-00BFD224A677}"/>
              </c:ext>
            </c:extLst>
          </c:dPt>
          <c:dPt>
            <c:idx val="258"/>
            <c:marker>
              <c:spPr>
                <a:ln w="9525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4E3-4BDB-8DB8-40342D456A75}"/>
              </c:ext>
            </c:extLst>
          </c:dPt>
          <c:dPt>
            <c:idx val="28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2AE1-49AF-98AF-00BFD224A677}"/>
              </c:ext>
            </c:extLst>
          </c:dPt>
          <c:dPt>
            <c:idx val="292"/>
            <c:marker>
              <c:spPr>
                <a:noFill/>
                <a:ln>
                  <a:noFill/>
                </a:ln>
                <a:effectLst/>
              </c:spPr>
            </c:marker>
            <c:bubble3D val="0"/>
            <c:spPr>
              <a:ln w="476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E3-4BDB-8DB8-40342D456A75}"/>
              </c:ext>
            </c:extLst>
          </c:dPt>
          <c:dLbls>
            <c:dLbl>
              <c:idx val="120"/>
              <c:layout>
                <c:manualLayout>
                  <c:x val="-0.1257589132608454"/>
                  <c:y val="0.15147962962962955"/>
                </c:manualLayout>
              </c:layout>
              <c:tx>
                <c:rich>
                  <a:bodyPr anchorCtr="0"/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Trebuchet MS" panose="020B0603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sz="1100"/>
                      <a:t>Hart Hampshire,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Trebuchet MS" panose="020B0603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sz="1100"/>
                      <a:t>least deprived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&amp; lowest rate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Trebuchet MS" panose="020B0603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endParaRPr lang="en-US" sz="1100"/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577242625215554"/>
                      <c:h val="0.10842037037037038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14E3-4BDB-8DB8-40342D456A75}"/>
                </c:ext>
              </c:extLst>
            </c:dLbl>
            <c:dLbl>
              <c:idx val="258"/>
              <c:layout>
                <c:manualLayout>
                  <c:x val="5.5211256720267797E-2"/>
                  <c:y val="-0.1657544444444444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sz="1100"/>
                      <a:t>Blackpool, most deprived</a:t>
                    </a:r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4E3-4BDB-8DB8-40342D456A75}"/>
                </c:ext>
              </c:extLst>
            </c:dLbl>
            <c:spPr>
              <a:ln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1.26_1.31'!$Y$6:$Y$322</c:f>
              <c:numCache>
                <c:formatCode>General</c:formatCode>
                <c:ptCount val="317"/>
                <c:pt idx="0">
                  <c:v>25</c:v>
                </c:pt>
                <c:pt idx="1">
                  <c:v>16</c:v>
                </c:pt>
                <c:pt idx="2">
                  <c:v>62</c:v>
                </c:pt>
                <c:pt idx="3">
                  <c:v>113</c:v>
                </c:pt>
                <c:pt idx="4">
                  <c:v>103</c:v>
                </c:pt>
                <c:pt idx="5">
                  <c:v>39</c:v>
                </c:pt>
                <c:pt idx="6">
                  <c:v>175</c:v>
                </c:pt>
                <c:pt idx="7">
                  <c:v>14</c:v>
                </c:pt>
                <c:pt idx="8">
                  <c:v>1</c:v>
                </c:pt>
                <c:pt idx="9">
                  <c:v>9</c:v>
                </c:pt>
                <c:pt idx="10">
                  <c:v>217</c:v>
                </c:pt>
                <c:pt idx="11">
                  <c:v>66</c:v>
                </c:pt>
                <c:pt idx="12">
                  <c:v>120</c:v>
                </c:pt>
                <c:pt idx="13">
                  <c:v>275</c:v>
                </c:pt>
                <c:pt idx="14">
                  <c:v>90</c:v>
                </c:pt>
                <c:pt idx="15">
                  <c:v>22</c:v>
                </c:pt>
                <c:pt idx="16">
                  <c:v>303</c:v>
                </c:pt>
                <c:pt idx="17">
                  <c:v>10</c:v>
                </c:pt>
                <c:pt idx="18">
                  <c:v>137</c:v>
                </c:pt>
                <c:pt idx="19">
                  <c:v>99</c:v>
                </c:pt>
                <c:pt idx="20">
                  <c:v>15</c:v>
                </c:pt>
                <c:pt idx="21">
                  <c:v>274</c:v>
                </c:pt>
                <c:pt idx="22">
                  <c:v>82</c:v>
                </c:pt>
                <c:pt idx="23">
                  <c:v>221</c:v>
                </c:pt>
                <c:pt idx="24">
                  <c:v>267</c:v>
                </c:pt>
                <c:pt idx="25">
                  <c:v>72</c:v>
                </c:pt>
                <c:pt idx="26">
                  <c:v>48</c:v>
                </c:pt>
                <c:pt idx="27">
                  <c:v>171</c:v>
                </c:pt>
                <c:pt idx="28">
                  <c:v>53</c:v>
                </c:pt>
                <c:pt idx="29">
                  <c:v>52</c:v>
                </c:pt>
                <c:pt idx="30">
                  <c:v>129</c:v>
                </c:pt>
                <c:pt idx="31">
                  <c:v>116</c:v>
                </c:pt>
                <c:pt idx="32">
                  <c:v>98</c:v>
                </c:pt>
                <c:pt idx="33">
                  <c:v>284</c:v>
                </c:pt>
                <c:pt idx="34">
                  <c:v>289</c:v>
                </c:pt>
                <c:pt idx="35">
                  <c:v>141</c:v>
                </c:pt>
                <c:pt idx="36">
                  <c:v>73</c:v>
                </c:pt>
                <c:pt idx="37">
                  <c:v>304</c:v>
                </c:pt>
                <c:pt idx="38">
                  <c:v>316</c:v>
                </c:pt>
                <c:pt idx="39">
                  <c:v>172</c:v>
                </c:pt>
                <c:pt idx="40">
                  <c:v>140</c:v>
                </c:pt>
                <c:pt idx="41">
                  <c:v>57</c:v>
                </c:pt>
                <c:pt idx="42">
                  <c:v>55</c:v>
                </c:pt>
                <c:pt idx="43">
                  <c:v>80</c:v>
                </c:pt>
                <c:pt idx="44">
                  <c:v>65</c:v>
                </c:pt>
                <c:pt idx="45">
                  <c:v>228</c:v>
                </c:pt>
                <c:pt idx="46">
                  <c:v>183</c:v>
                </c:pt>
                <c:pt idx="47">
                  <c:v>165</c:v>
                </c:pt>
                <c:pt idx="48">
                  <c:v>83</c:v>
                </c:pt>
                <c:pt idx="49">
                  <c:v>245</c:v>
                </c:pt>
                <c:pt idx="50">
                  <c:v>231</c:v>
                </c:pt>
                <c:pt idx="51">
                  <c:v>156</c:v>
                </c:pt>
                <c:pt idx="52">
                  <c:v>264</c:v>
                </c:pt>
                <c:pt idx="53">
                  <c:v>131</c:v>
                </c:pt>
                <c:pt idx="54">
                  <c:v>166</c:v>
                </c:pt>
                <c:pt idx="55">
                  <c:v>197</c:v>
                </c:pt>
                <c:pt idx="56">
                  <c:v>277</c:v>
                </c:pt>
                <c:pt idx="57">
                  <c:v>315</c:v>
                </c:pt>
                <c:pt idx="58">
                  <c:v>292</c:v>
                </c:pt>
                <c:pt idx="59">
                  <c:v>280</c:v>
                </c:pt>
                <c:pt idx="60">
                  <c:v>205</c:v>
                </c:pt>
                <c:pt idx="61">
                  <c:v>266</c:v>
                </c:pt>
                <c:pt idx="62">
                  <c:v>51</c:v>
                </c:pt>
                <c:pt idx="63">
                  <c:v>247</c:v>
                </c:pt>
                <c:pt idx="64">
                  <c:v>300</c:v>
                </c:pt>
                <c:pt idx="65">
                  <c:v>109</c:v>
                </c:pt>
                <c:pt idx="66">
                  <c:v>44</c:v>
                </c:pt>
                <c:pt idx="67">
                  <c:v>115</c:v>
                </c:pt>
                <c:pt idx="68">
                  <c:v>78</c:v>
                </c:pt>
                <c:pt idx="69">
                  <c:v>169</c:v>
                </c:pt>
                <c:pt idx="70">
                  <c:v>242</c:v>
                </c:pt>
                <c:pt idx="71">
                  <c:v>167</c:v>
                </c:pt>
                <c:pt idx="72">
                  <c:v>58</c:v>
                </c:pt>
                <c:pt idx="73">
                  <c:v>86</c:v>
                </c:pt>
                <c:pt idx="74">
                  <c:v>265</c:v>
                </c:pt>
                <c:pt idx="75">
                  <c:v>168</c:v>
                </c:pt>
                <c:pt idx="76">
                  <c:v>202</c:v>
                </c:pt>
                <c:pt idx="77">
                  <c:v>177</c:v>
                </c:pt>
                <c:pt idx="78">
                  <c:v>218</c:v>
                </c:pt>
                <c:pt idx="79">
                  <c:v>238</c:v>
                </c:pt>
                <c:pt idx="80">
                  <c:v>193</c:v>
                </c:pt>
                <c:pt idx="81">
                  <c:v>162</c:v>
                </c:pt>
                <c:pt idx="82">
                  <c:v>123</c:v>
                </c:pt>
                <c:pt idx="83">
                  <c:v>219</c:v>
                </c:pt>
                <c:pt idx="84">
                  <c:v>186</c:v>
                </c:pt>
                <c:pt idx="85">
                  <c:v>67</c:v>
                </c:pt>
                <c:pt idx="86">
                  <c:v>139</c:v>
                </c:pt>
                <c:pt idx="87">
                  <c:v>106</c:v>
                </c:pt>
                <c:pt idx="88">
                  <c:v>13</c:v>
                </c:pt>
                <c:pt idx="89">
                  <c:v>194</c:v>
                </c:pt>
                <c:pt idx="90">
                  <c:v>135</c:v>
                </c:pt>
                <c:pt idx="91">
                  <c:v>254</c:v>
                </c:pt>
                <c:pt idx="92">
                  <c:v>111</c:v>
                </c:pt>
                <c:pt idx="93">
                  <c:v>203</c:v>
                </c:pt>
                <c:pt idx="94">
                  <c:v>287</c:v>
                </c:pt>
                <c:pt idx="95">
                  <c:v>182</c:v>
                </c:pt>
                <c:pt idx="96">
                  <c:v>260</c:v>
                </c:pt>
                <c:pt idx="97">
                  <c:v>181</c:v>
                </c:pt>
                <c:pt idx="98">
                  <c:v>200</c:v>
                </c:pt>
                <c:pt idx="99">
                  <c:v>100</c:v>
                </c:pt>
                <c:pt idx="100">
                  <c:v>211</c:v>
                </c:pt>
                <c:pt idx="101">
                  <c:v>286</c:v>
                </c:pt>
                <c:pt idx="102">
                  <c:v>32</c:v>
                </c:pt>
                <c:pt idx="103">
                  <c:v>295</c:v>
                </c:pt>
                <c:pt idx="104">
                  <c:v>237</c:v>
                </c:pt>
                <c:pt idx="105">
                  <c:v>272</c:v>
                </c:pt>
                <c:pt idx="106">
                  <c:v>143</c:v>
                </c:pt>
                <c:pt idx="107">
                  <c:v>138</c:v>
                </c:pt>
                <c:pt idx="108">
                  <c:v>279</c:v>
                </c:pt>
                <c:pt idx="109">
                  <c:v>261</c:v>
                </c:pt>
                <c:pt idx="110">
                  <c:v>246</c:v>
                </c:pt>
                <c:pt idx="111">
                  <c:v>285</c:v>
                </c:pt>
                <c:pt idx="112">
                  <c:v>288</c:v>
                </c:pt>
                <c:pt idx="113">
                  <c:v>298</c:v>
                </c:pt>
                <c:pt idx="114">
                  <c:v>130</c:v>
                </c:pt>
                <c:pt idx="115">
                  <c:v>317</c:v>
                </c:pt>
                <c:pt idx="116">
                  <c:v>133</c:v>
                </c:pt>
                <c:pt idx="117">
                  <c:v>241</c:v>
                </c:pt>
                <c:pt idx="118">
                  <c:v>196</c:v>
                </c:pt>
                <c:pt idx="119">
                  <c:v>262</c:v>
                </c:pt>
                <c:pt idx="120">
                  <c:v>293</c:v>
                </c:pt>
                <c:pt idx="121">
                  <c:v>153</c:v>
                </c:pt>
                <c:pt idx="122">
                  <c:v>240</c:v>
                </c:pt>
                <c:pt idx="123">
                  <c:v>224</c:v>
                </c:pt>
                <c:pt idx="124">
                  <c:v>269</c:v>
                </c:pt>
                <c:pt idx="125">
                  <c:v>291</c:v>
                </c:pt>
                <c:pt idx="126">
                  <c:v>195</c:v>
                </c:pt>
                <c:pt idx="127">
                  <c:v>152</c:v>
                </c:pt>
                <c:pt idx="128">
                  <c:v>185</c:v>
                </c:pt>
                <c:pt idx="129">
                  <c:v>145</c:v>
                </c:pt>
                <c:pt idx="130">
                  <c:v>107</c:v>
                </c:pt>
                <c:pt idx="131">
                  <c:v>119</c:v>
                </c:pt>
                <c:pt idx="132">
                  <c:v>188</c:v>
                </c:pt>
                <c:pt idx="133">
                  <c:v>253</c:v>
                </c:pt>
                <c:pt idx="134">
                  <c:v>84</c:v>
                </c:pt>
                <c:pt idx="135">
                  <c:v>69</c:v>
                </c:pt>
                <c:pt idx="136">
                  <c:v>34</c:v>
                </c:pt>
                <c:pt idx="137">
                  <c:v>236</c:v>
                </c:pt>
                <c:pt idx="138">
                  <c:v>273</c:v>
                </c:pt>
                <c:pt idx="139">
                  <c:v>11</c:v>
                </c:pt>
                <c:pt idx="140">
                  <c:v>192</c:v>
                </c:pt>
                <c:pt idx="141">
                  <c:v>198</c:v>
                </c:pt>
                <c:pt idx="142">
                  <c:v>18</c:v>
                </c:pt>
                <c:pt idx="143">
                  <c:v>112</c:v>
                </c:pt>
                <c:pt idx="144">
                  <c:v>36</c:v>
                </c:pt>
                <c:pt idx="145">
                  <c:v>46</c:v>
                </c:pt>
                <c:pt idx="146">
                  <c:v>282</c:v>
                </c:pt>
                <c:pt idx="147">
                  <c:v>91</c:v>
                </c:pt>
                <c:pt idx="148">
                  <c:v>210</c:v>
                </c:pt>
                <c:pt idx="149">
                  <c:v>178</c:v>
                </c:pt>
                <c:pt idx="150">
                  <c:v>147</c:v>
                </c:pt>
                <c:pt idx="151">
                  <c:v>281</c:v>
                </c:pt>
                <c:pt idx="152">
                  <c:v>244</c:v>
                </c:pt>
                <c:pt idx="153">
                  <c:v>308</c:v>
                </c:pt>
                <c:pt idx="154">
                  <c:v>232</c:v>
                </c:pt>
                <c:pt idx="155">
                  <c:v>248</c:v>
                </c:pt>
                <c:pt idx="156">
                  <c:v>216</c:v>
                </c:pt>
                <c:pt idx="157">
                  <c:v>249</c:v>
                </c:pt>
                <c:pt idx="158">
                  <c:v>85</c:v>
                </c:pt>
                <c:pt idx="159">
                  <c:v>30</c:v>
                </c:pt>
                <c:pt idx="160">
                  <c:v>68</c:v>
                </c:pt>
                <c:pt idx="161">
                  <c:v>268</c:v>
                </c:pt>
                <c:pt idx="162">
                  <c:v>144</c:v>
                </c:pt>
                <c:pt idx="163">
                  <c:v>234</c:v>
                </c:pt>
                <c:pt idx="164">
                  <c:v>146</c:v>
                </c:pt>
                <c:pt idx="165">
                  <c:v>127</c:v>
                </c:pt>
                <c:pt idx="166">
                  <c:v>257</c:v>
                </c:pt>
                <c:pt idx="167">
                  <c:v>24</c:v>
                </c:pt>
                <c:pt idx="168">
                  <c:v>79</c:v>
                </c:pt>
                <c:pt idx="169">
                  <c:v>94</c:v>
                </c:pt>
                <c:pt idx="170">
                  <c:v>61</c:v>
                </c:pt>
                <c:pt idx="171">
                  <c:v>225</c:v>
                </c:pt>
                <c:pt idx="172">
                  <c:v>70</c:v>
                </c:pt>
                <c:pt idx="173">
                  <c:v>243</c:v>
                </c:pt>
                <c:pt idx="174">
                  <c:v>226</c:v>
                </c:pt>
                <c:pt idx="175">
                  <c:v>161</c:v>
                </c:pt>
                <c:pt idx="176">
                  <c:v>105</c:v>
                </c:pt>
                <c:pt idx="177">
                  <c:v>312</c:v>
                </c:pt>
                <c:pt idx="178">
                  <c:v>124</c:v>
                </c:pt>
                <c:pt idx="179">
                  <c:v>239</c:v>
                </c:pt>
                <c:pt idx="180">
                  <c:v>255</c:v>
                </c:pt>
                <c:pt idx="181">
                  <c:v>278</c:v>
                </c:pt>
                <c:pt idx="182">
                  <c:v>251</c:v>
                </c:pt>
                <c:pt idx="183">
                  <c:v>180</c:v>
                </c:pt>
                <c:pt idx="184">
                  <c:v>75</c:v>
                </c:pt>
                <c:pt idx="185">
                  <c:v>252</c:v>
                </c:pt>
                <c:pt idx="186">
                  <c:v>63</c:v>
                </c:pt>
                <c:pt idx="187">
                  <c:v>108</c:v>
                </c:pt>
                <c:pt idx="188">
                  <c:v>223</c:v>
                </c:pt>
                <c:pt idx="189">
                  <c:v>207</c:v>
                </c:pt>
                <c:pt idx="190">
                  <c:v>56</c:v>
                </c:pt>
                <c:pt idx="191">
                  <c:v>148</c:v>
                </c:pt>
                <c:pt idx="192">
                  <c:v>314</c:v>
                </c:pt>
                <c:pt idx="193">
                  <c:v>220</c:v>
                </c:pt>
                <c:pt idx="194">
                  <c:v>189</c:v>
                </c:pt>
                <c:pt idx="195">
                  <c:v>302</c:v>
                </c:pt>
                <c:pt idx="196">
                  <c:v>305</c:v>
                </c:pt>
                <c:pt idx="197">
                  <c:v>301</c:v>
                </c:pt>
                <c:pt idx="198">
                  <c:v>170</c:v>
                </c:pt>
                <c:pt idx="199">
                  <c:v>121</c:v>
                </c:pt>
                <c:pt idx="200">
                  <c:v>163</c:v>
                </c:pt>
                <c:pt idx="201">
                  <c:v>126</c:v>
                </c:pt>
                <c:pt idx="202">
                  <c:v>157</c:v>
                </c:pt>
                <c:pt idx="203">
                  <c:v>250</c:v>
                </c:pt>
                <c:pt idx="204">
                  <c:v>150</c:v>
                </c:pt>
                <c:pt idx="205">
                  <c:v>235</c:v>
                </c:pt>
                <c:pt idx="206">
                  <c:v>233</c:v>
                </c:pt>
                <c:pt idx="207">
                  <c:v>204</c:v>
                </c:pt>
                <c:pt idx="208">
                  <c:v>125</c:v>
                </c:pt>
                <c:pt idx="209">
                  <c:v>212</c:v>
                </c:pt>
                <c:pt idx="210">
                  <c:v>71</c:v>
                </c:pt>
                <c:pt idx="211">
                  <c:v>229</c:v>
                </c:pt>
                <c:pt idx="212">
                  <c:v>310</c:v>
                </c:pt>
                <c:pt idx="213">
                  <c:v>299</c:v>
                </c:pt>
                <c:pt idx="214">
                  <c:v>296</c:v>
                </c:pt>
                <c:pt idx="215">
                  <c:v>294</c:v>
                </c:pt>
                <c:pt idx="216">
                  <c:v>276</c:v>
                </c:pt>
                <c:pt idx="217">
                  <c:v>256</c:v>
                </c:pt>
                <c:pt idx="218">
                  <c:v>201</c:v>
                </c:pt>
                <c:pt idx="219">
                  <c:v>309</c:v>
                </c:pt>
                <c:pt idx="220">
                  <c:v>258</c:v>
                </c:pt>
                <c:pt idx="221">
                  <c:v>313</c:v>
                </c:pt>
                <c:pt idx="222">
                  <c:v>283</c:v>
                </c:pt>
                <c:pt idx="223">
                  <c:v>155</c:v>
                </c:pt>
                <c:pt idx="224">
                  <c:v>101</c:v>
                </c:pt>
                <c:pt idx="225">
                  <c:v>222</c:v>
                </c:pt>
                <c:pt idx="226">
                  <c:v>259</c:v>
                </c:pt>
                <c:pt idx="227">
                  <c:v>263</c:v>
                </c:pt>
                <c:pt idx="228">
                  <c:v>164</c:v>
                </c:pt>
                <c:pt idx="229">
                  <c:v>149</c:v>
                </c:pt>
                <c:pt idx="230">
                  <c:v>213</c:v>
                </c:pt>
                <c:pt idx="231">
                  <c:v>136</c:v>
                </c:pt>
                <c:pt idx="232">
                  <c:v>290</c:v>
                </c:pt>
                <c:pt idx="233">
                  <c:v>311</c:v>
                </c:pt>
                <c:pt idx="234">
                  <c:v>174</c:v>
                </c:pt>
                <c:pt idx="235">
                  <c:v>271</c:v>
                </c:pt>
                <c:pt idx="236">
                  <c:v>187</c:v>
                </c:pt>
                <c:pt idx="237">
                  <c:v>118</c:v>
                </c:pt>
                <c:pt idx="238">
                  <c:v>159</c:v>
                </c:pt>
                <c:pt idx="239">
                  <c:v>191</c:v>
                </c:pt>
                <c:pt idx="240">
                  <c:v>114</c:v>
                </c:pt>
                <c:pt idx="241">
                  <c:v>306</c:v>
                </c:pt>
                <c:pt idx="242">
                  <c:v>215</c:v>
                </c:pt>
                <c:pt idx="243">
                  <c:v>307</c:v>
                </c:pt>
                <c:pt idx="244">
                  <c:v>117</c:v>
                </c:pt>
                <c:pt idx="245">
                  <c:v>158</c:v>
                </c:pt>
                <c:pt idx="246">
                  <c:v>176</c:v>
                </c:pt>
                <c:pt idx="247">
                  <c:v>142</c:v>
                </c:pt>
                <c:pt idx="248">
                  <c:v>47</c:v>
                </c:pt>
                <c:pt idx="249">
                  <c:v>110</c:v>
                </c:pt>
                <c:pt idx="250">
                  <c:v>2</c:v>
                </c:pt>
                <c:pt idx="251">
                  <c:v>29</c:v>
                </c:pt>
                <c:pt idx="252">
                  <c:v>17</c:v>
                </c:pt>
                <c:pt idx="253">
                  <c:v>20</c:v>
                </c:pt>
                <c:pt idx="254">
                  <c:v>154</c:v>
                </c:pt>
                <c:pt idx="255">
                  <c:v>23</c:v>
                </c:pt>
                <c:pt idx="256">
                  <c:v>209</c:v>
                </c:pt>
                <c:pt idx="257">
                  <c:v>97</c:v>
                </c:pt>
                <c:pt idx="258">
                  <c:v>3</c:v>
                </c:pt>
                <c:pt idx="259">
                  <c:v>4</c:v>
                </c:pt>
                <c:pt idx="260">
                  <c:v>40</c:v>
                </c:pt>
                <c:pt idx="261">
                  <c:v>89</c:v>
                </c:pt>
                <c:pt idx="262">
                  <c:v>77</c:v>
                </c:pt>
                <c:pt idx="263">
                  <c:v>38</c:v>
                </c:pt>
                <c:pt idx="264">
                  <c:v>41</c:v>
                </c:pt>
                <c:pt idx="265">
                  <c:v>50</c:v>
                </c:pt>
                <c:pt idx="266">
                  <c:v>93</c:v>
                </c:pt>
                <c:pt idx="267">
                  <c:v>74</c:v>
                </c:pt>
                <c:pt idx="268">
                  <c:v>128</c:v>
                </c:pt>
                <c:pt idx="269">
                  <c:v>26</c:v>
                </c:pt>
                <c:pt idx="270">
                  <c:v>33</c:v>
                </c:pt>
                <c:pt idx="271">
                  <c:v>6</c:v>
                </c:pt>
                <c:pt idx="272">
                  <c:v>81</c:v>
                </c:pt>
                <c:pt idx="273">
                  <c:v>104</c:v>
                </c:pt>
                <c:pt idx="274">
                  <c:v>8</c:v>
                </c:pt>
                <c:pt idx="275">
                  <c:v>206</c:v>
                </c:pt>
                <c:pt idx="276">
                  <c:v>31</c:v>
                </c:pt>
                <c:pt idx="277">
                  <c:v>19</c:v>
                </c:pt>
                <c:pt idx="278">
                  <c:v>21</c:v>
                </c:pt>
                <c:pt idx="279">
                  <c:v>76</c:v>
                </c:pt>
                <c:pt idx="280">
                  <c:v>87</c:v>
                </c:pt>
                <c:pt idx="281">
                  <c:v>92</c:v>
                </c:pt>
                <c:pt idx="282">
                  <c:v>64</c:v>
                </c:pt>
                <c:pt idx="283">
                  <c:v>54</c:v>
                </c:pt>
                <c:pt idx="284">
                  <c:v>208</c:v>
                </c:pt>
                <c:pt idx="285">
                  <c:v>5</c:v>
                </c:pt>
                <c:pt idx="286">
                  <c:v>184</c:v>
                </c:pt>
                <c:pt idx="287">
                  <c:v>190</c:v>
                </c:pt>
                <c:pt idx="288">
                  <c:v>49</c:v>
                </c:pt>
                <c:pt idx="289">
                  <c:v>230</c:v>
                </c:pt>
                <c:pt idx="290">
                  <c:v>132</c:v>
                </c:pt>
                <c:pt idx="291">
                  <c:v>102</c:v>
                </c:pt>
                <c:pt idx="292">
                  <c:v>88</c:v>
                </c:pt>
                <c:pt idx="293">
                  <c:v>59</c:v>
                </c:pt>
                <c:pt idx="294">
                  <c:v>60</c:v>
                </c:pt>
                <c:pt idx="295">
                  <c:v>7</c:v>
                </c:pt>
                <c:pt idx="296">
                  <c:v>96</c:v>
                </c:pt>
                <c:pt idx="297">
                  <c:v>37</c:v>
                </c:pt>
                <c:pt idx="298">
                  <c:v>199</c:v>
                </c:pt>
                <c:pt idx="299">
                  <c:v>179</c:v>
                </c:pt>
                <c:pt idx="300">
                  <c:v>151</c:v>
                </c:pt>
                <c:pt idx="301">
                  <c:v>95</c:v>
                </c:pt>
                <c:pt idx="302">
                  <c:v>28</c:v>
                </c:pt>
                <c:pt idx="303">
                  <c:v>122</c:v>
                </c:pt>
                <c:pt idx="304">
                  <c:v>270</c:v>
                </c:pt>
                <c:pt idx="305">
                  <c:v>42</c:v>
                </c:pt>
                <c:pt idx="306">
                  <c:v>35</c:v>
                </c:pt>
                <c:pt idx="307">
                  <c:v>214</c:v>
                </c:pt>
                <c:pt idx="308">
                  <c:v>12</c:v>
                </c:pt>
                <c:pt idx="309">
                  <c:v>160</c:v>
                </c:pt>
                <c:pt idx="310">
                  <c:v>297</c:v>
                </c:pt>
                <c:pt idx="311">
                  <c:v>43</c:v>
                </c:pt>
                <c:pt idx="312">
                  <c:v>227</c:v>
                </c:pt>
                <c:pt idx="313">
                  <c:v>27</c:v>
                </c:pt>
                <c:pt idx="314">
                  <c:v>45</c:v>
                </c:pt>
                <c:pt idx="315">
                  <c:v>173</c:v>
                </c:pt>
                <c:pt idx="316">
                  <c:v>134</c:v>
                </c:pt>
              </c:numCache>
            </c:numRef>
          </c:xVal>
          <c:yVal>
            <c:numRef>
              <c:f>'Data for figs 1.26_1.31'!$R$6:$R$322</c:f>
              <c:numCache>
                <c:formatCode>0.0</c:formatCode>
                <c:ptCount val="317"/>
                <c:pt idx="0">
                  <c:v>54.679800899999996</c:v>
                </c:pt>
                <c:pt idx="1">
                  <c:v>69.512333029999994</c:v>
                </c:pt>
                <c:pt idx="2">
                  <c:v>50.510356700000003</c:v>
                </c:pt>
                <c:pt idx="3">
                  <c:v>39.81589812</c:v>
                </c:pt>
                <c:pt idx="4">
                  <c:v>45.113546499999998</c:v>
                </c:pt>
                <c:pt idx="5">
                  <c:v>47.16678649</c:v>
                </c:pt>
                <c:pt idx="6">
                  <c:v>43.682977659999999</c:v>
                </c:pt>
                <c:pt idx="7">
                  <c:v>64.390581589999996</c:v>
                </c:pt>
                <c:pt idx="8">
                  <c:v>72.253899489999995</c:v>
                </c:pt>
                <c:pt idx="9">
                  <c:v>59.023964769999999</c:v>
                </c:pt>
                <c:pt idx="10">
                  <c:v>35.130655040000001</c:v>
                </c:pt>
                <c:pt idx="11">
                  <c:v>51.125985489999998</c:v>
                </c:pt>
                <c:pt idx="12">
                  <c:v>36.390154420000002</c:v>
                </c:pt>
                <c:pt idx="13">
                  <c:v>35.386847029999998</c:v>
                </c:pt>
                <c:pt idx="14">
                  <c:v>41.819671120000002</c:v>
                </c:pt>
                <c:pt idx="15">
                  <c:v>61.17672391</c:v>
                </c:pt>
                <c:pt idx="16">
                  <c:v>22.388500000000001</c:v>
                </c:pt>
                <c:pt idx="17">
                  <c:v>57.596805529999997</c:v>
                </c:pt>
                <c:pt idx="18">
                  <c:v>37.033015380000002</c:v>
                </c:pt>
                <c:pt idx="19">
                  <c:v>45.475907769999999</c:v>
                </c:pt>
                <c:pt idx="20">
                  <c:v>51.707773690000003</c:v>
                </c:pt>
                <c:pt idx="21">
                  <c:v>27.046262930000001</c:v>
                </c:pt>
                <c:pt idx="22">
                  <c:v>39.901299420000001</c:v>
                </c:pt>
                <c:pt idx="23">
                  <c:v>31.955937339999998</c:v>
                </c:pt>
                <c:pt idx="24">
                  <c:v>28.934118900000001</c:v>
                </c:pt>
                <c:pt idx="25">
                  <c:v>43.170049949999999</c:v>
                </c:pt>
                <c:pt idx="26">
                  <c:v>42.106910890000002</c:v>
                </c:pt>
                <c:pt idx="27">
                  <c:v>38.484354600000003</c:v>
                </c:pt>
                <c:pt idx="28">
                  <c:v>47.474685739999998</c:v>
                </c:pt>
                <c:pt idx="29">
                  <c:v>43.499701049999999</c:v>
                </c:pt>
                <c:pt idx="30">
                  <c:v>34.237571240000001</c:v>
                </c:pt>
                <c:pt idx="31">
                  <c:v>44.268606890000001</c:v>
                </c:pt>
                <c:pt idx="32">
                  <c:v>32.406229490000001</c:v>
                </c:pt>
                <c:pt idx="33">
                  <c:v>21.85447735</c:v>
                </c:pt>
                <c:pt idx="34">
                  <c:v>27.897244579999999</c:v>
                </c:pt>
                <c:pt idx="35">
                  <c:v>38.77082334</c:v>
                </c:pt>
                <c:pt idx="36">
                  <c:v>61.964920679999999</c:v>
                </c:pt>
                <c:pt idx="37">
                  <c:v>26.069389699999999</c:v>
                </c:pt>
                <c:pt idx="38">
                  <c:v>24.888514749999999</c:v>
                </c:pt>
                <c:pt idx="39">
                  <c:v>33.772389560000001</c:v>
                </c:pt>
                <c:pt idx="40">
                  <c:v>35.95015618</c:v>
                </c:pt>
                <c:pt idx="41">
                  <c:v>37.35469629</c:v>
                </c:pt>
                <c:pt idx="42">
                  <c:v>48.541147850000002</c:v>
                </c:pt>
                <c:pt idx="43">
                  <c:v>36.20689651</c:v>
                </c:pt>
                <c:pt idx="44">
                  <c:v>40.218299160000001</c:v>
                </c:pt>
                <c:pt idx="45">
                  <c:v>36.021196949999997</c:v>
                </c:pt>
                <c:pt idx="46">
                  <c:v>34.828063759999999</c:v>
                </c:pt>
                <c:pt idx="47">
                  <c:v>33.994158210000002</c:v>
                </c:pt>
                <c:pt idx="48">
                  <c:v>35.05493431</c:v>
                </c:pt>
                <c:pt idx="49">
                  <c:v>0</c:v>
                </c:pt>
                <c:pt idx="50">
                  <c:v>26.329219850000001</c:v>
                </c:pt>
                <c:pt idx="51">
                  <c:v>36.296167500000003</c:v>
                </c:pt>
                <c:pt idx="52">
                  <c:v>30.068659199999999</c:v>
                </c:pt>
                <c:pt idx="53">
                  <c:v>41.907556040000003</c:v>
                </c:pt>
                <c:pt idx="54">
                  <c:v>29.019102749999998</c:v>
                </c:pt>
                <c:pt idx="55">
                  <c:v>30.118386739999998</c:v>
                </c:pt>
                <c:pt idx="56">
                  <c:v>25.350706049999999</c:v>
                </c:pt>
                <c:pt idx="57">
                  <c:v>25.15568081</c:v>
                </c:pt>
                <c:pt idx="58">
                  <c:v>24.578574450000001</c:v>
                </c:pt>
                <c:pt idx="59">
                  <c:v>28.332280789999999</c:v>
                </c:pt>
                <c:pt idx="60">
                  <c:v>31.544976519999999</c:v>
                </c:pt>
                <c:pt idx="61">
                  <c:v>31.731639439999999</c:v>
                </c:pt>
                <c:pt idx="62">
                  <c:v>40.080179970000003</c:v>
                </c:pt>
                <c:pt idx="63">
                  <c:v>22.737780239999999</c:v>
                </c:pt>
                <c:pt idx="64">
                  <c:v>21.611008569999999</c:v>
                </c:pt>
                <c:pt idx="65">
                  <c:v>44.209434029999997</c:v>
                </c:pt>
                <c:pt idx="66">
                  <c:v>51.302720100000002</c:v>
                </c:pt>
                <c:pt idx="67">
                  <c:v>53.071289460000003</c:v>
                </c:pt>
                <c:pt idx="68">
                  <c:v>58.08831473</c:v>
                </c:pt>
                <c:pt idx="69">
                  <c:v>28.01538571</c:v>
                </c:pt>
                <c:pt idx="70">
                  <c:v>29.86878682</c:v>
                </c:pt>
                <c:pt idx="71">
                  <c:v>34.258617379999997</c:v>
                </c:pt>
                <c:pt idx="72">
                  <c:v>44.081351380000001</c:v>
                </c:pt>
                <c:pt idx="73">
                  <c:v>43.429347139999997</c:v>
                </c:pt>
                <c:pt idx="74">
                  <c:v>26.073989489999999</c:v>
                </c:pt>
                <c:pt idx="75">
                  <c:v>37.745192019999998</c:v>
                </c:pt>
                <c:pt idx="76">
                  <c:v>32.747451060000003</c:v>
                </c:pt>
                <c:pt idx="77">
                  <c:v>31.584331769999999</c:v>
                </c:pt>
                <c:pt idx="78">
                  <c:v>34.363606160000003</c:v>
                </c:pt>
                <c:pt idx="79">
                  <c:v>22.36052673</c:v>
                </c:pt>
                <c:pt idx="80">
                  <c:v>36.269906329999998</c:v>
                </c:pt>
                <c:pt idx="81">
                  <c:v>30.664777560000001</c:v>
                </c:pt>
                <c:pt idx="82">
                  <c:v>33.234588420000001</c:v>
                </c:pt>
                <c:pt idx="83">
                  <c:v>27.651633910000001</c:v>
                </c:pt>
                <c:pt idx="84">
                  <c:v>32.949384520000002</c:v>
                </c:pt>
                <c:pt idx="85">
                  <c:v>38.645521969999997</c:v>
                </c:pt>
                <c:pt idx="86">
                  <c:v>36.233671559999998</c:v>
                </c:pt>
                <c:pt idx="87">
                  <c:v>30.043301629999998</c:v>
                </c:pt>
                <c:pt idx="88">
                  <c:v>51.424648789999999</c:v>
                </c:pt>
                <c:pt idx="89">
                  <c:v>21.59998624</c:v>
                </c:pt>
                <c:pt idx="90">
                  <c:v>25.509473079999999</c:v>
                </c:pt>
                <c:pt idx="91">
                  <c:v>23.24313416</c:v>
                </c:pt>
                <c:pt idx="92">
                  <c:v>37.806975370000004</c:v>
                </c:pt>
                <c:pt idx="93">
                  <c:v>31.280295769999999</c:v>
                </c:pt>
                <c:pt idx="94">
                  <c:v>29.550395389999998</c:v>
                </c:pt>
                <c:pt idx="95">
                  <c:v>30.449800339999999</c:v>
                </c:pt>
                <c:pt idx="96">
                  <c:v>27.6110434</c:v>
                </c:pt>
                <c:pt idx="97">
                  <c:v>26.368058210000001</c:v>
                </c:pt>
                <c:pt idx="98">
                  <c:v>28.80733056</c:v>
                </c:pt>
                <c:pt idx="99">
                  <c:v>49.72163235</c:v>
                </c:pt>
                <c:pt idx="100">
                  <c:v>33.255883660000002</c:v>
                </c:pt>
                <c:pt idx="101">
                  <c:v>21.84190473</c:v>
                </c:pt>
                <c:pt idx="102">
                  <c:v>37.874771180000003</c:v>
                </c:pt>
                <c:pt idx="103">
                  <c:v>29.175145180000001</c:v>
                </c:pt>
                <c:pt idx="104">
                  <c:v>37.016116429999997</c:v>
                </c:pt>
                <c:pt idx="105">
                  <c:v>22.293464830000001</c:v>
                </c:pt>
                <c:pt idx="106">
                  <c:v>33.264252540000001</c:v>
                </c:pt>
                <c:pt idx="107">
                  <c:v>51.802384400000001</c:v>
                </c:pt>
                <c:pt idx="108">
                  <c:v>27.046273620000001</c:v>
                </c:pt>
                <c:pt idx="109">
                  <c:v>30.324465289999999</c:v>
                </c:pt>
                <c:pt idx="110">
                  <c:v>32.933420750000003</c:v>
                </c:pt>
                <c:pt idx="111">
                  <c:v>23.83751466</c:v>
                </c:pt>
                <c:pt idx="112">
                  <c:v>32.158755339999999</c:v>
                </c:pt>
                <c:pt idx="113">
                  <c:v>20.890838370000001</c:v>
                </c:pt>
                <c:pt idx="114">
                  <c:v>42.096583260000003</c:v>
                </c:pt>
                <c:pt idx="115">
                  <c:v>16.113393769999998</c:v>
                </c:pt>
                <c:pt idx="116">
                  <c:v>29.792664429999999</c:v>
                </c:pt>
                <c:pt idx="117">
                  <c:v>24.483479060000001</c:v>
                </c:pt>
                <c:pt idx="118">
                  <c:v>39.620750170000001</c:v>
                </c:pt>
                <c:pt idx="119">
                  <c:v>26.38629637</c:v>
                </c:pt>
                <c:pt idx="120">
                  <c:v>26.444522769999999</c:v>
                </c:pt>
                <c:pt idx="121">
                  <c:v>32.78009428</c:v>
                </c:pt>
                <c:pt idx="122">
                  <c:v>28.221898240000002</c:v>
                </c:pt>
                <c:pt idx="123">
                  <c:v>26.355039869999999</c:v>
                </c:pt>
                <c:pt idx="124">
                  <c:v>28.28158625</c:v>
                </c:pt>
                <c:pt idx="125">
                  <c:v>27.939711379999999</c:v>
                </c:pt>
                <c:pt idx="126">
                  <c:v>38.059793569999997</c:v>
                </c:pt>
                <c:pt idx="127">
                  <c:v>26.938005690000001</c:v>
                </c:pt>
                <c:pt idx="128">
                  <c:v>31.13058139</c:v>
                </c:pt>
                <c:pt idx="129">
                  <c:v>34.084141549999998</c:v>
                </c:pt>
                <c:pt idx="130">
                  <c:v>28.204637170000002</c:v>
                </c:pt>
                <c:pt idx="131">
                  <c:v>36.605205580000003</c:v>
                </c:pt>
                <c:pt idx="132">
                  <c:v>27.746303000000001</c:v>
                </c:pt>
                <c:pt idx="133">
                  <c:v>27.843157770000001</c:v>
                </c:pt>
                <c:pt idx="134">
                  <c:v>34.328728910000002</c:v>
                </c:pt>
                <c:pt idx="135">
                  <c:v>32.933621909999999</c:v>
                </c:pt>
                <c:pt idx="136">
                  <c:v>41.80846184</c:v>
                </c:pt>
                <c:pt idx="137">
                  <c:v>26.872408750000002</c:v>
                </c:pt>
                <c:pt idx="138">
                  <c:v>29.105349889999999</c:v>
                </c:pt>
                <c:pt idx="139">
                  <c:v>57.303452679999999</c:v>
                </c:pt>
                <c:pt idx="140">
                  <c:v>38.887088200000001</c:v>
                </c:pt>
                <c:pt idx="141">
                  <c:v>37.836810280000002</c:v>
                </c:pt>
                <c:pt idx="142">
                  <c:v>64.357791109999994</c:v>
                </c:pt>
                <c:pt idx="143">
                  <c:v>42.846982799999999</c:v>
                </c:pt>
                <c:pt idx="144">
                  <c:v>59.135760130000001</c:v>
                </c:pt>
                <c:pt idx="145">
                  <c:v>51.140481229999999</c:v>
                </c:pt>
                <c:pt idx="146">
                  <c:v>48.410111180000001</c:v>
                </c:pt>
                <c:pt idx="147">
                  <c:v>48.959771480000001</c:v>
                </c:pt>
                <c:pt idx="148">
                  <c:v>34.418194649999997</c:v>
                </c:pt>
                <c:pt idx="149">
                  <c:v>39.407802070000002</c:v>
                </c:pt>
                <c:pt idx="150">
                  <c:v>47.80053341</c:v>
                </c:pt>
                <c:pt idx="151">
                  <c:v>27.209702610000001</c:v>
                </c:pt>
                <c:pt idx="152">
                  <c:v>32.527179850000003</c:v>
                </c:pt>
                <c:pt idx="153">
                  <c:v>24.257551060000001</c:v>
                </c:pt>
                <c:pt idx="154">
                  <c:v>36.272642859999998</c:v>
                </c:pt>
                <c:pt idx="155">
                  <c:v>30.094808199999999</c:v>
                </c:pt>
                <c:pt idx="156">
                  <c:v>37.35545844</c:v>
                </c:pt>
                <c:pt idx="157">
                  <c:v>39.983586799999998</c:v>
                </c:pt>
                <c:pt idx="158">
                  <c:v>52.92989231</c:v>
                </c:pt>
                <c:pt idx="159">
                  <c:v>50.128597829999997</c:v>
                </c:pt>
                <c:pt idx="160">
                  <c:v>47.745459969999999</c:v>
                </c:pt>
                <c:pt idx="161">
                  <c:v>35.054182879999999</c:v>
                </c:pt>
                <c:pt idx="162">
                  <c:v>47.306701850000003</c:v>
                </c:pt>
                <c:pt idx="163">
                  <c:v>30.514978930000002</c:v>
                </c:pt>
                <c:pt idx="164">
                  <c:v>34.83120684</c:v>
                </c:pt>
                <c:pt idx="165">
                  <c:v>28.818335919999999</c:v>
                </c:pt>
                <c:pt idx="166">
                  <c:v>31.824285509999999</c:v>
                </c:pt>
                <c:pt idx="167">
                  <c:v>45.378302490000003</c:v>
                </c:pt>
                <c:pt idx="168">
                  <c:v>35.058174620000003</c:v>
                </c:pt>
                <c:pt idx="169">
                  <c:v>25.227349220000001</c:v>
                </c:pt>
                <c:pt idx="170">
                  <c:v>44.62471532</c:v>
                </c:pt>
                <c:pt idx="171">
                  <c:v>21.549755269999999</c:v>
                </c:pt>
                <c:pt idx="172">
                  <c:v>47.272674610000003</c:v>
                </c:pt>
                <c:pt idx="173">
                  <c:v>31.281207859999999</c:v>
                </c:pt>
                <c:pt idx="174">
                  <c:v>35.442313579999997</c:v>
                </c:pt>
                <c:pt idx="175">
                  <c:v>36.432784490000003</c:v>
                </c:pt>
                <c:pt idx="176">
                  <c:v>44.258795480000003</c:v>
                </c:pt>
                <c:pt idx="177">
                  <c:v>26.958278880000002</c:v>
                </c:pt>
                <c:pt idx="178">
                  <c:v>40.052715190000001</c:v>
                </c:pt>
                <c:pt idx="179">
                  <c:v>25.246977789999999</c:v>
                </c:pt>
                <c:pt idx="180">
                  <c:v>32.474509329999997</c:v>
                </c:pt>
                <c:pt idx="181">
                  <c:v>29.966675299999999</c:v>
                </c:pt>
                <c:pt idx="182">
                  <c:v>32.275468949999997</c:v>
                </c:pt>
                <c:pt idx="183">
                  <c:v>27.2277463</c:v>
                </c:pt>
                <c:pt idx="184">
                  <c:v>46.909293050000002</c:v>
                </c:pt>
                <c:pt idx="185">
                  <c:v>35.251945450000001</c:v>
                </c:pt>
                <c:pt idx="186">
                  <c:v>47.717047360000002</c:v>
                </c:pt>
                <c:pt idx="187">
                  <c:v>43.616563069999998</c:v>
                </c:pt>
                <c:pt idx="188">
                  <c:v>34.88064129</c:v>
                </c:pt>
                <c:pt idx="189">
                  <c:v>31.528282000000001</c:v>
                </c:pt>
                <c:pt idx="190">
                  <c:v>38.489220609999997</c:v>
                </c:pt>
                <c:pt idx="191">
                  <c:v>30.729377499999998</c:v>
                </c:pt>
                <c:pt idx="192">
                  <c:v>26.74122496</c:v>
                </c:pt>
                <c:pt idx="193">
                  <c:v>27.103792259999999</c:v>
                </c:pt>
                <c:pt idx="194">
                  <c:v>29.753622830000001</c:v>
                </c:pt>
                <c:pt idx="195">
                  <c:v>22.045124130000001</c:v>
                </c:pt>
                <c:pt idx="196">
                  <c:v>21.164375809999999</c:v>
                </c:pt>
                <c:pt idx="197">
                  <c:v>26.786467380000001</c:v>
                </c:pt>
                <c:pt idx="198">
                  <c:v>26.076370619999999</c:v>
                </c:pt>
                <c:pt idx="199">
                  <c:v>33.490567630000001</c:v>
                </c:pt>
                <c:pt idx="200">
                  <c:v>25.00817764</c:v>
                </c:pt>
                <c:pt idx="201">
                  <c:v>49.52407985</c:v>
                </c:pt>
                <c:pt idx="202">
                  <c:v>39.188417970000003</c:v>
                </c:pt>
                <c:pt idx="203">
                  <c:v>31.55338489</c:v>
                </c:pt>
                <c:pt idx="204">
                  <c:v>51.109465040000003</c:v>
                </c:pt>
                <c:pt idx="205">
                  <c:v>36.973557550000002</c:v>
                </c:pt>
                <c:pt idx="206">
                  <c:v>31.145572990000002</c:v>
                </c:pt>
                <c:pt idx="207">
                  <c:v>32.498465410000001</c:v>
                </c:pt>
                <c:pt idx="208">
                  <c:v>42.277992869999999</c:v>
                </c:pt>
                <c:pt idx="209">
                  <c:v>21.1234261</c:v>
                </c:pt>
                <c:pt idx="210">
                  <c:v>41.416422969999999</c:v>
                </c:pt>
                <c:pt idx="211">
                  <c:v>23.60313184</c:v>
                </c:pt>
                <c:pt idx="212">
                  <c:v>26.34240192</c:v>
                </c:pt>
                <c:pt idx="213">
                  <c:v>25.353718879999999</c:v>
                </c:pt>
                <c:pt idx="214">
                  <c:v>20.496734409999998</c:v>
                </c:pt>
                <c:pt idx="215">
                  <c:v>18.491458770000001</c:v>
                </c:pt>
                <c:pt idx="216">
                  <c:v>23.326455760000002</c:v>
                </c:pt>
                <c:pt idx="217">
                  <c:v>28.726704760000001</c:v>
                </c:pt>
                <c:pt idx="218">
                  <c:v>27.027163529999999</c:v>
                </c:pt>
                <c:pt idx="219">
                  <c:v>23.27369917</c:v>
                </c:pt>
                <c:pt idx="220">
                  <c:v>24.783853789999998</c:v>
                </c:pt>
                <c:pt idx="221">
                  <c:v>20.496167710000002</c:v>
                </c:pt>
                <c:pt idx="222">
                  <c:v>28.575808299999998</c:v>
                </c:pt>
                <c:pt idx="223">
                  <c:v>44.814408319999998</c:v>
                </c:pt>
                <c:pt idx="224">
                  <c:v>46.752441249999997</c:v>
                </c:pt>
                <c:pt idx="225">
                  <c:v>35.3272659</c:v>
                </c:pt>
                <c:pt idx="226">
                  <c:v>29.715450789999998</c:v>
                </c:pt>
                <c:pt idx="227">
                  <c:v>34.163224839999998</c:v>
                </c:pt>
                <c:pt idx="228">
                  <c:v>25.196034350000001</c:v>
                </c:pt>
                <c:pt idx="229">
                  <c:v>35.774308519999998</c:v>
                </c:pt>
                <c:pt idx="230">
                  <c:v>24.742499930000001</c:v>
                </c:pt>
                <c:pt idx="231">
                  <c:v>43.045945109999998</c:v>
                </c:pt>
                <c:pt idx="232">
                  <c:v>22.404159270000001</c:v>
                </c:pt>
                <c:pt idx="233">
                  <c:v>22.262926969999999</c:v>
                </c:pt>
                <c:pt idx="234">
                  <c:v>38.343421120000002</c:v>
                </c:pt>
                <c:pt idx="235">
                  <c:v>23.241342549999999</c:v>
                </c:pt>
                <c:pt idx="236">
                  <c:v>17.263349560000002</c:v>
                </c:pt>
                <c:pt idx="237">
                  <c:v>33.817035130000001</c:v>
                </c:pt>
                <c:pt idx="238">
                  <c:v>42.189481790000002</c:v>
                </c:pt>
                <c:pt idx="239">
                  <c:v>25.8089157</c:v>
                </c:pt>
                <c:pt idx="240">
                  <c:v>37.549869270000002</c:v>
                </c:pt>
                <c:pt idx="241">
                  <c:v>22.66570565</c:v>
                </c:pt>
                <c:pt idx="242">
                  <c:v>37.877594080000001</c:v>
                </c:pt>
                <c:pt idx="243">
                  <c:v>28.09803681</c:v>
                </c:pt>
                <c:pt idx="244">
                  <c:v>40.392916759999999</c:v>
                </c:pt>
                <c:pt idx="245">
                  <c:v>30.341927250000001</c:v>
                </c:pt>
                <c:pt idx="246">
                  <c:v>30.589568719999999</c:v>
                </c:pt>
                <c:pt idx="247">
                  <c:v>26.637428069999999</c:v>
                </c:pt>
                <c:pt idx="248">
                  <c:v>54.065268359999997</c:v>
                </c:pt>
                <c:pt idx="249">
                  <c:v>51.647173180000003</c:v>
                </c:pt>
                <c:pt idx="250">
                  <c:v>80.009454739999995</c:v>
                </c:pt>
                <c:pt idx="251">
                  <c:v>66.375033540000004</c:v>
                </c:pt>
                <c:pt idx="252">
                  <c:v>68.13487705</c:v>
                </c:pt>
                <c:pt idx="253">
                  <c:v>53.242489939999999</c:v>
                </c:pt>
                <c:pt idx="254">
                  <c:v>40.263465060000001</c:v>
                </c:pt>
                <c:pt idx="255">
                  <c:v>59.291470840000002</c:v>
                </c:pt>
                <c:pt idx="256">
                  <c:v>37.630501700000003</c:v>
                </c:pt>
                <c:pt idx="257">
                  <c:v>43.978172139999998</c:v>
                </c:pt>
                <c:pt idx="258">
                  <c:v>53.30672354</c:v>
                </c:pt>
                <c:pt idx="259">
                  <c:v>57.007584979999997</c:v>
                </c:pt>
                <c:pt idx="260">
                  <c:v>47.921478620000002</c:v>
                </c:pt>
                <c:pt idx="261">
                  <c:v>41.328774240000001</c:v>
                </c:pt>
                <c:pt idx="262">
                  <c:v>38.592817179999997</c:v>
                </c:pt>
                <c:pt idx="263">
                  <c:v>46.00718646</c:v>
                </c:pt>
                <c:pt idx="264">
                  <c:v>48.94445022</c:v>
                </c:pt>
                <c:pt idx="265">
                  <c:v>45.320012990000002</c:v>
                </c:pt>
                <c:pt idx="266">
                  <c:v>45.969072330000003</c:v>
                </c:pt>
                <c:pt idx="267">
                  <c:v>44.949785540000001</c:v>
                </c:pt>
                <c:pt idx="268">
                  <c:v>46.09625063</c:v>
                </c:pt>
                <c:pt idx="269">
                  <c:v>45.214595330000002</c:v>
                </c:pt>
                <c:pt idx="270">
                  <c:v>47.477278130000002</c:v>
                </c:pt>
                <c:pt idx="271">
                  <c:v>54.536422850000001</c:v>
                </c:pt>
                <c:pt idx="272">
                  <c:v>50.248909810000001</c:v>
                </c:pt>
                <c:pt idx="273">
                  <c:v>42.969425880000003</c:v>
                </c:pt>
                <c:pt idx="274">
                  <c:v>63.257165000000001</c:v>
                </c:pt>
                <c:pt idx="275">
                  <c:v>32.66902778</c:v>
                </c:pt>
                <c:pt idx="276">
                  <c:v>54.600754799999997</c:v>
                </c:pt>
                <c:pt idx="277">
                  <c:v>60.830355330000003</c:v>
                </c:pt>
                <c:pt idx="278">
                  <c:v>61.274654460000001</c:v>
                </c:pt>
                <c:pt idx="279">
                  <c:v>49.62342271</c:v>
                </c:pt>
                <c:pt idx="280">
                  <c:v>41.075727379999996</c:v>
                </c:pt>
                <c:pt idx="281">
                  <c:v>47.832199019999997</c:v>
                </c:pt>
                <c:pt idx="282">
                  <c:v>48.703372960000003</c:v>
                </c:pt>
                <c:pt idx="283">
                  <c:v>48.300592940000001</c:v>
                </c:pt>
                <c:pt idx="284">
                  <c:v>0</c:v>
                </c:pt>
                <c:pt idx="285">
                  <c:v>49.773167790000002</c:v>
                </c:pt>
                <c:pt idx="286">
                  <c:v>30.900847339999999</c:v>
                </c:pt>
                <c:pt idx="287">
                  <c:v>31.80840323</c:v>
                </c:pt>
                <c:pt idx="288">
                  <c:v>40.910548200000001</c:v>
                </c:pt>
                <c:pt idx="289">
                  <c:v>25.08321488</c:v>
                </c:pt>
                <c:pt idx="290">
                  <c:v>34.501009089999997</c:v>
                </c:pt>
                <c:pt idx="291">
                  <c:v>33.696941979999998</c:v>
                </c:pt>
                <c:pt idx="292">
                  <c:v>42.527288220000003</c:v>
                </c:pt>
                <c:pt idx="293">
                  <c:v>36.743003510000001</c:v>
                </c:pt>
                <c:pt idx="294">
                  <c:v>42.135646280000003</c:v>
                </c:pt>
                <c:pt idx="295">
                  <c:v>53.075355209999998</c:v>
                </c:pt>
                <c:pt idx="296">
                  <c:v>30.402467590000001</c:v>
                </c:pt>
                <c:pt idx="297">
                  <c:v>37.086197540000001</c:v>
                </c:pt>
                <c:pt idx="298">
                  <c:v>29.826355840000002</c:v>
                </c:pt>
                <c:pt idx="299">
                  <c:v>37.191660779999999</c:v>
                </c:pt>
                <c:pt idx="300">
                  <c:v>38.068256599999998</c:v>
                </c:pt>
                <c:pt idx="301">
                  <c:v>45.204678170000001</c:v>
                </c:pt>
                <c:pt idx="302">
                  <c:v>45.132620359999997</c:v>
                </c:pt>
                <c:pt idx="303">
                  <c:v>18.237641010000001</c:v>
                </c:pt>
                <c:pt idx="304">
                  <c:v>27.35394324</c:v>
                </c:pt>
                <c:pt idx="305">
                  <c:v>46.52358469</c:v>
                </c:pt>
                <c:pt idx="306">
                  <c:v>44.220686819999997</c:v>
                </c:pt>
                <c:pt idx="307">
                  <c:v>32.209319180000001</c:v>
                </c:pt>
                <c:pt idx="308">
                  <c:v>52.000413620000003</c:v>
                </c:pt>
                <c:pt idx="309">
                  <c:v>35.634032380000001</c:v>
                </c:pt>
                <c:pt idx="310">
                  <c:v>25.482543639999999</c:v>
                </c:pt>
                <c:pt idx="311">
                  <c:v>37.300730000000001</c:v>
                </c:pt>
                <c:pt idx="312">
                  <c:v>26.80094248</c:v>
                </c:pt>
                <c:pt idx="313">
                  <c:v>51.025821630000003</c:v>
                </c:pt>
                <c:pt idx="314">
                  <c:v>44.187471770000002</c:v>
                </c:pt>
                <c:pt idx="315">
                  <c:v>39.328193659999997</c:v>
                </c:pt>
                <c:pt idx="316">
                  <c:v>26.156154470000001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E3-4BDB-8DB8-40342D456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28384"/>
        <c:axId val="130530304"/>
      </c:scatterChart>
      <c:valAx>
        <c:axId val="13052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layout>
            <c:manualLayout>
              <c:xMode val="edge"/>
              <c:yMode val="edge"/>
              <c:x val="0.2526139607676442"/>
              <c:y val="0.9371612962962963"/>
            </c:manualLayout>
          </c:layout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530304"/>
        <c:crosses val="autoZero"/>
        <c:crossBetween val="midCat"/>
      </c:valAx>
      <c:valAx>
        <c:axId val="130530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8.335922277470451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5283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5" Type="http://schemas.openxmlformats.org/officeDocument/2006/relationships/chart" Target="../charts/chart90.xml"/><Relationship Id="rId4" Type="http://schemas.openxmlformats.org/officeDocument/2006/relationships/chart" Target="../charts/chart89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4" Type="http://schemas.openxmlformats.org/officeDocument/2006/relationships/chart" Target="../charts/chart9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4" Type="http://schemas.openxmlformats.org/officeDocument/2006/relationships/chart" Target="../charts/chart10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15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0</xdr:row>
      <xdr:rowOff>158750</xdr:rowOff>
    </xdr:from>
    <xdr:to>
      <xdr:col>1</xdr:col>
      <xdr:colOff>486833</xdr:colOff>
      <xdr:row>5</xdr:row>
      <xdr:rowOff>182603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158750"/>
          <a:ext cx="1042458" cy="118802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0.80093</cdr:x>
      <cdr:y>0.08194</cdr:y>
    </cdr:from>
    <cdr:to>
      <cdr:x>0.98669</cdr:x>
      <cdr:y>0.21137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10881" y="404133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28.1%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7A77384C-C51B-43DC-9FB6-F75130DCF5A4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0.85704</cdr:x>
      <cdr:y>0.12853</cdr:y>
    </cdr:from>
    <cdr:to>
      <cdr:x>0.96656</cdr:x>
      <cdr:y>0.34359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ACC3EB-CE34-4CB3-AB9E-E567E04E2E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18442" y="765155"/>
          <a:ext cx="960767" cy="1280279"/>
        </a:xfrm>
        <a:prstGeom xmlns:a="http://schemas.openxmlformats.org/drawingml/2006/main" prst="rect">
          <a:avLst/>
        </a:prstGeom>
      </cdr:spPr>
    </cdr:pic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13</xdr:col>
      <xdr:colOff>295274</xdr:colOff>
      <xdr:row>34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36</xdr:row>
      <xdr:rowOff>19050</xdr:rowOff>
    </xdr:from>
    <xdr:to>
      <xdr:col>13</xdr:col>
      <xdr:colOff>295274</xdr:colOff>
      <xdr:row>69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71</xdr:row>
      <xdr:rowOff>19050</xdr:rowOff>
    </xdr:from>
    <xdr:to>
      <xdr:col>13</xdr:col>
      <xdr:colOff>295274</xdr:colOff>
      <xdr:row>104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106</xdr:row>
      <xdr:rowOff>19050</xdr:rowOff>
    </xdr:from>
    <xdr:to>
      <xdr:col>13</xdr:col>
      <xdr:colOff>295274</xdr:colOff>
      <xdr:row>139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141</xdr:row>
      <xdr:rowOff>19050</xdr:rowOff>
    </xdr:from>
    <xdr:to>
      <xdr:col>13</xdr:col>
      <xdr:colOff>295274</xdr:colOff>
      <xdr:row>174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0.83662</cdr:x>
      <cdr:y>0.17251</cdr:y>
    </cdr:from>
    <cdr:to>
      <cdr:x>0.95379</cdr:x>
      <cdr:y>0.40831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3302FAFB-7C43-4C3D-BDF6-3D91466635C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61152" y="936624"/>
          <a:ext cx="960914" cy="1280217"/>
        </a:xfrm>
        <a:prstGeom xmlns:a="http://schemas.openxmlformats.org/drawingml/2006/main" prst="rect">
          <a:avLst/>
        </a:prstGeom>
      </cdr:spPr>
    </cdr:pic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0.82385</cdr:x>
      <cdr:y>0.21988</cdr:y>
    </cdr:from>
    <cdr:to>
      <cdr:x>0.94102</cdr:x>
      <cdr:y>0.45568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F1B5A1A9-DB7C-44EC-840D-4D418C0EA0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56377" y="1193799"/>
          <a:ext cx="960914" cy="1280217"/>
        </a:xfrm>
        <a:prstGeom xmlns:a="http://schemas.openxmlformats.org/drawingml/2006/main" prst="rect">
          <a:avLst/>
        </a:prstGeom>
      </cdr:spPr>
    </cdr:pic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0.80178</cdr:x>
      <cdr:y>0.27778</cdr:y>
    </cdr:from>
    <cdr:to>
      <cdr:x>0.91895</cdr:x>
      <cdr:y>0.51358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2AD7425-54AA-4A0E-81A1-F2F9915CB46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75402" y="1508124"/>
          <a:ext cx="960914" cy="1280217"/>
        </a:xfrm>
        <a:prstGeom xmlns:a="http://schemas.openxmlformats.org/drawingml/2006/main" prst="rect">
          <a:avLst/>
        </a:prstGeom>
      </cdr:spPr>
    </cdr:pic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0.84011</cdr:x>
      <cdr:y>0.23216</cdr:y>
    </cdr:from>
    <cdr:to>
      <cdr:x>0.95728</cdr:x>
      <cdr:y>0.46796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13BDE027-F681-41AD-8A7C-6BBA1371DD5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89727" y="1260474"/>
          <a:ext cx="960914" cy="1280217"/>
        </a:xfrm>
        <a:prstGeom xmlns:a="http://schemas.openxmlformats.org/drawingml/2006/main" prst="rect">
          <a:avLst/>
        </a:prstGeom>
      </cdr:spPr>
    </cdr:pic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0.80178</cdr:x>
      <cdr:y>0.19532</cdr:y>
    </cdr:from>
    <cdr:to>
      <cdr:x>0.91895</cdr:x>
      <cdr:y>0.43112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7571834F-82B7-49B2-804B-4FFDA4A9192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75402" y="1060449"/>
          <a:ext cx="960914" cy="1280217"/>
        </a:xfrm>
        <a:prstGeom xmlns:a="http://schemas.openxmlformats.org/drawingml/2006/main" prst="rect">
          <a:avLst/>
        </a:prstGeom>
      </cdr:spPr>
    </cdr:pic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36</xdr:row>
      <xdr:rowOff>9524</xdr:rowOff>
    </xdr:from>
    <xdr:to>
      <xdr:col>13</xdr:col>
      <xdr:colOff>364725</xdr:colOff>
      <xdr:row>69</xdr:row>
      <xdr:rowOff>65999</xdr:rowOff>
    </xdr:to>
    <xdr:graphicFrame macro="">
      <xdr:nvGraphicFramePr>
        <xdr:cNvPr id="5" name="Content Placeholder 3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1</xdr:row>
      <xdr:rowOff>57150</xdr:rowOff>
    </xdr:from>
    <xdr:to>
      <xdr:col>13</xdr:col>
      <xdr:colOff>412350</xdr:colOff>
      <xdr:row>34</xdr:row>
      <xdr:rowOff>113625</xdr:rowOff>
    </xdr:to>
    <xdr:graphicFrame macro="">
      <xdr:nvGraphicFramePr>
        <xdr:cNvPr id="6" name="Content Placeholder 3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16</xdr:row>
      <xdr:rowOff>104776</xdr:rowOff>
    </xdr:from>
    <xdr:to>
      <xdr:col>12</xdr:col>
      <xdr:colOff>47628</xdr:colOff>
      <xdr:row>19</xdr:row>
      <xdr:rowOff>47625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CxnSpPr/>
      </xdr:nvCxnSpPr>
      <xdr:spPr>
        <a:xfrm flipV="1">
          <a:off x="7362825" y="2724151"/>
          <a:ext cx="3" cy="428624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0</xdr:rowOff>
        </xdr:from>
        <xdr:to>
          <xdr:col>0</xdr:col>
          <xdr:colOff>438150</xdr:colOff>
          <xdr:row>0</xdr:row>
          <xdr:rowOff>19050</xdr:rowOff>
        </xdr:to>
        <xdr:sp macro="" textlink="">
          <xdr:nvSpPr>
            <xdr:cNvPr id="55297" name="ComboBox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2E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0.18145</cdr:x>
      <cdr:y>0.19579</cdr:y>
    </cdr:from>
    <cdr:to>
      <cdr:x>0.18176</cdr:x>
      <cdr:y>0.30043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D7B22069-5FBC-491D-B4EE-B86FE4A59065}"/>
            </a:ext>
          </a:extLst>
        </cdr:cNvPr>
        <cdr:cNvCxnSpPr/>
      </cdr:nvCxnSpPr>
      <cdr:spPr>
        <a:xfrm xmlns:a="http://schemas.openxmlformats.org/drawingml/2006/main" flipV="1">
          <a:off x="1502409" y="1057275"/>
          <a:ext cx="2567" cy="565056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0.88463</cdr:x>
      <cdr:y>0.27517</cdr:y>
    </cdr:from>
    <cdr:to>
      <cdr:x>0.88463</cdr:x>
      <cdr:y>0.36337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98070DCE-045F-44DA-8234-6F4071AA295D}"/>
            </a:ext>
          </a:extLst>
        </cdr:cNvPr>
        <cdr:cNvCxnSpPr/>
      </cdr:nvCxnSpPr>
      <cdr:spPr>
        <a:xfrm xmlns:a="http://schemas.openxmlformats.org/drawingml/2006/main" flipH="1" flipV="1">
          <a:off x="7324739" y="1485918"/>
          <a:ext cx="0" cy="47628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0.48545</cdr:x>
      <cdr:y>0.31574</cdr:y>
    </cdr:from>
    <cdr:to>
      <cdr:x>0.62695</cdr:x>
      <cdr:y>0.42863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019550" y="1704976"/>
          <a:ext cx="1171575" cy="609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0.46245</cdr:x>
      <cdr:y>0.29633</cdr:y>
    </cdr:from>
    <cdr:to>
      <cdr:x>0.60509</cdr:x>
      <cdr:y>0.38453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829050" y="1600201"/>
          <a:ext cx="1181100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Mid Ulster,</a:t>
          </a:r>
          <a:r>
            <a:rPr lang="en-GB" sz="1100" baseline="0">
              <a:latin typeface="Trebuchet MS" panose="020B0603020202020204" pitchFamily="34" charset="0"/>
            </a:rPr>
            <a:t> </a:t>
          </a:r>
          <a:r>
            <a:rPr lang="en-GB" sz="1100">
              <a:latin typeface="Trebuchet MS" panose="020B0603020202020204" pitchFamily="34" charset="0"/>
            </a:rPr>
            <a:t>highest rate</a:t>
          </a:r>
        </a:p>
      </cdr:txBody>
    </cdr:sp>
  </cdr:relSizeAnchor>
  <cdr:relSizeAnchor xmlns:cdr="http://schemas.openxmlformats.org/drawingml/2006/chartDrawing">
    <cdr:from>
      <cdr:x>0.533</cdr:x>
      <cdr:y>0.19109</cdr:y>
    </cdr:from>
    <cdr:to>
      <cdr:x>0.53331</cdr:x>
      <cdr:y>0.29573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703A0604-0103-44F3-AB34-8493154D41A2}"/>
            </a:ext>
          </a:extLst>
        </cdr:cNvPr>
        <cdr:cNvCxnSpPr/>
      </cdr:nvCxnSpPr>
      <cdr:spPr>
        <a:xfrm xmlns:a="http://schemas.openxmlformats.org/drawingml/2006/main" flipV="1">
          <a:off x="4413250" y="1031875"/>
          <a:ext cx="2567" cy="565056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0.13689</cdr:x>
      <cdr:y>0.25576</cdr:y>
    </cdr:from>
    <cdr:to>
      <cdr:x>0.13689</cdr:x>
      <cdr:y>0.38806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C67531E7-1498-465A-A46C-D1C79764DF2A}"/>
            </a:ext>
          </a:extLst>
        </cdr:cNvPr>
        <cdr:cNvCxnSpPr/>
      </cdr:nvCxnSpPr>
      <cdr:spPr>
        <a:xfrm xmlns:a="http://schemas.openxmlformats.org/drawingml/2006/main" flipV="1">
          <a:off x="1133449" y="1381122"/>
          <a:ext cx="0" cy="71442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0.26228</cdr:x>
      <cdr:y>0.21519</cdr:y>
    </cdr:from>
    <cdr:to>
      <cdr:x>0.32785</cdr:x>
      <cdr:y>0.21519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04E586F4-0FCF-40E5-BCCD-C6017CFD7082}"/>
            </a:ext>
          </a:extLst>
        </cdr:cNvPr>
        <cdr:cNvCxnSpPr/>
      </cdr:nvCxnSpPr>
      <cdr:spPr>
        <a:xfrm xmlns:a="http://schemas.openxmlformats.org/drawingml/2006/main" flipH="1">
          <a:off x="2171684" y="1162026"/>
          <a:ext cx="542920" cy="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0.3198</cdr:x>
      <cdr:y>0.17462</cdr:y>
    </cdr:from>
    <cdr:to>
      <cdr:x>0.44979</cdr:x>
      <cdr:y>0.25753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647914" y="942927"/>
          <a:ext cx="1076317" cy="44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East Ayrshire, highest rate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0.80263</cdr:x>
      <cdr:y>0.08781</cdr:y>
    </cdr:from>
    <cdr:to>
      <cdr:x>0.97936</cdr:x>
      <cdr:y>0.21029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923394" y="433089"/>
          <a:ext cx="1304268" cy="604072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25.9%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0.00949</cdr:x>
      <cdr:y>0.72869</cdr:y>
    </cdr:from>
    <cdr:to>
      <cdr:x>0.1412</cdr:x>
      <cdr:y>0.96957</cdr:y>
    </cdr:to>
    <cdr:pic>
      <cdr:nvPicPr>
        <cdr:cNvPr id="6" name="Picture 5">
          <a:extLst xmlns:a="http://schemas.openxmlformats.org/drawingml/2006/main">
            <a:ext uri="{FF2B5EF4-FFF2-40B4-BE49-F238E27FC236}">
              <a16:creationId xmlns:a16="http://schemas.microsoft.com/office/drawing/2014/main" id="{07514F03-D04C-4A19-B09B-02831E7C647A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0036" y="359389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9524</xdr:rowOff>
    </xdr:from>
    <xdr:to>
      <xdr:col>13</xdr:col>
      <xdr:colOff>365645</xdr:colOff>
      <xdr:row>34</xdr:row>
      <xdr:rowOff>65999</xdr:rowOff>
    </xdr:to>
    <xdr:graphicFrame macro="">
      <xdr:nvGraphicFramePr>
        <xdr:cNvPr id="2" name="Content Placeholder 3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419100</xdr:colOff>
      <xdr:row>7</xdr:row>
      <xdr:rowOff>152400</xdr:rowOff>
    </xdr:from>
    <xdr:to>
      <xdr:col>2</xdr:col>
      <xdr:colOff>314325</xdr:colOff>
      <xdr:row>7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CxnSpPr/>
      </xdr:nvCxnSpPr>
      <xdr:spPr>
        <a:xfrm flipH="1">
          <a:off x="1028700" y="1314450"/>
          <a:ext cx="504825" cy="0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101</xdr:row>
      <xdr:rowOff>133349</xdr:rowOff>
    </xdr:from>
    <xdr:to>
      <xdr:col>13</xdr:col>
      <xdr:colOff>355200</xdr:colOff>
      <xdr:row>135</xdr:row>
      <xdr:rowOff>27899</xdr:rowOff>
    </xdr:to>
    <xdr:graphicFrame macro="">
      <xdr:nvGraphicFramePr>
        <xdr:cNvPr id="5" name="Content Placeholder 3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68</xdr:row>
      <xdr:rowOff>57150</xdr:rowOff>
    </xdr:from>
    <xdr:to>
      <xdr:col>13</xdr:col>
      <xdr:colOff>355200</xdr:colOff>
      <xdr:row>101</xdr:row>
      <xdr:rowOff>94574</xdr:rowOff>
    </xdr:to>
    <xdr:graphicFrame macro="">
      <xdr:nvGraphicFramePr>
        <xdr:cNvPr id="6" name="Content Placeholder 3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9525</xdr:colOff>
      <xdr:row>88</xdr:row>
      <xdr:rowOff>9528</xdr:rowOff>
    </xdr:from>
    <xdr:to>
      <xdr:col>12</xdr:col>
      <xdr:colOff>9530</xdr:colOff>
      <xdr:row>90</xdr:row>
      <xdr:rowOff>85725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CxnSpPr/>
      </xdr:nvCxnSpPr>
      <xdr:spPr>
        <a:xfrm flipV="1">
          <a:off x="7324725" y="14287503"/>
          <a:ext cx="5" cy="400047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0</xdr:rowOff>
        </xdr:from>
        <xdr:to>
          <xdr:col>0</xdr:col>
          <xdr:colOff>47625</xdr:colOff>
          <xdr:row>0</xdr:row>
          <xdr:rowOff>0</xdr:rowOff>
        </xdr:to>
        <xdr:sp macro="" textlink="">
          <xdr:nvSpPr>
            <xdr:cNvPr id="56321" name="ComboBox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30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323850</xdr:colOff>
      <xdr:row>74</xdr:row>
      <xdr:rowOff>57151</xdr:rowOff>
    </xdr:from>
    <xdr:to>
      <xdr:col>5</xdr:col>
      <xdr:colOff>209550</xdr:colOff>
      <xdr:row>77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/>
      </xdr:nvSpPr>
      <xdr:spPr>
        <a:xfrm>
          <a:off x="2152650" y="12068176"/>
          <a:ext cx="1104900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latin typeface="Trebuchet MS" panose="020B0603020202020204" pitchFamily="34" charset="0"/>
            </a:rPr>
            <a:t>Glasgow</a:t>
          </a:r>
          <a:r>
            <a:rPr lang="en-GB" sz="1100" baseline="0">
              <a:latin typeface="Trebuchet MS" panose="020B0603020202020204" pitchFamily="34" charset="0"/>
            </a:rPr>
            <a:t> City</a:t>
          </a:r>
          <a:r>
            <a:rPr lang="en-GB" sz="1100">
              <a:latin typeface="Trebuchet MS" panose="020B0603020202020204" pitchFamily="34" charset="0"/>
            </a:rPr>
            <a:t>,</a:t>
          </a:r>
        </a:p>
        <a:p>
          <a:pPr algn="ctr"/>
          <a:r>
            <a:rPr lang="en-GB" sz="1100">
              <a:latin typeface="Trebuchet MS" panose="020B0603020202020204" pitchFamily="34" charset="0"/>
            </a:rPr>
            <a:t>highest rate</a:t>
          </a:r>
        </a:p>
      </xdr:txBody>
    </xdr:sp>
    <xdr:clientData/>
  </xdr:twoCellAnchor>
  <xdr:twoCellAnchor>
    <xdr:from>
      <xdr:col>7</xdr:col>
      <xdr:colOff>104775</xdr:colOff>
      <xdr:row>90</xdr:row>
      <xdr:rowOff>152401</xdr:rowOff>
    </xdr:from>
    <xdr:to>
      <xdr:col>9</xdr:col>
      <xdr:colOff>333374</xdr:colOff>
      <xdr:row>94</xdr:row>
      <xdr:rowOff>19051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SpPr txBox="1"/>
      </xdr:nvSpPr>
      <xdr:spPr>
        <a:xfrm>
          <a:off x="4371975" y="14754226"/>
          <a:ext cx="1447799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latin typeface="Trebuchet MS" panose="020B0603020202020204" pitchFamily="34" charset="0"/>
            </a:rPr>
            <a:t>Scottish Borders,</a:t>
          </a:r>
        </a:p>
        <a:p>
          <a:pPr algn="ctr"/>
          <a:r>
            <a:rPr lang="en-GB" sz="1100">
              <a:latin typeface="Trebuchet MS" panose="020B0603020202020204" pitchFamily="34" charset="0"/>
            </a:rPr>
            <a:t>lowest rate</a:t>
          </a:r>
        </a:p>
      </xdr:txBody>
    </xdr:sp>
    <xdr:clientData/>
  </xdr:twoCellAnchor>
  <xdr:twoCellAnchor>
    <xdr:from>
      <xdr:col>8</xdr:col>
      <xdr:colOff>238125</xdr:colOff>
      <xdr:row>88</xdr:row>
      <xdr:rowOff>66676</xdr:rowOff>
    </xdr:from>
    <xdr:to>
      <xdr:col>8</xdr:col>
      <xdr:colOff>238126</xdr:colOff>
      <xdr:row>91</xdr:row>
      <xdr:rowOff>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CxnSpPr/>
      </xdr:nvCxnSpPr>
      <xdr:spPr>
        <a:xfrm flipV="1">
          <a:off x="5114925" y="14344651"/>
          <a:ext cx="1" cy="419099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485776</xdr:colOff>
      <xdr:row>107</xdr:row>
      <xdr:rowOff>28575</xdr:rowOff>
    </xdr:from>
    <xdr:to>
      <xdr:col>7</xdr:col>
      <xdr:colOff>295276</xdr:colOff>
      <xdr:row>109</xdr:row>
      <xdr:rowOff>152400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3000-000011000000}"/>
            </a:ext>
          </a:extLst>
        </xdr:cNvPr>
        <xdr:cNvSpPr txBox="1"/>
      </xdr:nvSpPr>
      <xdr:spPr>
        <a:xfrm>
          <a:off x="3533776" y="17383125"/>
          <a:ext cx="10287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latin typeface="Trebuchet MS" panose="020B0603020202020204" pitchFamily="34" charset="0"/>
            </a:rPr>
            <a:t>Belfast,</a:t>
          </a:r>
        </a:p>
        <a:p>
          <a:pPr algn="ctr"/>
          <a:r>
            <a:rPr lang="en-GB" sz="1100">
              <a:latin typeface="Trebuchet MS" panose="020B0603020202020204" pitchFamily="34" charset="0"/>
            </a:rPr>
            <a:t>highest rate</a:t>
          </a:r>
        </a:p>
      </xdr:txBody>
    </xdr:sp>
    <xdr:clientData/>
  </xdr:twoCellAnchor>
  <xdr:twoCellAnchor>
    <xdr:from>
      <xdr:col>0</xdr:col>
      <xdr:colOff>9525</xdr:colOff>
      <xdr:row>34</xdr:row>
      <xdr:rowOff>104774</xdr:rowOff>
    </xdr:from>
    <xdr:to>
      <xdr:col>13</xdr:col>
      <xdr:colOff>364725</xdr:colOff>
      <xdr:row>67</xdr:row>
      <xdr:rowOff>161249</xdr:rowOff>
    </xdr:to>
    <xdr:graphicFrame macro="">
      <xdr:nvGraphicFramePr>
        <xdr:cNvPr id="13" name="Content Placeholder 3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504825</xdr:colOff>
      <xdr:row>55</xdr:row>
      <xdr:rowOff>85725</xdr:rowOff>
    </xdr:from>
    <xdr:to>
      <xdr:col>11</xdr:col>
      <xdr:colOff>438150</xdr:colOff>
      <xdr:row>59</xdr:row>
      <xdr:rowOff>57150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 txBox="1"/>
      </xdr:nvSpPr>
      <xdr:spPr>
        <a:xfrm>
          <a:off x="5381625" y="9020175"/>
          <a:ext cx="176212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latin typeface="Trebuchet MS" panose="020B0603020202020204" pitchFamily="34" charset="0"/>
            </a:rPr>
            <a:t>The Vale of Glamorgan / Bro Morgannwg, </a:t>
          </a:r>
        </a:p>
        <a:p>
          <a:pPr algn="ctr"/>
          <a:r>
            <a:rPr lang="en-GB" sz="1100">
              <a:latin typeface="Trebuchet MS" panose="020B0603020202020204" pitchFamily="34" charset="0"/>
            </a:rPr>
            <a:t>lowest rate</a:t>
          </a:r>
        </a:p>
      </xdr:txBody>
    </xdr:sp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0.87763</cdr:x>
      <cdr:y>0.66851</cdr:y>
    </cdr:from>
    <cdr:to>
      <cdr:x>0.87763</cdr:x>
      <cdr:y>0.74789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3624877D-076B-46CC-88EE-C05B49234F5A}"/>
            </a:ext>
          </a:extLst>
        </cdr:cNvPr>
        <cdr:cNvCxnSpPr/>
      </cdr:nvCxnSpPr>
      <cdr:spPr>
        <a:xfrm xmlns:a="http://schemas.openxmlformats.org/drawingml/2006/main" flipH="1" flipV="1">
          <a:off x="7267547" y="3609975"/>
          <a:ext cx="0" cy="428652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0.12423</cdr:x>
      <cdr:y>0.15346</cdr:y>
    </cdr:from>
    <cdr:to>
      <cdr:x>0.19094</cdr:x>
      <cdr:y>0.18344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409A76AB-0894-415F-88F2-1B9B7ABF3C4C}"/>
            </a:ext>
          </a:extLst>
        </cdr:cNvPr>
        <cdr:cNvCxnSpPr/>
      </cdr:nvCxnSpPr>
      <cdr:spPr>
        <a:xfrm xmlns:a="http://schemas.openxmlformats.org/drawingml/2006/main" flipH="1">
          <a:off x="1028700" y="828676"/>
          <a:ext cx="552450" cy="16192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0.19324</cdr:x>
      <cdr:y>0.13053</cdr:y>
    </cdr:from>
    <cdr:to>
      <cdr:x>0.31171</cdr:x>
      <cdr:y>0.18344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1600200" y="704851"/>
          <a:ext cx="981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>
            <a:latin typeface="Trebuchet MS" panose="020B0603020202020204" pitchFamily="34" charset="0"/>
          </a:endParaRPr>
        </a:p>
      </cdr:txBody>
    </cdr:sp>
  </cdr:relSizeAnchor>
  <cdr:relSizeAnchor xmlns:cdr="http://schemas.openxmlformats.org/drawingml/2006/chartDrawing">
    <cdr:from>
      <cdr:x>0.18979</cdr:x>
      <cdr:y>0.10407</cdr:y>
    </cdr:from>
    <cdr:to>
      <cdr:x>0.31631</cdr:x>
      <cdr:y>0.18874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1571626" y="561977"/>
          <a:ext cx="1047750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Manchester, highest</a:t>
          </a:r>
          <a:r>
            <a:rPr lang="en-GB" sz="1100" baseline="0">
              <a:latin typeface="Trebuchet MS" panose="020B0603020202020204" pitchFamily="34" charset="0"/>
            </a:rPr>
            <a:t> rate</a:t>
          </a:r>
          <a:endParaRPr lang="en-GB" sz="1100">
            <a:latin typeface="Trebuchet MS" panose="020B0603020202020204" pitchFamily="34" charset="0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0.18751</cdr:x>
      <cdr:y>0.1905</cdr:y>
    </cdr:from>
    <cdr:to>
      <cdr:x>0.22892</cdr:x>
      <cdr:y>0.24165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7C1FD594-47AD-465C-B35D-0C5E34B68721}"/>
            </a:ext>
          </a:extLst>
        </cdr:cNvPr>
        <cdr:cNvCxnSpPr/>
      </cdr:nvCxnSpPr>
      <cdr:spPr>
        <a:xfrm xmlns:a="http://schemas.openxmlformats.org/drawingml/2006/main" flipH="1">
          <a:off x="1552575" y="1028701"/>
          <a:ext cx="342900" cy="27622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0.88693</cdr:x>
      <cdr:y>0.40393</cdr:y>
    </cdr:from>
    <cdr:to>
      <cdr:x>0.88693</cdr:x>
      <cdr:y>0.4886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DCCF4CC8-61BF-413F-ABF2-30A366FA3421}"/>
            </a:ext>
          </a:extLst>
        </cdr:cNvPr>
        <cdr:cNvCxnSpPr/>
      </cdr:nvCxnSpPr>
      <cdr:spPr>
        <a:xfrm xmlns:a="http://schemas.openxmlformats.org/drawingml/2006/main" flipV="1">
          <a:off x="7343786" y="2181204"/>
          <a:ext cx="0" cy="457218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0.40263</cdr:x>
      <cdr:y>0.20108</cdr:y>
    </cdr:from>
    <cdr:to>
      <cdr:x>0.43599</cdr:x>
      <cdr:y>0.20109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193E564-8C3C-49D4-B01E-A3379F432E2C}"/>
            </a:ext>
          </a:extLst>
        </cdr:cNvPr>
        <cdr:cNvCxnSpPr/>
      </cdr:nvCxnSpPr>
      <cdr:spPr>
        <a:xfrm xmlns:a="http://schemas.openxmlformats.org/drawingml/2006/main" flipH="1">
          <a:off x="3333778" y="1085851"/>
          <a:ext cx="276197" cy="23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0.61084</cdr:x>
      <cdr:y>0.46567</cdr:y>
    </cdr:from>
    <cdr:to>
      <cdr:x>0.788</cdr:x>
      <cdr:y>0.54681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5057776" y="2514602"/>
          <a:ext cx="146685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North Down &amp; Ards,</a:t>
          </a:r>
        </a:p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lowest rate</a:t>
          </a:r>
        </a:p>
      </cdr:txBody>
    </cdr:sp>
  </cdr:relSizeAnchor>
  <cdr:relSizeAnchor xmlns:cdr="http://schemas.openxmlformats.org/drawingml/2006/chartDrawing">
    <cdr:from>
      <cdr:x>0.70632</cdr:x>
      <cdr:y>0.40393</cdr:y>
    </cdr:from>
    <cdr:to>
      <cdr:x>0.73968</cdr:x>
      <cdr:y>0.46567</cdr:y>
    </cdr:to>
    <cdr:cxnSp macro="">
      <cdr:nvCxnSpPr>
        <cdr:cNvPr id="16" name="Straight Arrow Connector 15">
          <a:extLst xmlns:a="http://schemas.openxmlformats.org/drawingml/2006/main">
            <a:ext uri="{FF2B5EF4-FFF2-40B4-BE49-F238E27FC236}">
              <a16:creationId xmlns:a16="http://schemas.microsoft.com/office/drawing/2014/main" id="{B6DB5351-19BC-48CA-B41B-9463AEA8A2FE}"/>
            </a:ext>
          </a:extLst>
        </cdr:cNvPr>
        <cdr:cNvCxnSpPr/>
      </cdr:nvCxnSpPr>
      <cdr:spPr>
        <a:xfrm xmlns:a="http://schemas.openxmlformats.org/drawingml/2006/main" flipV="1">
          <a:off x="5848350" y="2181227"/>
          <a:ext cx="276225" cy="33337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0.137</cdr:x>
      <cdr:y>0.33397</cdr:y>
    </cdr:from>
    <cdr:to>
      <cdr:x>0.13804</cdr:x>
      <cdr:y>0.46573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AAC048F7-3CA9-4064-ADD3-9A48851F8651}"/>
            </a:ext>
          </a:extLst>
        </cdr:cNvPr>
        <cdr:cNvCxnSpPr/>
      </cdr:nvCxnSpPr>
      <cdr:spPr>
        <a:xfrm xmlns:a="http://schemas.openxmlformats.org/drawingml/2006/main" flipH="1" flipV="1">
          <a:off x="1134360" y="1797082"/>
          <a:ext cx="8611" cy="70899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0.21665</cdr:x>
      <cdr:y>0.21596</cdr:y>
    </cdr:from>
    <cdr:to>
      <cdr:x>0.26918</cdr:x>
      <cdr:y>0.21655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6BBB72AE-A053-4046-9F6C-2270F0BB2986}"/>
            </a:ext>
          </a:extLst>
        </cdr:cNvPr>
        <cdr:cNvCxnSpPr/>
      </cdr:nvCxnSpPr>
      <cdr:spPr>
        <a:xfrm xmlns:a="http://schemas.openxmlformats.org/drawingml/2006/main" flipH="1">
          <a:off x="1793876" y="1162050"/>
          <a:ext cx="434974" cy="3176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0.15415</cdr:x>
      <cdr:y>0.18168</cdr:y>
    </cdr:from>
    <cdr:to>
      <cdr:x>0.22892</cdr:x>
      <cdr:y>0.23107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6FD80C96-BB1B-4A16-A3DF-2A71CF00DD42}"/>
            </a:ext>
          </a:extLst>
        </cdr:cNvPr>
        <cdr:cNvCxnSpPr/>
      </cdr:nvCxnSpPr>
      <cdr:spPr>
        <a:xfrm xmlns:a="http://schemas.openxmlformats.org/drawingml/2006/main" flipH="1">
          <a:off x="1276350" y="981076"/>
          <a:ext cx="619126" cy="26670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0.85702</cdr:x>
      <cdr:y>0.38982</cdr:y>
    </cdr:from>
    <cdr:to>
      <cdr:x>0.89153</cdr:x>
      <cdr:y>0.46567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87C8F692-0B1D-4D9D-BFF2-FFC3A425C9F2}"/>
            </a:ext>
          </a:extLst>
        </cdr:cNvPr>
        <cdr:cNvCxnSpPr/>
      </cdr:nvCxnSpPr>
      <cdr:spPr>
        <a:xfrm xmlns:a="http://schemas.openxmlformats.org/drawingml/2006/main" flipH="1">
          <a:off x="7096125" y="2105026"/>
          <a:ext cx="285750" cy="40957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0.75234</cdr:x>
      <cdr:y>0.57326</cdr:y>
    </cdr:from>
    <cdr:to>
      <cdr:x>0.75234</cdr:x>
      <cdr:y>0.62971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E4D0379B-99E3-4901-9FAB-E81A9BCA4D8A}"/>
            </a:ext>
          </a:extLst>
        </cdr:cNvPr>
        <cdr:cNvCxnSpPr/>
      </cdr:nvCxnSpPr>
      <cdr:spPr>
        <a:xfrm xmlns:a="http://schemas.openxmlformats.org/drawingml/2006/main" flipH="1" flipV="1">
          <a:off x="6229350" y="3095626"/>
          <a:ext cx="1" cy="304801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104778</xdr:rowOff>
    </xdr:from>
    <xdr:to>
      <xdr:col>27</xdr:col>
      <xdr:colOff>597450</xdr:colOff>
      <xdr:row>49</xdr:row>
      <xdr:rowOff>145728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3100-000019000000}"/>
            </a:ext>
          </a:extLst>
        </xdr:cNvPr>
        <xdr:cNvGrpSpPr/>
      </xdr:nvGrpSpPr>
      <xdr:grpSpPr>
        <a:xfrm>
          <a:off x="0" y="504828"/>
          <a:ext cx="17056650" cy="7689525"/>
          <a:chOff x="3" y="381003"/>
          <a:chExt cx="17056650" cy="7689525"/>
        </a:xfrm>
      </xdr:grpSpPr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00000000-0008-0000-3100-000016000000}"/>
              </a:ext>
            </a:extLst>
          </xdr:cNvPr>
          <xdr:cNvGrpSpPr/>
        </xdr:nvGrpSpPr>
        <xdr:grpSpPr>
          <a:xfrm>
            <a:off x="3" y="390528"/>
            <a:ext cx="5760000" cy="7680000"/>
            <a:chOff x="3" y="390528"/>
            <a:chExt cx="5760000" cy="7680000"/>
          </a:xfrm>
        </xdr:grpSpPr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0000000-0008-0000-3100-00000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" y="390528"/>
              <a:ext cx="5760000" cy="7680000"/>
            </a:xfrm>
            <a:prstGeom prst="rect">
              <a:avLst/>
            </a:prstGeom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00000000-0008-0000-3100-00000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28160" y="6857998"/>
              <a:ext cx="781366" cy="991000"/>
            </a:xfrm>
            <a:prstGeom prst="rect">
              <a:avLst/>
            </a:prstGeom>
          </xdr:spPr>
        </xdr:pic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00000000-0008-0000-31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28160" y="5486411"/>
              <a:ext cx="1645714" cy="1234286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00000000-0008-0000-3100-00000F000000}"/>
              </a:ext>
            </a:extLst>
          </xdr:cNvPr>
          <xdr:cNvGrpSpPr/>
        </xdr:nvGrpSpPr>
        <xdr:grpSpPr>
          <a:xfrm>
            <a:off x="5648328" y="381003"/>
            <a:ext cx="5760000" cy="7680000"/>
            <a:chOff x="5648328" y="381003"/>
            <a:chExt cx="5760000" cy="7680000"/>
          </a:xfrm>
        </xdr:grpSpPr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00000000-0008-0000-3100-00000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648328" y="381003"/>
              <a:ext cx="5760000" cy="7680000"/>
            </a:xfrm>
            <a:prstGeom prst="rect">
              <a:avLst/>
            </a:prstGeom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00000000-0008-0000-3100-00001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43578" y="6857998"/>
              <a:ext cx="781366" cy="991000"/>
            </a:xfrm>
            <a:prstGeom prst="rect">
              <a:avLst/>
            </a:prstGeom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00000000-0008-0000-3100-00000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43578" y="5486411"/>
              <a:ext cx="1645714" cy="1234286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00000000-0008-0000-3100-00000D000000}"/>
              </a:ext>
            </a:extLst>
          </xdr:cNvPr>
          <xdr:cNvGrpSpPr/>
        </xdr:nvGrpSpPr>
        <xdr:grpSpPr>
          <a:xfrm>
            <a:off x="11296653" y="381003"/>
            <a:ext cx="5760000" cy="7680000"/>
            <a:chOff x="11296653" y="381003"/>
            <a:chExt cx="5760000" cy="7680000"/>
          </a:xfrm>
        </xdr:grpSpPr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00000000-0008-0000-3100-00000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296653" y="381003"/>
              <a:ext cx="5760000" cy="7680000"/>
            </a:xfrm>
            <a:prstGeom prst="rect">
              <a:avLst/>
            </a:prstGeom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00000000-0008-0000-3100-00001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296653" y="6857998"/>
              <a:ext cx="781366" cy="991000"/>
            </a:xfrm>
            <a:prstGeom prst="rect">
              <a:avLst/>
            </a:prstGeom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31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296653" y="5486411"/>
              <a:ext cx="1645714" cy="1234286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35</xdr:row>
      <xdr:rowOff>19049</xdr:rowOff>
    </xdr:from>
    <xdr:to>
      <xdr:col>13</xdr:col>
      <xdr:colOff>374250</xdr:colOff>
      <xdr:row>68</xdr:row>
      <xdr:rowOff>75524</xdr:rowOff>
    </xdr:to>
    <xdr:graphicFrame macro="">
      <xdr:nvGraphicFramePr>
        <xdr:cNvPr id="5" name="Content Placeholder 3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</xdr:row>
      <xdr:rowOff>47624</xdr:rowOff>
    </xdr:from>
    <xdr:to>
      <xdr:col>13</xdr:col>
      <xdr:colOff>383775</xdr:colOff>
      <xdr:row>34</xdr:row>
      <xdr:rowOff>104099</xdr:rowOff>
    </xdr:to>
    <xdr:graphicFrame macro="">
      <xdr:nvGraphicFramePr>
        <xdr:cNvPr id="6" name="Content Placeholder 3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9525</xdr:colOff>
      <xdr:row>17</xdr:row>
      <xdr:rowOff>9526</xdr:rowOff>
    </xdr:from>
    <xdr:to>
      <xdr:col>12</xdr:col>
      <xdr:colOff>9528</xdr:colOff>
      <xdr:row>19</xdr:row>
      <xdr:rowOff>114300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CxnSpPr/>
      </xdr:nvCxnSpPr>
      <xdr:spPr>
        <a:xfrm flipV="1">
          <a:off x="7324725" y="2790826"/>
          <a:ext cx="3" cy="428624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0</xdr:row>
          <xdr:rowOff>0</xdr:rowOff>
        </xdr:from>
        <xdr:to>
          <xdr:col>0</xdr:col>
          <xdr:colOff>247650</xdr:colOff>
          <xdr:row>0</xdr:row>
          <xdr:rowOff>9525</xdr:rowOff>
        </xdr:to>
        <xdr:sp macro="" textlink="">
          <xdr:nvSpPr>
            <xdr:cNvPr id="58369" name="ComboBox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33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47625</xdr:colOff>
      <xdr:row>5</xdr:row>
      <xdr:rowOff>0</xdr:rowOff>
    </xdr:from>
    <xdr:to>
      <xdr:col>5</xdr:col>
      <xdr:colOff>542925</xdr:colOff>
      <xdr:row>7</xdr:row>
      <xdr:rowOff>152399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 txBox="1"/>
      </xdr:nvSpPr>
      <xdr:spPr>
        <a:xfrm>
          <a:off x="2486025" y="838200"/>
          <a:ext cx="1104900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latin typeface="Trebuchet MS" panose="020B0603020202020204" pitchFamily="34" charset="0"/>
            </a:rPr>
            <a:t>East Ayrshire,</a:t>
          </a:r>
        </a:p>
        <a:p>
          <a:pPr algn="ctr"/>
          <a:r>
            <a:rPr lang="en-GB" sz="1100">
              <a:latin typeface="Trebuchet MS" panose="020B0603020202020204" pitchFamily="34" charset="0"/>
            </a:rPr>
            <a:t>highest rate</a:t>
          </a:r>
        </a:p>
      </xdr:txBody>
    </xdr:sp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0.1826</cdr:x>
      <cdr:y>0.32538</cdr:y>
    </cdr:from>
    <cdr:to>
      <cdr:x>0.1826</cdr:x>
      <cdr:y>0.42215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15F8D598-CFEB-4692-96A1-DC723858190B}"/>
            </a:ext>
          </a:extLst>
        </cdr:cNvPr>
        <cdr:cNvCxnSpPr/>
      </cdr:nvCxnSpPr>
      <cdr:spPr>
        <a:xfrm xmlns:a="http://schemas.openxmlformats.org/drawingml/2006/main" flipV="1">
          <a:off x="1511928" y="1757028"/>
          <a:ext cx="0" cy="522558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0.88463</cdr:x>
      <cdr:y>0.36017</cdr:y>
    </cdr:from>
    <cdr:to>
      <cdr:x>0.88489</cdr:x>
      <cdr:y>0.44098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BCCB9E97-DAFD-4019-A44E-A233F1A282F5}"/>
            </a:ext>
          </a:extLst>
        </cdr:cNvPr>
        <cdr:cNvCxnSpPr/>
      </cdr:nvCxnSpPr>
      <cdr:spPr>
        <a:xfrm xmlns:a="http://schemas.openxmlformats.org/drawingml/2006/main" flipV="1">
          <a:off x="7324739" y="1944906"/>
          <a:ext cx="2153" cy="43637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0.65034</cdr:x>
      <cdr:y>0.17169</cdr:y>
    </cdr:from>
    <cdr:to>
      <cdr:x>0.85357</cdr:x>
      <cdr:y>0.25989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384800" y="927100"/>
          <a:ext cx="1682750" cy="476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Armagh, Banbridge &amp; Craigavon,</a:t>
          </a:r>
          <a:r>
            <a:rPr lang="en-GB" sz="1100" baseline="0">
              <a:latin typeface="Trebuchet MS" panose="020B0603020202020204" pitchFamily="34" charset="0"/>
            </a:rPr>
            <a:t> </a:t>
          </a:r>
          <a:r>
            <a:rPr lang="en-GB" sz="1100">
              <a:latin typeface="Trebuchet MS" panose="020B0603020202020204" pitchFamily="34" charset="0"/>
            </a:rPr>
            <a:t>highest rate</a:t>
          </a:r>
        </a:p>
      </cdr:txBody>
    </cdr:sp>
  </cdr:relSizeAnchor>
  <cdr:relSizeAnchor xmlns:cdr="http://schemas.openxmlformats.org/drawingml/2006/chartDrawing">
    <cdr:from>
      <cdr:x>0.61034</cdr:x>
      <cdr:y>0.2099</cdr:y>
    </cdr:from>
    <cdr:to>
      <cdr:x>0.65571</cdr:x>
      <cdr:y>0.21049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8E8BFC5-66FD-4EB3-BEC4-32AEC59D79BF}"/>
            </a:ext>
          </a:extLst>
        </cdr:cNvPr>
        <cdr:cNvCxnSpPr/>
      </cdr:nvCxnSpPr>
      <cdr:spPr>
        <a:xfrm xmlns:a="http://schemas.openxmlformats.org/drawingml/2006/main" flipH="1">
          <a:off x="5053578" y="1133476"/>
          <a:ext cx="375672" cy="317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0.76729</cdr:x>
      <cdr:y>0.4004</cdr:y>
    </cdr:from>
    <cdr:to>
      <cdr:x>0.8064</cdr:x>
      <cdr:y>0.45861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3EB094F9-2733-41DA-B5B5-FFD703A915BF}"/>
            </a:ext>
          </a:extLst>
        </cdr:cNvPr>
        <cdr:cNvCxnSpPr/>
      </cdr:nvCxnSpPr>
      <cdr:spPr>
        <a:xfrm xmlns:a="http://schemas.openxmlformats.org/drawingml/2006/main" flipV="1">
          <a:off x="6353175" y="2162177"/>
          <a:ext cx="323850" cy="31432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0.66069</cdr:x>
      <cdr:y>0.43098</cdr:y>
    </cdr:from>
    <cdr:to>
      <cdr:x>0.79375</cdr:x>
      <cdr:y>0.54328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5470525" y="2327275"/>
          <a:ext cx="1101725" cy="606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Antrim &amp; Newtonabbey,</a:t>
          </a:r>
          <a:r>
            <a:rPr lang="en-GB" sz="1100" baseline="0">
              <a:latin typeface="Trebuchet MS" panose="020B0603020202020204" pitchFamily="34" charset="0"/>
            </a:rPr>
            <a:t> low</a:t>
          </a:r>
          <a:r>
            <a:rPr lang="en-GB" sz="1100">
              <a:latin typeface="Trebuchet MS" panose="020B0603020202020204" pitchFamily="34" charset="0"/>
            </a:rPr>
            <a:t>est rate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0.13459</cdr:x>
      <cdr:y>0.22048</cdr:y>
    </cdr:from>
    <cdr:to>
      <cdr:x>0.13459</cdr:x>
      <cdr:y>0.35807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B437022E-66ED-4ED6-8F48-E9BE6EDA3E45}"/>
            </a:ext>
          </a:extLst>
        </cdr:cNvPr>
        <cdr:cNvCxnSpPr/>
      </cdr:nvCxnSpPr>
      <cdr:spPr>
        <a:xfrm xmlns:a="http://schemas.openxmlformats.org/drawingml/2006/main" flipV="1">
          <a:off x="1114396" y="1190613"/>
          <a:ext cx="0" cy="742986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0.26497</cdr:x>
      <cdr:y>0.14993</cdr:y>
    </cdr:from>
    <cdr:to>
      <cdr:x>0.30715</cdr:x>
      <cdr:y>0.15052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4F409839-E51C-4C8A-A7F0-EC7EAA4DF70F}"/>
            </a:ext>
          </a:extLst>
        </cdr:cNvPr>
        <cdr:cNvCxnSpPr/>
      </cdr:nvCxnSpPr>
      <cdr:spPr>
        <a:xfrm xmlns:a="http://schemas.openxmlformats.org/drawingml/2006/main" flipH="1">
          <a:off x="2193930" y="809626"/>
          <a:ext cx="349245" cy="317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9524</xdr:rowOff>
    </xdr:from>
    <xdr:to>
      <xdr:col>13</xdr:col>
      <xdr:colOff>365645</xdr:colOff>
      <xdr:row>34</xdr:row>
      <xdr:rowOff>65999</xdr:rowOff>
    </xdr:to>
    <xdr:graphicFrame macro="">
      <xdr:nvGraphicFramePr>
        <xdr:cNvPr id="2" name="Content Placeholder 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438150</xdr:colOff>
      <xdr:row>9</xdr:row>
      <xdr:rowOff>95250</xdr:rowOff>
    </xdr:from>
    <xdr:to>
      <xdr:col>2</xdr:col>
      <xdr:colOff>314325</xdr:colOff>
      <xdr:row>9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CxnSpPr/>
      </xdr:nvCxnSpPr>
      <xdr:spPr>
        <a:xfrm flipH="1">
          <a:off x="1047750" y="1581150"/>
          <a:ext cx="485775" cy="0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101</xdr:row>
      <xdr:rowOff>85724</xdr:rowOff>
    </xdr:from>
    <xdr:to>
      <xdr:col>13</xdr:col>
      <xdr:colOff>355200</xdr:colOff>
      <xdr:row>134</xdr:row>
      <xdr:rowOff>142199</xdr:rowOff>
    </xdr:to>
    <xdr:graphicFrame macro="">
      <xdr:nvGraphicFramePr>
        <xdr:cNvPr id="5" name="Content Placeholder 3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68</xdr:row>
      <xdr:rowOff>19050</xdr:rowOff>
    </xdr:from>
    <xdr:to>
      <xdr:col>13</xdr:col>
      <xdr:colOff>364725</xdr:colOff>
      <xdr:row>101</xdr:row>
      <xdr:rowOff>56474</xdr:rowOff>
    </xdr:to>
    <xdr:graphicFrame macro="">
      <xdr:nvGraphicFramePr>
        <xdr:cNvPr id="6" name="Content Placeholder 3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600075</xdr:colOff>
      <xdr:row>87</xdr:row>
      <xdr:rowOff>85726</xdr:rowOff>
    </xdr:from>
    <xdr:to>
      <xdr:col>11</xdr:col>
      <xdr:colOff>600075</xdr:colOff>
      <xdr:row>89</xdr:row>
      <xdr:rowOff>123825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CxnSpPr/>
      </xdr:nvCxnSpPr>
      <xdr:spPr>
        <a:xfrm flipV="1">
          <a:off x="7305675" y="14201776"/>
          <a:ext cx="0" cy="361949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0</xdr:rowOff>
        </xdr:from>
        <xdr:to>
          <xdr:col>0</xdr:col>
          <xdr:colOff>76200</xdr:colOff>
          <xdr:row>0</xdr:row>
          <xdr:rowOff>0</xdr:rowOff>
        </xdr:to>
        <xdr:sp macro="" textlink="">
          <xdr:nvSpPr>
            <xdr:cNvPr id="59393" name="ComboBox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35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9525</xdr:colOff>
      <xdr:row>34</xdr:row>
      <xdr:rowOff>95250</xdr:rowOff>
    </xdr:from>
    <xdr:to>
      <xdr:col>13</xdr:col>
      <xdr:colOff>364725</xdr:colOff>
      <xdr:row>67</xdr:row>
      <xdr:rowOff>151725</xdr:rowOff>
    </xdr:to>
    <xdr:graphicFrame macro="">
      <xdr:nvGraphicFramePr>
        <xdr:cNvPr id="9" name="Content Placeholder 3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0.77693</cdr:x>
      <cdr:y>0.10904</cdr:y>
    </cdr:from>
    <cdr:to>
      <cdr:x>0.96269</cdr:x>
      <cdr:y>0.23847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33758" y="537789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28.6%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8E125E4-2D39-48F6-8A84-6FA4201794B3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0.83622</cdr:x>
      <cdr:y>0.73731</cdr:y>
    </cdr:from>
    <cdr:to>
      <cdr:x>0.86958</cdr:x>
      <cdr:y>0.76553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FFD526DD-523B-4304-A121-284C5514F69C}"/>
            </a:ext>
          </a:extLst>
        </cdr:cNvPr>
        <cdr:cNvCxnSpPr/>
      </cdr:nvCxnSpPr>
      <cdr:spPr>
        <a:xfrm xmlns:a="http://schemas.openxmlformats.org/drawingml/2006/main" flipV="1">
          <a:off x="6924675" y="3981452"/>
          <a:ext cx="276225" cy="152399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0.17522</cdr:x>
      <cdr:y>0.12759</cdr:y>
    </cdr:from>
    <cdr:to>
      <cdr:x>0.30174</cdr:x>
      <cdr:y>0.21226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450975" y="688975"/>
          <a:ext cx="1047702" cy="457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Manchester, highest</a:t>
          </a:r>
          <a:r>
            <a:rPr lang="en-GB" sz="1100" baseline="0">
              <a:latin typeface="Trebuchet MS" panose="020B0603020202020204" pitchFamily="34" charset="0"/>
            </a:rPr>
            <a:t> rate</a:t>
          </a:r>
          <a:endParaRPr lang="en-GB" sz="1100">
            <a:latin typeface="Trebuchet MS" panose="020B0603020202020204" pitchFamily="34" charset="0"/>
          </a:endParaRPr>
        </a:p>
      </cdr:txBody>
    </cdr:sp>
  </cdr:relSizeAnchor>
  <cdr:relSizeAnchor xmlns:cdr="http://schemas.openxmlformats.org/drawingml/2006/chartDrawing">
    <cdr:from>
      <cdr:x>0.12691</cdr:x>
      <cdr:y>0.16757</cdr:y>
    </cdr:from>
    <cdr:to>
      <cdr:x>0.18519</cdr:x>
      <cdr:y>0.18932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6C725065-2319-4D13-BC2C-9300DC7E72D7}"/>
            </a:ext>
          </a:extLst>
        </cdr:cNvPr>
        <cdr:cNvCxnSpPr/>
      </cdr:nvCxnSpPr>
      <cdr:spPr>
        <a:xfrm xmlns:a="http://schemas.openxmlformats.org/drawingml/2006/main" flipH="1">
          <a:off x="1050926" y="904876"/>
          <a:ext cx="482599" cy="11747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0.18406</cdr:x>
      <cdr:y>0.34925</cdr:y>
    </cdr:from>
    <cdr:to>
      <cdr:x>0.1849</cdr:x>
      <cdr:y>0.45213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B9DA2307-12E2-44C0-929A-8B85ACF2E064}"/>
            </a:ext>
          </a:extLst>
        </cdr:cNvPr>
        <cdr:cNvCxnSpPr/>
      </cdr:nvCxnSpPr>
      <cdr:spPr>
        <a:xfrm xmlns:a="http://schemas.openxmlformats.org/drawingml/2006/main" flipH="1" flipV="1">
          <a:off x="1524026" y="1885938"/>
          <a:ext cx="6955" cy="555552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0.88463</cdr:x>
      <cdr:y>0.381</cdr:y>
    </cdr:from>
    <cdr:to>
      <cdr:x>0.88463</cdr:x>
      <cdr:y>0.43744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FB6A1F40-5873-4498-86AD-07ED71B958CB}"/>
            </a:ext>
          </a:extLst>
        </cdr:cNvPr>
        <cdr:cNvCxnSpPr/>
      </cdr:nvCxnSpPr>
      <cdr:spPr>
        <a:xfrm xmlns:a="http://schemas.openxmlformats.org/drawingml/2006/main">
          <a:off x="7324725" y="2057401"/>
          <a:ext cx="0" cy="30480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0.74582</cdr:x>
      <cdr:y>0.55269</cdr:y>
    </cdr:from>
    <cdr:to>
      <cdr:x>0.87888</cdr:x>
      <cdr:y>0.66499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175375" y="2984500"/>
          <a:ext cx="1101725" cy="606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Antrim &amp; Newtonabbey,</a:t>
          </a:r>
          <a:r>
            <a:rPr lang="en-GB" sz="1100" baseline="0">
              <a:latin typeface="Trebuchet MS" panose="020B0603020202020204" pitchFamily="34" charset="0"/>
            </a:rPr>
            <a:t> low</a:t>
          </a:r>
          <a:r>
            <a:rPr lang="en-GB" sz="1100">
              <a:latin typeface="Trebuchet MS" panose="020B0603020202020204" pitchFamily="34" charset="0"/>
            </a:rPr>
            <a:t>est rate</a:t>
          </a:r>
        </a:p>
      </cdr:txBody>
    </cdr:sp>
  </cdr:relSizeAnchor>
  <cdr:relSizeAnchor xmlns:cdr="http://schemas.openxmlformats.org/drawingml/2006/chartDrawing">
    <cdr:from>
      <cdr:x>0.81331</cdr:x>
      <cdr:y>0.51682</cdr:y>
    </cdr:from>
    <cdr:to>
      <cdr:x>0.81369</cdr:x>
      <cdr:y>0.5615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B60BE0CD-39B3-4041-A696-8C89086B5B58}"/>
            </a:ext>
          </a:extLst>
        </cdr:cNvPr>
        <cdr:cNvCxnSpPr/>
      </cdr:nvCxnSpPr>
      <cdr:spPr>
        <a:xfrm xmlns:a="http://schemas.openxmlformats.org/drawingml/2006/main" flipH="1" flipV="1">
          <a:off x="6734175" y="2790826"/>
          <a:ext cx="3175" cy="24130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0.42142</cdr:x>
      <cdr:y>0.23695</cdr:y>
    </cdr:from>
    <cdr:to>
      <cdr:x>0.54566</cdr:x>
      <cdr:y>0.31985</cdr:y>
    </cdr:to>
    <cdr:sp macro="" textlink="">
      <cdr:nvSpPr>
        <cdr:cNvPr id="11" name="TextBox 16"/>
        <cdr:cNvSpPr txBox="1"/>
      </cdr:nvSpPr>
      <cdr:spPr>
        <a:xfrm xmlns:a="http://schemas.openxmlformats.org/drawingml/2006/main">
          <a:off x="3489325" y="1279525"/>
          <a:ext cx="1028700" cy="4476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Belfast,</a:t>
          </a:r>
        </a:p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highest rate</a:t>
          </a:r>
        </a:p>
      </cdr:txBody>
    </cdr:sp>
  </cdr:relSizeAnchor>
  <cdr:relSizeAnchor xmlns:cdr="http://schemas.openxmlformats.org/drawingml/2006/chartDrawing">
    <cdr:from>
      <cdr:x>0.40186</cdr:x>
      <cdr:y>0.26811</cdr:y>
    </cdr:from>
    <cdr:to>
      <cdr:x>0.43714</cdr:x>
      <cdr:y>0.2687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id="{6AB4EE56-D836-40C1-9C40-1177F82F6580}"/>
            </a:ext>
          </a:extLst>
        </cdr:cNvPr>
        <cdr:cNvCxnSpPr/>
      </cdr:nvCxnSpPr>
      <cdr:spPr>
        <a:xfrm xmlns:a="http://schemas.openxmlformats.org/drawingml/2006/main" flipH="1">
          <a:off x="3327402" y="1447801"/>
          <a:ext cx="292098" cy="317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0.13689</cdr:x>
      <cdr:y>0.20958</cdr:y>
    </cdr:from>
    <cdr:to>
      <cdr:x>0.13804</cdr:x>
      <cdr:y>0.34341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337DB4C0-4F39-4DEB-AA62-25E9787F05CA}"/>
            </a:ext>
          </a:extLst>
        </cdr:cNvPr>
        <cdr:cNvCxnSpPr/>
      </cdr:nvCxnSpPr>
      <cdr:spPr>
        <a:xfrm xmlns:a="http://schemas.openxmlformats.org/drawingml/2006/main" flipH="1" flipV="1">
          <a:off x="1133449" y="1127739"/>
          <a:ext cx="9551" cy="720111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0.25116</cdr:x>
      <cdr:y>0.11919</cdr:y>
    </cdr:from>
    <cdr:to>
      <cdr:x>0.37847</cdr:x>
      <cdr:y>0.2077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2079625" y="641350"/>
          <a:ext cx="1054100" cy="4762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Glasgow</a:t>
          </a:r>
          <a:r>
            <a:rPr lang="en-GB" sz="1100" baseline="0">
              <a:latin typeface="Trebuchet MS" panose="020B0603020202020204" pitchFamily="34" charset="0"/>
            </a:rPr>
            <a:t> City</a:t>
          </a:r>
          <a:r>
            <a:rPr lang="en-GB" sz="1100">
              <a:latin typeface="Trebuchet MS" panose="020B0603020202020204" pitchFamily="34" charset="0"/>
            </a:rPr>
            <a:t>,</a:t>
          </a:r>
        </a:p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highest rate</a:t>
          </a:r>
        </a:p>
      </cdr:txBody>
    </cdr:sp>
  </cdr:relSizeAnchor>
  <cdr:relSizeAnchor xmlns:cdr="http://schemas.openxmlformats.org/drawingml/2006/chartDrawing">
    <cdr:from>
      <cdr:x>0.21857</cdr:x>
      <cdr:y>0.16344</cdr:y>
    </cdr:from>
    <cdr:to>
      <cdr:x>0.25116</cdr:x>
      <cdr:y>0.16462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78E972DE-25C3-44F0-963F-CD8ED4F3BFDC}"/>
            </a:ext>
          </a:extLst>
        </cdr:cNvPr>
        <cdr:cNvCxnSpPr>
          <a:stCxn xmlns:a="http://schemas.openxmlformats.org/drawingml/2006/main" id="3" idx="1"/>
        </cdr:cNvCxnSpPr>
      </cdr:nvCxnSpPr>
      <cdr:spPr>
        <a:xfrm xmlns:a="http://schemas.openxmlformats.org/drawingml/2006/main" flipH="1">
          <a:off x="1809751" y="879475"/>
          <a:ext cx="269874" cy="635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0.15185</cdr:x>
      <cdr:y>0.19579</cdr:y>
    </cdr:from>
    <cdr:to>
      <cdr:x>0.20937</cdr:x>
      <cdr:y>0.23107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E71E27DF-4827-405C-B1DE-9D2C2EBCAAC4}"/>
            </a:ext>
          </a:extLst>
        </cdr:cNvPr>
        <cdr:cNvCxnSpPr/>
      </cdr:nvCxnSpPr>
      <cdr:spPr>
        <a:xfrm xmlns:a="http://schemas.openxmlformats.org/drawingml/2006/main" flipH="1">
          <a:off x="1257300" y="1057275"/>
          <a:ext cx="476250" cy="19050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0.85357</cdr:x>
      <cdr:y>0.41981</cdr:y>
    </cdr:from>
    <cdr:to>
      <cdr:x>0.85357</cdr:x>
      <cdr:y>0.49213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B91C033C-EF22-4327-A41C-44BDE9F6EC2B}"/>
            </a:ext>
          </a:extLst>
        </cdr:cNvPr>
        <cdr:cNvCxnSpPr/>
      </cdr:nvCxnSpPr>
      <cdr:spPr>
        <a:xfrm xmlns:a="http://schemas.openxmlformats.org/drawingml/2006/main">
          <a:off x="7067550" y="2266950"/>
          <a:ext cx="1" cy="39052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0.64574</cdr:x>
      <cdr:y>0.69027</cdr:y>
    </cdr:from>
    <cdr:to>
      <cdr:x>0.85855</cdr:x>
      <cdr:y>0.80492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5346700" y="3727450"/>
          <a:ext cx="1762125" cy="619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The Vale of Glamorgan / Bro Morgannwg, </a:t>
          </a:r>
        </a:p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lowest rate</a:t>
          </a:r>
        </a:p>
      </cdr:txBody>
    </cdr:sp>
  </cdr:relSizeAnchor>
  <cdr:relSizeAnchor xmlns:cdr="http://schemas.openxmlformats.org/drawingml/2006/chartDrawing">
    <cdr:from>
      <cdr:x>0.75119</cdr:x>
      <cdr:y>0.62265</cdr:y>
    </cdr:from>
    <cdr:to>
      <cdr:x>0.75119</cdr:x>
      <cdr:y>0.68792</cdr:y>
    </cdr:to>
    <cdr:cxnSp macro="">
      <cdr:nvCxnSpPr>
        <cdr:cNvPr id="10" name="Straight Arrow Connector 9">
          <a:extLst xmlns:a="http://schemas.openxmlformats.org/drawingml/2006/main">
            <a:ext uri="{FF2B5EF4-FFF2-40B4-BE49-F238E27FC236}">
              <a16:creationId xmlns:a16="http://schemas.microsoft.com/office/drawing/2014/main" id="{CCFA04A1-400D-40A7-ABED-5426ECA9A671}"/>
            </a:ext>
          </a:extLst>
        </cdr:cNvPr>
        <cdr:cNvCxnSpPr/>
      </cdr:nvCxnSpPr>
      <cdr:spPr>
        <a:xfrm xmlns:a="http://schemas.openxmlformats.org/drawingml/2006/main" flipV="1">
          <a:off x="6219825" y="3362328"/>
          <a:ext cx="2" cy="352422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85728</xdr:rowOff>
    </xdr:from>
    <xdr:to>
      <xdr:col>28</xdr:col>
      <xdr:colOff>225975</xdr:colOff>
      <xdr:row>49</xdr:row>
      <xdr:rowOff>60003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00000000-0008-0000-3600-000020000000}"/>
            </a:ext>
          </a:extLst>
        </xdr:cNvPr>
        <xdr:cNvGrpSpPr/>
      </xdr:nvGrpSpPr>
      <xdr:grpSpPr>
        <a:xfrm>
          <a:off x="0" y="485778"/>
          <a:ext cx="17047125" cy="7680000"/>
          <a:chOff x="3" y="409578"/>
          <a:chExt cx="17047125" cy="7680000"/>
        </a:xfrm>
      </xdr:grpSpPr>
      <xdr:grpSp>
        <xdr:nvGrpSpPr>
          <xdr:cNvPr id="31" name="Group 30">
            <a:extLst>
              <a:ext uri="{FF2B5EF4-FFF2-40B4-BE49-F238E27FC236}">
                <a16:creationId xmlns:a16="http://schemas.microsoft.com/office/drawing/2014/main" id="{00000000-0008-0000-3600-00001F000000}"/>
              </a:ext>
            </a:extLst>
          </xdr:cNvPr>
          <xdr:cNvGrpSpPr/>
        </xdr:nvGrpSpPr>
        <xdr:grpSpPr>
          <a:xfrm>
            <a:off x="3" y="409578"/>
            <a:ext cx="5760000" cy="7680000"/>
            <a:chOff x="3" y="409578"/>
            <a:chExt cx="5760000" cy="7680000"/>
          </a:xfrm>
        </xdr:grpSpPr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00000000-0008-0000-3600-00000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" y="409578"/>
              <a:ext cx="5760000" cy="7680000"/>
            </a:xfrm>
            <a:prstGeom prst="rect">
              <a:avLst/>
            </a:prstGeom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00000000-0008-0000-3600-00000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33350" y="6962774"/>
              <a:ext cx="781366" cy="991000"/>
            </a:xfrm>
            <a:prstGeom prst="rect">
              <a:avLst/>
            </a:prstGeom>
          </xdr:spPr>
        </xdr:pic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00000000-0008-0000-3600-00001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33350" y="5629286"/>
              <a:ext cx="1645714" cy="1234286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30" name="Group 29">
            <a:extLst>
              <a:ext uri="{FF2B5EF4-FFF2-40B4-BE49-F238E27FC236}">
                <a16:creationId xmlns:a16="http://schemas.microsoft.com/office/drawing/2014/main" id="{00000000-0008-0000-3600-00001E000000}"/>
              </a:ext>
            </a:extLst>
          </xdr:cNvPr>
          <xdr:cNvGrpSpPr/>
        </xdr:nvGrpSpPr>
        <xdr:grpSpPr>
          <a:xfrm>
            <a:off x="5648328" y="409578"/>
            <a:ext cx="5760000" cy="7680000"/>
            <a:chOff x="5648328" y="409578"/>
            <a:chExt cx="5760000" cy="7680000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00000000-0008-0000-3600-00000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648328" y="409578"/>
              <a:ext cx="5760000" cy="7680000"/>
            </a:xfrm>
            <a:prstGeom prst="rect">
              <a:avLst/>
            </a:prstGeom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00000000-0008-0000-3600-00001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81678" y="6962774"/>
              <a:ext cx="781366" cy="991000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36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81678" y="5629286"/>
              <a:ext cx="1645714" cy="1234286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9" name="Group 28">
            <a:extLst>
              <a:ext uri="{FF2B5EF4-FFF2-40B4-BE49-F238E27FC236}">
                <a16:creationId xmlns:a16="http://schemas.microsoft.com/office/drawing/2014/main" id="{00000000-0008-0000-3600-00001D000000}"/>
              </a:ext>
            </a:extLst>
          </xdr:cNvPr>
          <xdr:cNvGrpSpPr/>
        </xdr:nvGrpSpPr>
        <xdr:grpSpPr>
          <a:xfrm>
            <a:off x="11287128" y="409578"/>
            <a:ext cx="5760000" cy="7680000"/>
            <a:chOff x="11287128" y="409578"/>
            <a:chExt cx="5760000" cy="7680000"/>
          </a:xfrm>
        </xdr:grpSpPr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00000000-0008-0000-3600-00001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287128" y="409578"/>
              <a:ext cx="5760000" cy="7680000"/>
            </a:xfrm>
            <a:prstGeom prst="rect">
              <a:avLst/>
            </a:prstGeom>
          </xdr:spPr>
        </xdr:pic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00000000-0008-0000-3600-00001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382378" y="6962774"/>
              <a:ext cx="781366" cy="991000"/>
            </a:xfrm>
            <a:prstGeom prst="rect">
              <a:avLst/>
            </a:prstGeom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36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382378" y="5629286"/>
              <a:ext cx="1645714" cy="1234286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35</xdr:row>
      <xdr:rowOff>47624</xdr:rowOff>
    </xdr:from>
    <xdr:to>
      <xdr:col>13</xdr:col>
      <xdr:colOff>364725</xdr:colOff>
      <xdr:row>68</xdr:row>
      <xdr:rowOff>104099</xdr:rowOff>
    </xdr:to>
    <xdr:graphicFrame macro="">
      <xdr:nvGraphicFramePr>
        <xdr:cNvPr id="5" name="Content Placeholder 3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</xdr:row>
      <xdr:rowOff>19049</xdr:rowOff>
    </xdr:from>
    <xdr:to>
      <xdr:col>13</xdr:col>
      <xdr:colOff>364725</xdr:colOff>
      <xdr:row>34</xdr:row>
      <xdr:rowOff>75524</xdr:rowOff>
    </xdr:to>
    <xdr:graphicFrame macro="">
      <xdr:nvGraphicFramePr>
        <xdr:cNvPr id="6" name="Content Placeholder 3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15</xdr:row>
      <xdr:rowOff>104776</xdr:rowOff>
    </xdr:from>
    <xdr:to>
      <xdr:col>12</xdr:col>
      <xdr:colOff>3</xdr:colOff>
      <xdr:row>18</xdr:row>
      <xdr:rowOff>47625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CxnSpPr/>
      </xdr:nvCxnSpPr>
      <xdr:spPr>
        <a:xfrm flipV="1">
          <a:off x="7315200" y="2562226"/>
          <a:ext cx="3" cy="428624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0</xdr:row>
          <xdr:rowOff>0</xdr:rowOff>
        </xdr:from>
        <xdr:to>
          <xdr:col>0</xdr:col>
          <xdr:colOff>247650</xdr:colOff>
          <xdr:row>0</xdr:row>
          <xdr:rowOff>9525</xdr:rowOff>
        </xdr:to>
        <xdr:sp macro="" textlink="">
          <xdr:nvSpPr>
            <xdr:cNvPr id="61441" name="ComboBox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38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47625</xdr:colOff>
      <xdr:row>4</xdr:row>
      <xdr:rowOff>47626</xdr:rowOff>
    </xdr:from>
    <xdr:to>
      <xdr:col>6</xdr:col>
      <xdr:colOff>495300</xdr:colOff>
      <xdr:row>7</xdr:row>
      <xdr:rowOff>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3095625" y="723901"/>
          <a:ext cx="10572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latin typeface="Trebuchet MS" panose="020B0603020202020204" pitchFamily="34" charset="0"/>
            </a:rPr>
            <a:t>Eilean Siar, highest rate</a:t>
          </a:r>
        </a:p>
      </xdr:txBody>
    </xdr:sp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0.18176</cdr:x>
      <cdr:y>0.19227</cdr:y>
    </cdr:from>
    <cdr:to>
      <cdr:x>0.1826</cdr:x>
      <cdr:y>0.29515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BEE2FCE3-3CA5-4F02-9C3E-73E3C5F10542}"/>
            </a:ext>
          </a:extLst>
        </cdr:cNvPr>
        <cdr:cNvCxnSpPr/>
      </cdr:nvCxnSpPr>
      <cdr:spPr>
        <a:xfrm xmlns:a="http://schemas.openxmlformats.org/drawingml/2006/main" flipH="1" flipV="1">
          <a:off x="1504985" y="1038237"/>
          <a:ext cx="6955" cy="555552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0.88463</cdr:x>
      <cdr:y>0.31927</cdr:y>
    </cdr:from>
    <cdr:to>
      <cdr:x>0.88463</cdr:x>
      <cdr:y>0.41452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707A5B2D-082B-4AEB-A53E-2CFC1424C407}"/>
            </a:ext>
          </a:extLst>
        </cdr:cNvPr>
        <cdr:cNvCxnSpPr/>
      </cdr:nvCxnSpPr>
      <cdr:spPr>
        <a:xfrm xmlns:a="http://schemas.openxmlformats.org/drawingml/2006/main" flipV="1">
          <a:off x="7324733" y="1724046"/>
          <a:ext cx="0" cy="51435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0.50539</cdr:x>
      <cdr:y>0.45214</cdr:y>
    </cdr:from>
    <cdr:to>
      <cdr:x>0.70862</cdr:x>
      <cdr:y>0.54034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184650" y="2441575"/>
          <a:ext cx="1682750" cy="476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Armagh, Banbridge &amp; Craigavon,</a:t>
          </a:r>
          <a:r>
            <a:rPr lang="en-GB" sz="1100" baseline="0">
              <a:latin typeface="Trebuchet MS" panose="020B0603020202020204" pitchFamily="34" charset="0"/>
            </a:rPr>
            <a:t> low</a:t>
          </a:r>
          <a:r>
            <a:rPr lang="en-GB" sz="1100">
              <a:latin typeface="Trebuchet MS" panose="020B0603020202020204" pitchFamily="34" charset="0"/>
            </a:rPr>
            <a:t>est rate</a:t>
          </a:r>
        </a:p>
      </cdr:txBody>
    </cdr:sp>
  </cdr:relSizeAnchor>
  <cdr:relSizeAnchor xmlns:cdr="http://schemas.openxmlformats.org/drawingml/2006/chartDrawing">
    <cdr:from>
      <cdr:x>0.49696</cdr:x>
      <cdr:y>0.09349</cdr:y>
    </cdr:from>
    <cdr:to>
      <cdr:x>0.66491</cdr:x>
      <cdr:y>0.17639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14800" y="504826"/>
          <a:ext cx="1390650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Mid &amp; East Antrim, highest rate</a:t>
          </a:r>
        </a:p>
      </cdr:txBody>
    </cdr:sp>
  </cdr:relSizeAnchor>
  <cdr:relSizeAnchor xmlns:cdr="http://schemas.openxmlformats.org/drawingml/2006/chartDrawing">
    <cdr:from>
      <cdr:x>0.60279</cdr:x>
      <cdr:y>0.3957</cdr:y>
    </cdr:from>
    <cdr:to>
      <cdr:x>0.60317</cdr:x>
      <cdr:y>0.45508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22512A11-E31A-4CAF-B719-F24C7C77D57B}"/>
            </a:ext>
          </a:extLst>
        </cdr:cNvPr>
        <cdr:cNvCxnSpPr/>
      </cdr:nvCxnSpPr>
      <cdr:spPr>
        <a:xfrm xmlns:a="http://schemas.openxmlformats.org/drawingml/2006/main" flipV="1">
          <a:off x="4991100" y="2136797"/>
          <a:ext cx="3183" cy="32065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0.6419</cdr:x>
      <cdr:y>0.1464</cdr:y>
    </cdr:from>
    <cdr:to>
      <cdr:x>0.66606</cdr:x>
      <cdr:y>0.16581</cdr:y>
    </cdr:to>
    <cdr:cxnSp macro="">
      <cdr:nvCxnSpPr>
        <cdr:cNvPr id="10" name="Straight Arrow Connector 9">
          <a:extLst xmlns:a="http://schemas.openxmlformats.org/drawingml/2006/main">
            <a:ext uri="{FF2B5EF4-FFF2-40B4-BE49-F238E27FC236}">
              <a16:creationId xmlns:a16="http://schemas.microsoft.com/office/drawing/2014/main" id="{F288A191-0299-4B67-8745-219B4745E3C7}"/>
            </a:ext>
          </a:extLst>
        </cdr:cNvPr>
        <cdr:cNvCxnSpPr/>
      </cdr:nvCxnSpPr>
      <cdr:spPr>
        <a:xfrm xmlns:a="http://schemas.openxmlformats.org/drawingml/2006/main">
          <a:off x="5314950" y="790576"/>
          <a:ext cx="200025" cy="10477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0.137</cdr:x>
      <cdr:y>0.26335</cdr:y>
    </cdr:from>
    <cdr:to>
      <cdr:x>0.13804</cdr:x>
      <cdr:y>0.39511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5C6CAD3F-4512-4BE5-8990-78A525DC91BC}"/>
            </a:ext>
          </a:extLst>
        </cdr:cNvPr>
        <cdr:cNvCxnSpPr/>
      </cdr:nvCxnSpPr>
      <cdr:spPr>
        <a:xfrm xmlns:a="http://schemas.openxmlformats.org/drawingml/2006/main" flipH="1" flipV="1">
          <a:off x="1134363" y="1422108"/>
          <a:ext cx="8611" cy="71150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0.33744</cdr:x>
      <cdr:y>0.13406</cdr:y>
    </cdr:from>
    <cdr:to>
      <cdr:x>0.38767</cdr:x>
      <cdr:y>0.15405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850411C-78CC-46C3-8F52-46907E9E0EEA}"/>
            </a:ext>
          </a:extLst>
        </cdr:cNvPr>
        <cdr:cNvCxnSpPr/>
      </cdr:nvCxnSpPr>
      <cdr:spPr>
        <a:xfrm xmlns:a="http://schemas.openxmlformats.org/drawingml/2006/main" flipH="1">
          <a:off x="2794004" y="723901"/>
          <a:ext cx="415921" cy="107949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9524</xdr:rowOff>
    </xdr:from>
    <xdr:to>
      <xdr:col>13</xdr:col>
      <xdr:colOff>365645</xdr:colOff>
      <xdr:row>34</xdr:row>
      <xdr:rowOff>65999</xdr:rowOff>
    </xdr:to>
    <xdr:graphicFrame macro="">
      <xdr:nvGraphicFramePr>
        <xdr:cNvPr id="2" name="Content Placeholder 3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390525</xdr:colOff>
      <xdr:row>13</xdr:row>
      <xdr:rowOff>47626</xdr:rowOff>
    </xdr:from>
    <xdr:to>
      <xdr:col>2</xdr:col>
      <xdr:colOff>171450</xdr:colOff>
      <xdr:row>20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CxnSpPr/>
      </xdr:nvCxnSpPr>
      <xdr:spPr>
        <a:xfrm flipH="1" flipV="1">
          <a:off x="1000125" y="2181226"/>
          <a:ext cx="390525" cy="1238249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68</xdr:row>
      <xdr:rowOff>19049</xdr:rowOff>
    </xdr:from>
    <xdr:to>
      <xdr:col>13</xdr:col>
      <xdr:colOff>364725</xdr:colOff>
      <xdr:row>101</xdr:row>
      <xdr:rowOff>75524</xdr:rowOff>
    </xdr:to>
    <xdr:graphicFrame macro="">
      <xdr:nvGraphicFramePr>
        <xdr:cNvPr id="5" name="Content Placeholder 3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34</xdr:row>
      <xdr:rowOff>114300</xdr:rowOff>
    </xdr:from>
    <xdr:to>
      <xdr:col>13</xdr:col>
      <xdr:colOff>364725</xdr:colOff>
      <xdr:row>67</xdr:row>
      <xdr:rowOff>151724</xdr:rowOff>
    </xdr:to>
    <xdr:graphicFrame macro="">
      <xdr:nvGraphicFramePr>
        <xdr:cNvPr id="6" name="Content Placeholder 3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600075</xdr:colOff>
      <xdr:row>53</xdr:row>
      <xdr:rowOff>0</xdr:rowOff>
    </xdr:from>
    <xdr:to>
      <xdr:col>11</xdr:col>
      <xdr:colOff>600075</xdr:colOff>
      <xdr:row>56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CxnSpPr/>
      </xdr:nvCxnSpPr>
      <xdr:spPr>
        <a:xfrm flipV="1">
          <a:off x="7305675" y="8610600"/>
          <a:ext cx="0" cy="485775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0</xdr:row>
          <xdr:rowOff>0</xdr:rowOff>
        </xdr:from>
        <xdr:to>
          <xdr:col>0</xdr:col>
          <xdr:colOff>257175</xdr:colOff>
          <xdr:row>0</xdr:row>
          <xdr:rowOff>9525</xdr:rowOff>
        </xdr:to>
        <xdr:sp macro="" textlink="">
          <xdr:nvSpPr>
            <xdr:cNvPr id="62465" name="ComboBox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39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209549</xdr:colOff>
      <xdr:row>57</xdr:row>
      <xdr:rowOff>76200</xdr:rowOff>
    </xdr:from>
    <xdr:to>
      <xdr:col>9</xdr:col>
      <xdr:colOff>276225</xdr:colOff>
      <xdr:row>60</xdr:row>
      <xdr:rowOff>66675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/>
      </xdr:nvSpPr>
      <xdr:spPr>
        <a:xfrm>
          <a:off x="4476749" y="9334500"/>
          <a:ext cx="1285876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latin typeface="Trebuchet MS" panose="020B0603020202020204" pitchFamily="34" charset="0"/>
            </a:rPr>
            <a:t>Scottish Borders, lowest rate</a:t>
          </a:r>
        </a:p>
      </xdr:txBody>
    </xdr:sp>
    <xdr:clientData/>
  </xdr:twoCellAnchor>
  <xdr:twoCellAnchor>
    <xdr:from>
      <xdr:col>8</xdr:col>
      <xdr:colOff>238125</xdr:colOff>
      <xdr:row>55</xdr:row>
      <xdr:rowOff>76200</xdr:rowOff>
    </xdr:from>
    <xdr:to>
      <xdr:col>8</xdr:col>
      <xdr:colOff>242887</xdr:colOff>
      <xdr:row>57</xdr:row>
      <xdr:rowOff>76200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CxnSpPr>
          <a:stCxn id="4" idx="0"/>
        </xdr:cNvCxnSpPr>
      </xdr:nvCxnSpPr>
      <xdr:spPr>
        <a:xfrm flipH="1" flipV="1">
          <a:off x="5114925" y="9010650"/>
          <a:ext cx="4762" cy="323850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27</xdr:row>
      <xdr:rowOff>9525</xdr:rowOff>
    </xdr:from>
    <xdr:to>
      <xdr:col>9</xdr:col>
      <xdr:colOff>495300</xdr:colOff>
      <xdr:row>29</xdr:row>
      <xdr:rowOff>104775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3900-00000B000000}"/>
            </a:ext>
          </a:extLst>
        </xdr:cNvPr>
        <xdr:cNvSpPr txBox="1"/>
      </xdr:nvSpPr>
      <xdr:spPr>
        <a:xfrm>
          <a:off x="4800600" y="4410075"/>
          <a:ext cx="11811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latin typeface="Trebuchet MS" panose="020B0603020202020204" pitchFamily="34" charset="0"/>
            </a:rPr>
            <a:t>Hambleton, </a:t>
          </a:r>
        </a:p>
        <a:p>
          <a:pPr algn="ctr"/>
          <a:r>
            <a:rPr lang="en-GB" sz="1100">
              <a:latin typeface="Trebuchet MS" panose="020B0603020202020204" pitchFamily="34" charset="0"/>
            </a:rPr>
            <a:t>lowest rate</a:t>
          </a:r>
        </a:p>
      </xdr:txBody>
    </xdr:sp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0.87302</cdr:x>
      <cdr:y>0.7038</cdr:y>
    </cdr:from>
    <cdr:to>
      <cdr:x>0.87302</cdr:x>
      <cdr:y>0.77259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9A2206DE-4ACA-4A52-A77C-1A91D81F6176}"/>
            </a:ext>
          </a:extLst>
        </cdr:cNvPr>
        <cdr:cNvCxnSpPr/>
      </cdr:nvCxnSpPr>
      <cdr:spPr>
        <a:xfrm xmlns:a="http://schemas.openxmlformats.org/drawingml/2006/main" flipH="1" flipV="1">
          <a:off x="7229447" y="3800493"/>
          <a:ext cx="0" cy="371466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0.68669</cdr:x>
      <cdr:y>0.74083</cdr:y>
    </cdr:from>
    <cdr:to>
      <cdr:x>0.7235</cdr:x>
      <cdr:y>0.78669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F4DE0213-4A5A-4B25-B924-8DC209959A33}"/>
            </a:ext>
          </a:extLst>
        </cdr:cNvPr>
        <cdr:cNvCxnSpPr/>
      </cdr:nvCxnSpPr>
      <cdr:spPr>
        <a:xfrm xmlns:a="http://schemas.openxmlformats.org/drawingml/2006/main" flipV="1">
          <a:off x="5686425" y="4000501"/>
          <a:ext cx="304800" cy="24765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0.20129</cdr:x>
      <cdr:y>0.10231</cdr:y>
    </cdr:from>
    <cdr:to>
      <cdr:x>0.34277</cdr:x>
      <cdr:y>0.19403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666875" y="552451"/>
          <a:ext cx="1171575" cy="495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Middlesbrough, highest rate</a:t>
          </a:r>
        </a:p>
      </cdr:txBody>
    </cdr:sp>
  </cdr:relSizeAnchor>
  <cdr:relSizeAnchor xmlns:cdr="http://schemas.openxmlformats.org/drawingml/2006/chartDrawing">
    <cdr:from>
      <cdr:x>0.16103</cdr:x>
      <cdr:y>0.14111</cdr:y>
    </cdr:from>
    <cdr:to>
      <cdr:x>0.21279</cdr:x>
      <cdr:y>0.15699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D8346AF4-245D-4A7C-BB6E-99D1F39DD80A}"/>
            </a:ext>
          </a:extLst>
        </cdr:cNvPr>
        <cdr:cNvCxnSpPr/>
      </cdr:nvCxnSpPr>
      <cdr:spPr>
        <a:xfrm xmlns:a="http://schemas.openxmlformats.org/drawingml/2006/main" flipH="1">
          <a:off x="1333500" y="762001"/>
          <a:ext cx="428625" cy="8572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0.79724</cdr:x>
      <cdr:y>0.08349</cdr:y>
    </cdr:from>
    <cdr:to>
      <cdr:x>0.97397</cdr:x>
      <cdr:y>0.21826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883601" y="411791"/>
          <a:ext cx="1304267" cy="664686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25.9%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0.01078</cdr:x>
      <cdr:y>0.73061</cdr:y>
    </cdr:from>
    <cdr:to>
      <cdr:x>0.14249</cdr:x>
      <cdr:y>0.97149</cdr:y>
    </cdr:to>
    <cdr:pic>
      <cdr:nvPicPr>
        <cdr:cNvPr id="6" name="Picture 5">
          <a:extLst xmlns:a="http://schemas.openxmlformats.org/drawingml/2006/main">
            <a:ext uri="{FF2B5EF4-FFF2-40B4-BE49-F238E27FC236}">
              <a16:creationId xmlns:a16="http://schemas.microsoft.com/office/drawing/2014/main" id="{C6BEB1B8-2194-44D6-9C4C-CF5F20277D82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556" y="360336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0.1826</cdr:x>
      <cdr:y>0.16838</cdr:y>
    </cdr:from>
    <cdr:to>
      <cdr:x>0.1826</cdr:x>
      <cdr:y>0.26515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CAE9A8D2-5694-497B-BFB7-292B70251583}"/>
            </a:ext>
          </a:extLst>
        </cdr:cNvPr>
        <cdr:cNvCxnSpPr/>
      </cdr:nvCxnSpPr>
      <cdr:spPr>
        <a:xfrm xmlns:a="http://schemas.openxmlformats.org/drawingml/2006/main" flipV="1">
          <a:off x="1511925" y="909276"/>
          <a:ext cx="0" cy="522558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0.88463</cdr:x>
      <cdr:y>0.42509</cdr:y>
    </cdr:from>
    <cdr:to>
      <cdr:x>0.88463</cdr:x>
      <cdr:y>0.51681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87775949-B9C3-4F20-94A0-85BC19E68207}"/>
            </a:ext>
          </a:extLst>
        </cdr:cNvPr>
        <cdr:cNvCxnSpPr/>
      </cdr:nvCxnSpPr>
      <cdr:spPr>
        <a:xfrm xmlns:a="http://schemas.openxmlformats.org/drawingml/2006/main" flipH="1" flipV="1">
          <a:off x="7324739" y="2295501"/>
          <a:ext cx="0" cy="495288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0.23582</cdr:x>
      <cdr:y>0.11171</cdr:y>
    </cdr:from>
    <cdr:to>
      <cdr:x>0.35201</cdr:x>
      <cdr:y>0.19462</cdr:y>
    </cdr:to>
    <cdr:sp macro="" textlink="">
      <cdr:nvSpPr>
        <cdr:cNvPr id="5" name="TextBox 16"/>
        <cdr:cNvSpPr txBox="1"/>
      </cdr:nvSpPr>
      <cdr:spPr>
        <a:xfrm xmlns:a="http://schemas.openxmlformats.org/drawingml/2006/main">
          <a:off x="1952625" y="603250"/>
          <a:ext cx="962025" cy="4476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Belfast,</a:t>
          </a:r>
        </a:p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highest rate</a:t>
          </a:r>
        </a:p>
      </cdr:txBody>
    </cdr:sp>
  </cdr:relSizeAnchor>
  <cdr:relSizeAnchor xmlns:cdr="http://schemas.openxmlformats.org/drawingml/2006/chartDrawing">
    <cdr:from>
      <cdr:x>0.35201</cdr:x>
      <cdr:y>0.15316</cdr:y>
    </cdr:from>
    <cdr:to>
      <cdr:x>0.38882</cdr:x>
      <cdr:y>0.15346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C533F26C-95D5-41AD-814E-73CB1C778A4A}"/>
            </a:ext>
          </a:extLst>
        </cdr:cNvPr>
        <cdr:cNvCxnSpPr>
          <a:stCxn xmlns:a="http://schemas.openxmlformats.org/drawingml/2006/main" id="5" idx="3"/>
        </cdr:cNvCxnSpPr>
      </cdr:nvCxnSpPr>
      <cdr:spPr>
        <a:xfrm xmlns:a="http://schemas.openxmlformats.org/drawingml/2006/main">
          <a:off x="2914650" y="827088"/>
          <a:ext cx="304800" cy="1588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0.137</cdr:x>
      <cdr:y>0.51975</cdr:y>
    </cdr:from>
    <cdr:to>
      <cdr:x>0.13804</cdr:x>
      <cdr:y>0.65151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07E8A45C-8A9B-4404-BE39-5AA2D6B78F78}"/>
            </a:ext>
          </a:extLst>
        </cdr:cNvPr>
        <cdr:cNvCxnSpPr/>
      </cdr:nvCxnSpPr>
      <cdr:spPr>
        <a:xfrm xmlns:a="http://schemas.openxmlformats.org/drawingml/2006/main" flipH="1" flipV="1">
          <a:off x="1134360" y="2796745"/>
          <a:ext cx="8611" cy="70899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0.23966</cdr:x>
      <cdr:y>0.13689</cdr:y>
    </cdr:from>
    <cdr:to>
      <cdr:x>0.36697</cdr:x>
      <cdr:y>0.2254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1984375" y="736600"/>
          <a:ext cx="1054100" cy="4762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Glasgow</a:t>
          </a:r>
          <a:r>
            <a:rPr lang="en-GB" sz="1100" baseline="0">
              <a:latin typeface="Trebuchet MS" panose="020B0603020202020204" pitchFamily="34" charset="0"/>
            </a:rPr>
            <a:t> City</a:t>
          </a:r>
          <a:r>
            <a:rPr lang="en-GB" sz="1100">
              <a:latin typeface="Trebuchet MS" panose="020B0603020202020204" pitchFamily="34" charset="0"/>
            </a:rPr>
            <a:t>,</a:t>
          </a:r>
        </a:p>
        <a:p xmlns:a="http://schemas.openxmlformats.org/drawingml/2006/main">
          <a:pPr algn="ctr"/>
          <a:r>
            <a:rPr lang="en-GB" sz="1100">
              <a:latin typeface="Trebuchet MS" panose="020B0603020202020204" pitchFamily="34" charset="0"/>
            </a:rPr>
            <a:t>highest rate</a:t>
          </a:r>
        </a:p>
      </cdr:txBody>
    </cdr:sp>
  </cdr:relSizeAnchor>
  <cdr:relSizeAnchor xmlns:cdr="http://schemas.openxmlformats.org/drawingml/2006/chartDrawing">
    <cdr:from>
      <cdr:x>0.21512</cdr:x>
      <cdr:y>0.17524</cdr:y>
    </cdr:from>
    <cdr:to>
      <cdr:x>0.24733</cdr:x>
      <cdr:y>0.17524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D978134B-E4D6-4FAC-A266-2D5E696EDB20}"/>
            </a:ext>
          </a:extLst>
        </cdr:cNvPr>
        <cdr:cNvCxnSpPr/>
      </cdr:nvCxnSpPr>
      <cdr:spPr>
        <a:xfrm xmlns:a="http://schemas.openxmlformats.org/drawingml/2006/main" flipH="1" flipV="1">
          <a:off x="1781175" y="942975"/>
          <a:ext cx="266700" cy="1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0.78334</cdr:x>
      <cdr:y>0.14132</cdr:y>
    </cdr:from>
    <cdr:to>
      <cdr:x>0.9691</cdr:x>
      <cdr:y>0.27075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81049" y="697005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29.7%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1CFB68DC-1713-42A3-8889-EFE465969181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0.79375</cdr:x>
      <cdr:y>0.11287</cdr:y>
    </cdr:from>
    <cdr:to>
      <cdr:x>0.97048</cdr:x>
      <cdr:y>0.23914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857896" y="556688"/>
          <a:ext cx="1304267" cy="622764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28.4%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1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0.0082</cdr:x>
      <cdr:y>0.73253</cdr:y>
    </cdr:from>
    <cdr:to>
      <cdr:x>0.13991</cdr:x>
      <cdr:y>0.97341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FECE24EE-7D8A-4E4B-96FC-5A9384323A7E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516" y="3612838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0.79226</cdr:x>
      <cdr:y>0.07248</cdr:y>
    </cdr:from>
    <cdr:to>
      <cdr:x>0.97802</cdr:x>
      <cdr:y>0.20191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46850" y="357477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25.8%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76EE0B1E-A1F2-4032-B3DD-D29EABC3D88C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0.79058</cdr:x>
      <cdr:y>0.10922</cdr:y>
    </cdr:from>
    <cdr:to>
      <cdr:x>0.96731</cdr:x>
      <cdr:y>0.23024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834516" y="538668"/>
          <a:ext cx="1304267" cy="596871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23.7%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1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0.0082</cdr:x>
      <cdr:y>0.73061</cdr:y>
    </cdr:from>
    <cdr:to>
      <cdr:x>0.13991</cdr:x>
      <cdr:y>0.97149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7AD9B768-5A18-4603-A42D-3AC00E8F6F9D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516" y="360336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0.80093</cdr:x>
      <cdr:y>0.08194</cdr:y>
    </cdr:from>
    <cdr:to>
      <cdr:x>0.98669</cdr:x>
      <cdr:y>0.21137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10881" y="404133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26.9%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D474EFDE-2E69-4EE2-871D-2FDA04FCE621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0.78081</cdr:x>
      <cdr:y>0.08587</cdr:y>
    </cdr:from>
    <cdr:to>
      <cdr:x>0.96657</cdr:x>
      <cdr:y>0.2153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62346" y="423507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27.2%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C7ED1EDB-F819-4032-A2F9-BC5475C4A8AB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117474</xdr:colOff>
      <xdr:row>1</xdr:row>
      <xdr:rowOff>28575</xdr:rowOff>
    </xdr:from>
    <xdr:to>
      <xdr:col>24</xdr:col>
      <xdr:colOff>182274</xdr:colOff>
      <xdr:row>27</xdr:row>
      <xdr:rowOff>7575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7432674" y="219075"/>
          <a:ext cx="7380000" cy="4932000"/>
          <a:chOff x="7498471" y="247650"/>
          <a:chExt cx="7573679" cy="49320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GraphicFramePr>
            <a:graphicFrameLocks/>
          </xdr:cNvGraphicFramePr>
        </xdr:nvGraphicFramePr>
        <xdr:xfrm>
          <a:off x="7498471" y="247650"/>
          <a:ext cx="7573679" cy="493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12830175" y="857250"/>
            <a:ext cx="1343025" cy="638174"/>
          </a:xfrm>
          <a:prstGeom prst="rect">
            <a:avLst/>
          </a:prstGeom>
          <a:ln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100" b="1">
                <a:latin typeface="Trebuchet MS" panose="020B0603020202020204" pitchFamily="34" charset="0"/>
                <a:cs typeface="Arial" panose="020B0604020202020204" pitchFamily="34" charset="0"/>
              </a:rPr>
              <a:t>28.2% All heart</a:t>
            </a:r>
            <a:r>
              <a:rPr lang="en-GB" sz="1100" b="1" baseline="0">
                <a:latin typeface="Trebuchet MS" panose="020B0603020202020204" pitchFamily="34" charset="0"/>
                <a:cs typeface="Arial" panose="020B0604020202020204" pitchFamily="34" charset="0"/>
              </a:rPr>
              <a:t> and circulatory</a:t>
            </a:r>
            <a:r>
              <a:rPr lang="en-GB" sz="1100" b="1">
                <a:latin typeface="Trebuchet MS" panose="020B0603020202020204" pitchFamily="34" charset="0"/>
                <a:cs typeface="Arial" panose="020B0604020202020204" pitchFamily="34" charset="0"/>
              </a:rPr>
              <a:t> diseases</a:t>
            </a:r>
          </a:p>
        </xdr:txBody>
      </xdr:sp>
    </xdr:grpSp>
    <xdr:clientData/>
  </xdr:twoCellAnchor>
  <xdr:twoCellAnchor>
    <xdr:from>
      <xdr:col>24</xdr:col>
      <xdr:colOff>206374</xdr:colOff>
      <xdr:row>1</xdr:row>
      <xdr:rowOff>28575</xdr:rowOff>
    </xdr:from>
    <xdr:to>
      <xdr:col>36</xdr:col>
      <xdr:colOff>271174</xdr:colOff>
      <xdr:row>27</xdr:row>
      <xdr:rowOff>7575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14836774" y="219075"/>
          <a:ext cx="7380000" cy="4932000"/>
          <a:chOff x="14659069" y="228600"/>
          <a:chExt cx="7452000" cy="504000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GraphicFramePr>
            <a:graphicFrameLocks/>
          </xdr:cNvGraphicFramePr>
        </xdr:nvGraphicFramePr>
        <xdr:xfrm>
          <a:off x="14659069" y="228600"/>
          <a:ext cx="7452000" cy="504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059024" y="3933826"/>
            <a:ext cx="972000" cy="1188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19050</xdr:colOff>
      <xdr:row>1</xdr:row>
      <xdr:rowOff>28575</xdr:rowOff>
    </xdr:from>
    <xdr:to>
      <xdr:col>12</xdr:col>
      <xdr:colOff>83850</xdr:colOff>
      <xdr:row>27</xdr:row>
      <xdr:rowOff>7575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114300</xdr:colOff>
      <xdr:row>27</xdr:row>
      <xdr:rowOff>57150</xdr:rowOff>
    </xdr:from>
    <xdr:to>
      <xdr:col>24</xdr:col>
      <xdr:colOff>179100</xdr:colOff>
      <xdr:row>56</xdr:row>
      <xdr:rowOff>121875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204257</xdr:colOff>
      <xdr:row>27</xdr:row>
      <xdr:rowOff>57150</xdr:rowOff>
    </xdr:from>
    <xdr:to>
      <xdr:col>36</xdr:col>
      <xdr:colOff>269057</xdr:colOff>
      <xdr:row>56</xdr:row>
      <xdr:rowOff>121875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19050</xdr:colOff>
      <xdr:row>27</xdr:row>
      <xdr:rowOff>57150</xdr:rowOff>
    </xdr:from>
    <xdr:to>
      <xdr:col>12</xdr:col>
      <xdr:colOff>83850</xdr:colOff>
      <xdr:row>56</xdr:row>
      <xdr:rowOff>121875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0</xdr:row>
          <xdr:rowOff>0</xdr:rowOff>
        </xdr:from>
        <xdr:to>
          <xdr:col>0</xdr:col>
          <xdr:colOff>104775</xdr:colOff>
          <xdr:row>0</xdr:row>
          <xdr:rowOff>0</xdr:rowOff>
        </xdr:to>
        <xdr:sp macro="" textlink="">
          <xdr:nvSpPr>
            <xdr:cNvPr id="92161" name="ComboBox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03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0.79625</cdr:x>
      <cdr:y>0.09497</cdr:y>
    </cdr:from>
    <cdr:to>
      <cdr:x>0.98201</cdr:x>
      <cdr:y>0.2244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76294" y="468405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29.1%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E47572B-BBA3-4920-AC2C-8FC8EB421AC3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0.80516</cdr:x>
      <cdr:y>0.07055</cdr:y>
    </cdr:from>
    <cdr:to>
      <cdr:x>0.99092</cdr:x>
      <cdr:y>0.19998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42105" y="347970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24.7%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EBE93122-4552-44B5-A2F9-D9CD9A09A8E4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1</xdr:row>
      <xdr:rowOff>10583</xdr:rowOff>
    </xdr:from>
    <xdr:to>
      <xdr:col>24</xdr:col>
      <xdr:colOff>217200</xdr:colOff>
      <xdr:row>31</xdr:row>
      <xdr:rowOff>84833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251882</xdr:colOff>
      <xdr:row>1</xdr:row>
      <xdr:rowOff>10583</xdr:rowOff>
    </xdr:from>
    <xdr:to>
      <xdr:col>36</xdr:col>
      <xdr:colOff>316682</xdr:colOff>
      <xdr:row>31</xdr:row>
      <xdr:rowOff>84833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161925</xdr:colOff>
      <xdr:row>31</xdr:row>
      <xdr:rowOff>143934</xdr:rowOff>
    </xdr:from>
    <xdr:to>
      <xdr:col>24</xdr:col>
      <xdr:colOff>226725</xdr:colOff>
      <xdr:row>62</xdr:row>
      <xdr:rowOff>56259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251882</xdr:colOff>
      <xdr:row>31</xdr:row>
      <xdr:rowOff>143934</xdr:rowOff>
    </xdr:from>
    <xdr:to>
      <xdr:col>36</xdr:col>
      <xdr:colOff>316682</xdr:colOff>
      <xdr:row>62</xdr:row>
      <xdr:rowOff>56259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161925</xdr:colOff>
      <xdr:row>62</xdr:row>
      <xdr:rowOff>100542</xdr:rowOff>
    </xdr:from>
    <xdr:to>
      <xdr:col>24</xdr:col>
      <xdr:colOff>226725</xdr:colOff>
      <xdr:row>93</xdr:row>
      <xdr:rowOff>12867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261407</xdr:colOff>
      <xdr:row>62</xdr:row>
      <xdr:rowOff>100542</xdr:rowOff>
    </xdr:from>
    <xdr:to>
      <xdr:col>36</xdr:col>
      <xdr:colOff>326207</xdr:colOff>
      <xdr:row>93</xdr:row>
      <xdr:rowOff>12867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180975</xdr:colOff>
      <xdr:row>93</xdr:row>
      <xdr:rowOff>51859</xdr:rowOff>
    </xdr:from>
    <xdr:to>
      <xdr:col>24</xdr:col>
      <xdr:colOff>245775</xdr:colOff>
      <xdr:row>123</xdr:row>
      <xdr:rowOff>126109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280457</xdr:colOff>
      <xdr:row>93</xdr:row>
      <xdr:rowOff>42334</xdr:rowOff>
    </xdr:from>
    <xdr:to>
      <xdr:col>36</xdr:col>
      <xdr:colOff>345257</xdr:colOff>
      <xdr:row>123</xdr:row>
      <xdr:rowOff>116584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1</xdr:row>
      <xdr:rowOff>9525</xdr:rowOff>
    </xdr:from>
    <xdr:to>
      <xdr:col>12</xdr:col>
      <xdr:colOff>121950</xdr:colOff>
      <xdr:row>31</xdr:row>
      <xdr:rowOff>83775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31</xdr:row>
      <xdr:rowOff>142875</xdr:rowOff>
    </xdr:from>
    <xdr:to>
      <xdr:col>12</xdr:col>
      <xdr:colOff>131475</xdr:colOff>
      <xdr:row>62</xdr:row>
      <xdr:rowOff>55200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76200</xdr:colOff>
      <xdr:row>62</xdr:row>
      <xdr:rowOff>104775</xdr:rowOff>
    </xdr:from>
    <xdr:to>
      <xdr:col>12</xdr:col>
      <xdr:colOff>141000</xdr:colOff>
      <xdr:row>93</xdr:row>
      <xdr:rowOff>17100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76200</xdr:colOff>
      <xdr:row>93</xdr:row>
      <xdr:rowOff>57150</xdr:rowOff>
    </xdr:from>
    <xdr:to>
      <xdr:col>12</xdr:col>
      <xdr:colOff>141000</xdr:colOff>
      <xdr:row>123</xdr:row>
      <xdr:rowOff>131400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0</xdr:rowOff>
        </xdr:from>
        <xdr:to>
          <xdr:col>0</xdr:col>
          <xdr:colOff>38100</xdr:colOff>
          <xdr:row>0</xdr:row>
          <xdr:rowOff>0</xdr:rowOff>
        </xdr:to>
        <xdr:sp macro="" textlink="">
          <xdr:nvSpPr>
            <xdr:cNvPr id="313345" name="ComboBox1" hidden="1">
              <a:extLst>
                <a:ext uri="{63B3BB69-23CF-44E3-9099-C40C66FF867C}">
                  <a14:compatExt spid="_x0000_s313345"/>
                </a:ext>
                <a:ext uri="{FF2B5EF4-FFF2-40B4-BE49-F238E27FC236}">
                  <a16:creationId xmlns:a16="http://schemas.microsoft.com/office/drawing/2014/main" id="{00000000-0008-0000-0700-000001C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0.80093</cdr:x>
      <cdr:y>0.08194</cdr:y>
    </cdr:from>
    <cdr:to>
      <cdr:x>0.98669</cdr:x>
      <cdr:y>0.21137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10881" y="404133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25.4%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47DB6182-3DD4-4E66-A462-AC9699B3FEAD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0.8207</cdr:x>
      <cdr:y>0.0627</cdr:y>
    </cdr:from>
    <cdr:to>
      <cdr:x>0.99743</cdr:x>
      <cdr:y>0.18518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056759" y="309254"/>
          <a:ext cx="1304268" cy="604071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17.4%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0.00949</cdr:x>
      <cdr:y>0.72869</cdr:y>
    </cdr:from>
    <cdr:to>
      <cdr:x>0.1412</cdr:x>
      <cdr:y>0.96957</cdr:y>
    </cdr:to>
    <cdr:pic>
      <cdr:nvPicPr>
        <cdr:cNvPr id="6" name="Picture 5">
          <a:extLst xmlns:a="http://schemas.openxmlformats.org/drawingml/2006/main">
            <a:ext uri="{FF2B5EF4-FFF2-40B4-BE49-F238E27FC236}">
              <a16:creationId xmlns:a16="http://schemas.microsoft.com/office/drawing/2014/main" id="{D2FFC4BB-DE4B-41C9-B1B5-528C7A2AF93A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0036" y="359389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0.77693</cdr:x>
      <cdr:y>0.10904</cdr:y>
    </cdr:from>
    <cdr:to>
      <cdr:x>0.96269</cdr:x>
      <cdr:y>0.23847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33758" y="537789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26.3%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E17EC40D-1CB9-4D8F-97D1-0156A0BEDC8F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0.79724</cdr:x>
      <cdr:y>0.08349</cdr:y>
    </cdr:from>
    <cdr:to>
      <cdr:x>0.97397</cdr:x>
      <cdr:y>0.21826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883601" y="411791"/>
          <a:ext cx="1304267" cy="664686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18.5%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0.01078</cdr:x>
      <cdr:y>0.73061</cdr:y>
    </cdr:from>
    <cdr:to>
      <cdr:x>0.14249</cdr:x>
      <cdr:y>0.97149</cdr:y>
    </cdr:to>
    <cdr:pic>
      <cdr:nvPicPr>
        <cdr:cNvPr id="6" name="Picture 5">
          <a:extLst xmlns:a="http://schemas.openxmlformats.org/drawingml/2006/main">
            <a:ext uri="{FF2B5EF4-FFF2-40B4-BE49-F238E27FC236}">
              <a16:creationId xmlns:a16="http://schemas.microsoft.com/office/drawing/2014/main" id="{63EE9D4D-6977-4A23-BB30-A2627F532A72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556" y="360336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0.78334</cdr:x>
      <cdr:y>0.14132</cdr:y>
    </cdr:from>
    <cdr:to>
      <cdr:x>0.9691</cdr:x>
      <cdr:y>0.27075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81049" y="697005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24.7%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4248A3C8-F641-4411-B569-7B83B33DF253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0.81311</cdr:x>
      <cdr:y>0.06459</cdr:y>
    </cdr:from>
    <cdr:to>
      <cdr:x>0.98984</cdr:x>
      <cdr:y>0.19086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000750" y="318550"/>
          <a:ext cx="1304267" cy="622763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17.4%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1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0.0082</cdr:x>
      <cdr:y>0.73253</cdr:y>
    </cdr:from>
    <cdr:to>
      <cdr:x>0.13991</cdr:x>
      <cdr:y>0.97341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FDCC93F1-9BC9-4694-A19C-C5235771A3A1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516" y="3612838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0.79226</cdr:x>
      <cdr:y>0.07248</cdr:y>
    </cdr:from>
    <cdr:to>
      <cdr:x>0.97802</cdr:x>
      <cdr:y>0.20191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46850" y="357477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22.0%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8CA5B721-CA5D-4A8C-BAC3-60FB2C7F0409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0.71537</cdr:x>
      <cdr:y>0.11797</cdr:y>
    </cdr:from>
    <cdr:to>
      <cdr:x>0.8399</cdr:x>
      <cdr:y>0.19539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2575" y="609600"/>
          <a:ext cx="9334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0.0119</cdr:x>
      <cdr:y>0.72872</cdr:y>
    </cdr:from>
    <cdr:to>
      <cdr:x>0.14233</cdr:x>
      <cdr:y>0.96443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B9227751-D11C-4A53-B3B3-F497FE218BDE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8679" y="367274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0.80994</cdr:x>
      <cdr:y>0.0648</cdr:y>
    </cdr:from>
    <cdr:to>
      <cdr:x>0.98667</cdr:x>
      <cdr:y>0.18582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977355" y="319598"/>
          <a:ext cx="1304268" cy="596871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15.6%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1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0.0082</cdr:x>
      <cdr:y>0.73061</cdr:y>
    </cdr:from>
    <cdr:to>
      <cdr:x>0.13991</cdr:x>
      <cdr:y>0.97149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1C992EEA-CEB3-4064-BE6B-4BBCBE7A5F8E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516" y="360336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0.80093</cdr:x>
      <cdr:y>0.08194</cdr:y>
    </cdr:from>
    <cdr:to>
      <cdr:x>0.98669</cdr:x>
      <cdr:y>0.21137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10881" y="404133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22.1%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CAABB9E3-900B-4589-AAAD-77C76F982F13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0.78081</cdr:x>
      <cdr:y>0.08587</cdr:y>
    </cdr:from>
    <cdr:to>
      <cdr:x>0.96657</cdr:x>
      <cdr:y>0.2153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62346" y="423507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23.1%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3EC400B7-32AE-49BA-BE4E-311A1A884A7E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0.79496</cdr:x>
      <cdr:y>0.07759</cdr:y>
    </cdr:from>
    <cdr:to>
      <cdr:x>0.98072</cdr:x>
      <cdr:y>0.20702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66800" y="382667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21.6%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F84788E8-12D5-4952-AB53-94B9803FEC1E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0.80516</cdr:x>
      <cdr:y>0.07055</cdr:y>
    </cdr:from>
    <cdr:to>
      <cdr:x>0.99092</cdr:x>
      <cdr:y>0.19998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42105" y="347970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19.4%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733BA084-F97F-4923-9B1E-E0E5BDF5074E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19051</xdr:rowOff>
    </xdr:from>
    <xdr:to>
      <xdr:col>13</xdr:col>
      <xdr:colOff>514350</xdr:colOff>
      <xdr:row>36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36</xdr:row>
      <xdr:rowOff>142875</xdr:rowOff>
    </xdr:from>
    <xdr:to>
      <xdr:col>13</xdr:col>
      <xdr:colOff>523875</xdr:colOff>
      <xdr:row>72</xdr:row>
      <xdr:rowOff>9524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72</xdr:row>
      <xdr:rowOff>104775</xdr:rowOff>
    </xdr:from>
    <xdr:to>
      <xdr:col>13</xdr:col>
      <xdr:colOff>533400</xdr:colOff>
      <xdr:row>107</xdr:row>
      <xdr:rowOff>133349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108</xdr:row>
      <xdr:rowOff>47625</xdr:rowOff>
    </xdr:from>
    <xdr:to>
      <xdr:col>13</xdr:col>
      <xdr:colOff>533400</xdr:colOff>
      <xdr:row>143</xdr:row>
      <xdr:rowOff>76199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144</xdr:row>
      <xdr:rowOff>19050</xdr:rowOff>
    </xdr:from>
    <xdr:to>
      <xdr:col>13</xdr:col>
      <xdr:colOff>504825</xdr:colOff>
      <xdr:row>179</xdr:row>
      <xdr:rowOff>47624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0.82125</cdr:x>
      <cdr:y>0.2632</cdr:y>
    </cdr:from>
    <cdr:to>
      <cdr:x>0.94079</cdr:x>
      <cdr:y>0.48834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3989EC8E-94F0-47D7-AF7F-8E9A54E9158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19476" y="1499175"/>
          <a:ext cx="978073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0.82713</cdr:x>
      <cdr:y>0.28326</cdr:y>
    </cdr:from>
    <cdr:to>
      <cdr:x>0.94667</cdr:x>
      <cdr:y>0.5084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1FDA7BB1-90F9-49EE-9575-C9E684B6C5F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75435" y="1613462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0.83992</cdr:x>
      <cdr:y>0.2331</cdr:y>
    </cdr:from>
    <cdr:to>
      <cdr:x>0.95946</cdr:x>
      <cdr:y>0.45824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DA75E513-AE31-4119-9CD3-7AB0BFE50B3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80243" y="1327699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0.83993</cdr:x>
      <cdr:y>0.23477</cdr:y>
    </cdr:from>
    <cdr:to>
      <cdr:x>0.95947</cdr:x>
      <cdr:y>0.45991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B12AB0E1-414B-4F0D-97B6-8CEBBADC070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80256" y="133722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0.71537</cdr:x>
      <cdr:y>0.11797</cdr:y>
    </cdr:from>
    <cdr:to>
      <cdr:x>0.8399</cdr:x>
      <cdr:y>0.19539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2575" y="609600"/>
          <a:ext cx="9334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0.73623</cdr:x>
      <cdr:y>0.07677</cdr:y>
    </cdr:from>
    <cdr:to>
      <cdr:x>0.91143</cdr:x>
      <cdr:y>0.20222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486380" y="386921"/>
          <a:ext cx="1305590" cy="63226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26.1% </a:t>
          </a:r>
          <a:r>
            <a:rPr lang="en-GB" sz="1100" b="1">
              <a:solidFill>
                <a:schemeClr val="lt1"/>
              </a:solidFill>
              <a:effectLst/>
              <a:latin typeface="Trebuchet MS" panose="020B0603020202020204" pitchFamily="34" charset="0"/>
              <a:ea typeface="+mn-ea"/>
              <a:cs typeface="+mn-cs"/>
            </a:rPr>
            <a:t>All heart</a:t>
          </a:r>
          <a:r>
            <a:rPr lang="en-GB" sz="1100" b="1" baseline="0">
              <a:solidFill>
                <a:schemeClr val="lt1"/>
              </a:solidFill>
              <a:effectLst/>
              <a:latin typeface="Trebuchet MS" panose="020B0603020202020204" pitchFamily="34" charset="0"/>
              <a:ea typeface="+mn-ea"/>
              <a:cs typeface="+mn-cs"/>
            </a:rPr>
            <a:t> and circulatory</a:t>
          </a:r>
          <a:r>
            <a:rPr lang="en-GB" sz="1100" b="1">
              <a:solidFill>
                <a:schemeClr val="lt1"/>
              </a:solidFill>
              <a:effectLst/>
              <a:latin typeface="Trebuchet MS" panose="020B0603020202020204" pitchFamily="34" charset="0"/>
              <a:ea typeface="+mn-ea"/>
              <a:cs typeface="+mn-cs"/>
            </a:rPr>
            <a:t> 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diseases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0.83062</cdr:x>
      <cdr:y>0.26654</cdr:y>
    </cdr:from>
    <cdr:to>
      <cdr:x>0.95016</cdr:x>
      <cdr:y>0.49168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939A1012-FF3F-4B46-A877-2267097412E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04056" y="1518212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28575</xdr:rowOff>
    </xdr:from>
    <xdr:to>
      <xdr:col>12</xdr:col>
      <xdr:colOff>438150</xdr:colOff>
      <xdr:row>35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36</xdr:row>
      <xdr:rowOff>28575</xdr:rowOff>
    </xdr:from>
    <xdr:to>
      <xdr:col>12</xdr:col>
      <xdr:colOff>438150</xdr:colOff>
      <xdr:row>70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71</xdr:row>
      <xdr:rowOff>28575</xdr:rowOff>
    </xdr:from>
    <xdr:to>
      <xdr:col>12</xdr:col>
      <xdr:colOff>438150</xdr:colOff>
      <xdr:row>105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106</xdr:row>
      <xdr:rowOff>28575</xdr:rowOff>
    </xdr:from>
    <xdr:to>
      <xdr:col>12</xdr:col>
      <xdr:colOff>438150</xdr:colOff>
      <xdr:row>140</xdr:row>
      <xdr:rowOff>38100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141</xdr:row>
      <xdr:rowOff>28575</xdr:rowOff>
    </xdr:from>
    <xdr:to>
      <xdr:col>12</xdr:col>
      <xdr:colOff>438150</xdr:colOff>
      <xdr:row>175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0.74703</cdr:x>
      <cdr:y>0.2061</cdr:y>
    </cdr:from>
    <cdr:to>
      <cdr:x>0.87348</cdr:x>
      <cdr:y>0.43824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2E7D59C-9A15-41CD-B760-FF858A1BD38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784862" y="1136638"/>
          <a:ext cx="979207" cy="128024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0.79869</cdr:x>
      <cdr:y>0.22855</cdr:y>
    </cdr:from>
    <cdr:to>
      <cdr:x>0.92514</cdr:x>
      <cdr:y>0.46069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99C08A94-DFFC-470D-909F-2E3B161CD20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184912" y="1260463"/>
          <a:ext cx="979207" cy="128024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0.78639</cdr:x>
      <cdr:y>0.20437</cdr:y>
    </cdr:from>
    <cdr:to>
      <cdr:x>0.91284</cdr:x>
      <cdr:y>0.43651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E603DAD2-CD9C-4CA1-A17A-A47C74A7554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89662" y="1127113"/>
          <a:ext cx="979207" cy="128024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0.78024</cdr:x>
      <cdr:y>0.24755</cdr:y>
    </cdr:from>
    <cdr:to>
      <cdr:x>0.90669</cdr:x>
      <cdr:y>0.47969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A5E58F5F-1B76-4E3A-9776-D195A1169BF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42037" y="1365238"/>
          <a:ext cx="979207" cy="128024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0.81345</cdr:x>
      <cdr:y>0.26828</cdr:y>
    </cdr:from>
    <cdr:to>
      <cdr:x>0.9399</cdr:x>
      <cdr:y>0.50042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E9DD8F4F-541D-4199-A447-8ABBEEA701E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299212" y="1479538"/>
          <a:ext cx="979207" cy="128024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9526</xdr:rowOff>
    </xdr:from>
    <xdr:to>
      <xdr:col>13</xdr:col>
      <xdr:colOff>504825</xdr:colOff>
      <xdr:row>36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37</xdr:row>
      <xdr:rowOff>9525</xdr:rowOff>
    </xdr:from>
    <xdr:to>
      <xdr:col>13</xdr:col>
      <xdr:colOff>514350</xdr:colOff>
      <xdr:row>72</xdr:row>
      <xdr:rowOff>38099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73</xdr:row>
      <xdr:rowOff>9525</xdr:rowOff>
    </xdr:from>
    <xdr:to>
      <xdr:col>13</xdr:col>
      <xdr:colOff>514350</xdr:colOff>
      <xdr:row>108</xdr:row>
      <xdr:rowOff>38099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109</xdr:row>
      <xdr:rowOff>9525</xdr:rowOff>
    </xdr:from>
    <xdr:to>
      <xdr:col>13</xdr:col>
      <xdr:colOff>514350</xdr:colOff>
      <xdr:row>144</xdr:row>
      <xdr:rowOff>38099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145</xdr:row>
      <xdr:rowOff>9525</xdr:rowOff>
    </xdr:from>
    <xdr:to>
      <xdr:col>13</xdr:col>
      <xdr:colOff>514350</xdr:colOff>
      <xdr:row>180</xdr:row>
      <xdr:rowOff>38099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0.83176</cdr:x>
      <cdr:y>0.22808</cdr:y>
    </cdr:from>
    <cdr:to>
      <cdr:x>0.9513</cdr:x>
      <cdr:y>0.45322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7A0641AC-39EA-42FF-B99F-53253F7D191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05460" y="1299150"/>
          <a:ext cx="978073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0.82364</cdr:x>
      <cdr:y>0.23978</cdr:y>
    </cdr:from>
    <cdr:to>
      <cdr:x>0.94318</cdr:x>
      <cdr:y>0.46492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D1C57DCE-E38E-4473-8807-37D9D6139CF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46847" y="1365780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0.71537</cdr:x>
      <cdr:y>0.11797</cdr:y>
    </cdr:from>
    <cdr:to>
      <cdr:x>0.8399</cdr:x>
      <cdr:y>0.19539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2575" y="609600"/>
          <a:ext cx="9334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0.0119</cdr:x>
      <cdr:y>0.72872</cdr:y>
    </cdr:from>
    <cdr:to>
      <cdr:x>0.14233</cdr:x>
      <cdr:y>0.96443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533CC825-6CDF-48B9-BDF4-D08D61DD7199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8679" y="3672749"/>
          <a:ext cx="972000" cy="118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0.74049</cdr:x>
      <cdr:y>0.10268</cdr:y>
    </cdr:from>
    <cdr:to>
      <cdr:x>0.92072</cdr:x>
      <cdr:y>0.22931</cdr:y>
    </cdr:to>
    <cdr:sp macro="" textlink="">
      <cdr:nvSpPr>
        <cdr:cNvPr id="10" name="TextBox 10"/>
        <cdr:cNvSpPr txBox="1"/>
      </cdr:nvSpPr>
      <cdr:spPr>
        <a:xfrm xmlns:a="http://schemas.openxmlformats.org/drawingml/2006/main">
          <a:off x="5518150" y="517525"/>
          <a:ext cx="1343025" cy="638174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27.1%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0.83411</cdr:x>
      <cdr:y>0.25483</cdr:y>
    </cdr:from>
    <cdr:to>
      <cdr:x>0.95365</cdr:x>
      <cdr:y>0.47997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16C3C5F1-828F-4FE7-8482-ED41E051A25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32631" y="1451511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0.83876</cdr:x>
      <cdr:y>0.2632</cdr:y>
    </cdr:from>
    <cdr:to>
      <cdr:x>0.9583</cdr:x>
      <cdr:y>0.48834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CA967E0-D643-4C98-8657-F66EF0A7142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70731" y="1499149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0.83178</cdr:x>
      <cdr:y>0.24815</cdr:y>
    </cdr:from>
    <cdr:to>
      <cdr:x>0.95132</cdr:x>
      <cdr:y>0.47329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9E20E347-29BB-437D-AAD3-EBCECC15027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13545" y="141342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9526</xdr:rowOff>
    </xdr:from>
    <xdr:to>
      <xdr:col>13</xdr:col>
      <xdr:colOff>285750</xdr:colOff>
      <xdr:row>36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37</xdr:row>
      <xdr:rowOff>9525</xdr:rowOff>
    </xdr:from>
    <xdr:to>
      <xdr:col>13</xdr:col>
      <xdr:colOff>285750</xdr:colOff>
      <xdr:row>72</xdr:row>
      <xdr:rowOff>38099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73</xdr:row>
      <xdr:rowOff>9525</xdr:rowOff>
    </xdr:from>
    <xdr:to>
      <xdr:col>13</xdr:col>
      <xdr:colOff>285750</xdr:colOff>
      <xdr:row>108</xdr:row>
      <xdr:rowOff>38099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109</xdr:row>
      <xdr:rowOff>9525</xdr:rowOff>
    </xdr:from>
    <xdr:to>
      <xdr:col>13</xdr:col>
      <xdr:colOff>285750</xdr:colOff>
      <xdr:row>144</xdr:row>
      <xdr:rowOff>38099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145</xdr:row>
      <xdr:rowOff>9525</xdr:rowOff>
    </xdr:from>
    <xdr:to>
      <xdr:col>13</xdr:col>
      <xdr:colOff>285750</xdr:colOff>
      <xdr:row>180</xdr:row>
      <xdr:rowOff>38099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0.82596</cdr:x>
      <cdr:y>0.24815</cdr:y>
    </cdr:from>
    <cdr:to>
      <cdr:x>0.9455</cdr:x>
      <cdr:y>0.47329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3D8E9D4B-485B-4A36-9452-8826C57BCCC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65888" y="1413436"/>
          <a:ext cx="979211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0.83062</cdr:x>
      <cdr:y>0.24982</cdr:y>
    </cdr:from>
    <cdr:to>
      <cdr:x>0.95016</cdr:x>
      <cdr:y>0.47496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C6F4802F-3A8D-486E-AF9C-46A8BDA05ED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04020" y="1422961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0.8283</cdr:x>
      <cdr:y>0.25651</cdr:y>
    </cdr:from>
    <cdr:to>
      <cdr:x>0.94784</cdr:x>
      <cdr:y>0.48165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639F037D-F258-45AD-B3E3-5B1A0CDCF11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84993" y="1461048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0.84225</cdr:x>
      <cdr:y>0.26654</cdr:y>
    </cdr:from>
    <cdr:to>
      <cdr:x>0.96179</cdr:x>
      <cdr:y>0.49168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2B8B6803-415C-4830-A11A-2F351198580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99270" y="1518173"/>
          <a:ext cx="979212" cy="1282385"/>
        </a:xfrm>
        <a:prstGeom xmlns:a="http://schemas.openxmlformats.org/drawingml/2006/main" prst="rect">
          <a:avLst/>
        </a:prstGeom>
      </cdr:spPr>
    </cdr:pic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0.83643</cdr:x>
      <cdr:y>0.2448</cdr:y>
    </cdr:from>
    <cdr:to>
      <cdr:x>0.95597</cdr:x>
      <cdr:y>0.46994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E9C109A-3764-4199-8A7F-2B3986D969A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51586" y="1394366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14</xdr:col>
      <xdr:colOff>257175</xdr:colOff>
      <xdr:row>37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39</xdr:row>
      <xdr:rowOff>19050</xdr:rowOff>
    </xdr:from>
    <xdr:to>
      <xdr:col>14</xdr:col>
      <xdr:colOff>257175</xdr:colOff>
      <xdr:row>75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77</xdr:row>
      <xdr:rowOff>19050</xdr:rowOff>
    </xdr:from>
    <xdr:to>
      <xdr:col>14</xdr:col>
      <xdr:colOff>257175</xdr:colOff>
      <xdr:row>113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115</xdr:row>
      <xdr:rowOff>19050</xdr:rowOff>
    </xdr:from>
    <xdr:to>
      <xdr:col>14</xdr:col>
      <xdr:colOff>257175</xdr:colOff>
      <xdr:row>151</xdr:row>
      <xdr:rowOff>142875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153</xdr:row>
      <xdr:rowOff>19050</xdr:rowOff>
    </xdr:from>
    <xdr:to>
      <xdr:col>14</xdr:col>
      <xdr:colOff>257175</xdr:colOff>
      <xdr:row>189</xdr:row>
      <xdr:rowOff>142875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0.78015</cdr:x>
      <cdr:y>0.15167</cdr:y>
    </cdr:from>
    <cdr:to>
      <cdr:x>0.96591</cdr:x>
      <cdr:y>0.2811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57507" y="748030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25.1%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32D3867-4D84-4440-9B13-258A4CAF51FE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0.81795</cdr:x>
      <cdr:y>0.20693</cdr:y>
    </cdr:from>
    <cdr:to>
      <cdr:x>0.92747</cdr:x>
      <cdr:y>0.42199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CF6B7348-2A81-40EC-90C4-0664A8CDE52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75499" y="1231880"/>
          <a:ext cx="960767" cy="1280279"/>
        </a:xfrm>
        <a:prstGeom xmlns:a="http://schemas.openxmlformats.org/drawingml/2006/main" prst="rect">
          <a:avLst/>
        </a:prstGeom>
      </cdr:spPr>
    </cdr:pic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0.79624</cdr:x>
      <cdr:y>0.23893</cdr:y>
    </cdr:from>
    <cdr:to>
      <cdr:x>0.90576</cdr:x>
      <cdr:y>0.45399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BDFF4F25-771C-4EA4-A391-6A3CAD8BA25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85042" y="1422380"/>
          <a:ext cx="960767" cy="1280279"/>
        </a:xfrm>
        <a:prstGeom xmlns:a="http://schemas.openxmlformats.org/drawingml/2006/main" prst="rect">
          <a:avLst/>
        </a:prstGeom>
      </cdr:spPr>
    </cdr:pic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0.79515</cdr:x>
      <cdr:y>0.25653</cdr:y>
    </cdr:from>
    <cdr:to>
      <cdr:x>0.90467</cdr:x>
      <cdr:y>0.47159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6CA03AEB-7120-43D3-A8A2-2DBF4FDEEA7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517" y="1527155"/>
          <a:ext cx="960767" cy="1280279"/>
        </a:xfrm>
        <a:prstGeom xmlns:a="http://schemas.openxmlformats.org/drawingml/2006/main" prst="rect">
          <a:avLst/>
        </a:prstGeom>
      </cdr:spPr>
    </cdr:pic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0.80276</cdr:x>
      <cdr:y>0.18933</cdr:y>
    </cdr:from>
    <cdr:to>
      <cdr:x>0.91228</cdr:x>
      <cdr:y>0.40439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BD9D01BB-B477-43FD-94E2-261C937B7D0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042192" y="1127105"/>
          <a:ext cx="960767" cy="1280279"/>
        </a:xfrm>
        <a:prstGeom xmlns:a="http://schemas.openxmlformats.org/drawingml/2006/main" prst="rect">
          <a:avLst/>
        </a:prstGeom>
      </cdr:spPr>
    </cdr:pic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0.78538</cdr:x>
      <cdr:y>0.19093</cdr:y>
    </cdr:from>
    <cdr:to>
      <cdr:x>0.8949</cdr:x>
      <cdr:y>0.40599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F609067E-6F28-47BA-8891-A0A40070382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89792" y="1136630"/>
          <a:ext cx="960767" cy="1280279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13</xdr:col>
      <xdr:colOff>295274</xdr:colOff>
      <xdr:row>34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36</xdr:row>
      <xdr:rowOff>19050</xdr:rowOff>
    </xdr:from>
    <xdr:to>
      <xdr:col>13</xdr:col>
      <xdr:colOff>295274</xdr:colOff>
      <xdr:row>69</xdr:row>
      <xdr:rowOff>104775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71</xdr:row>
      <xdr:rowOff>19050</xdr:rowOff>
    </xdr:from>
    <xdr:to>
      <xdr:col>13</xdr:col>
      <xdr:colOff>295274</xdr:colOff>
      <xdr:row>104</xdr:row>
      <xdr:rowOff>104775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106</xdr:row>
      <xdr:rowOff>19050</xdr:rowOff>
    </xdr:from>
    <xdr:to>
      <xdr:col>13</xdr:col>
      <xdr:colOff>295274</xdr:colOff>
      <xdr:row>139</xdr:row>
      <xdr:rowOff>104775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141</xdr:row>
      <xdr:rowOff>66675</xdr:rowOff>
    </xdr:from>
    <xdr:to>
      <xdr:col>13</xdr:col>
      <xdr:colOff>342899</xdr:colOff>
      <xdr:row>174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0.81572</cdr:x>
      <cdr:y>0.27251</cdr:y>
    </cdr:from>
    <cdr:to>
      <cdr:x>0.93289</cdr:x>
      <cdr:y>0.50831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B78A3EEE-98D6-4A04-BD96-96DB54A7DFB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89702" y="1479549"/>
          <a:ext cx="960914" cy="1280217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0.81804</cdr:x>
      <cdr:y>0.29181</cdr:y>
    </cdr:from>
    <cdr:to>
      <cdr:x>0.93521</cdr:x>
      <cdr:y>0.52761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297C46F5-454D-442C-ADA1-AF909E620B0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08752" y="1584324"/>
          <a:ext cx="960914" cy="1280217"/>
        </a:xfrm>
        <a:prstGeom xmlns:a="http://schemas.openxmlformats.org/drawingml/2006/main" prst="rect">
          <a:avLst/>
        </a:prstGeom>
      </cdr:spPr>
    </cdr:pic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0.80759</cdr:x>
      <cdr:y>0.27251</cdr:y>
    </cdr:from>
    <cdr:to>
      <cdr:x>0.92476</cdr:x>
      <cdr:y>0.50831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E6738C2-2ADE-4471-BCB7-28B3AF4A703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23027" y="1479549"/>
          <a:ext cx="960914" cy="1280217"/>
        </a:xfrm>
        <a:prstGeom xmlns:a="http://schemas.openxmlformats.org/drawingml/2006/main" prst="rect">
          <a:avLst/>
        </a:prstGeom>
      </cdr:spPr>
    </cdr:pic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0.80526</cdr:x>
      <cdr:y>0.27602</cdr:y>
    </cdr:from>
    <cdr:to>
      <cdr:x>0.92243</cdr:x>
      <cdr:y>0.51182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EAA0967-8BBA-48C7-917C-CBB550322BF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03977" y="1498599"/>
          <a:ext cx="960914" cy="1280217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0.78585</cdr:x>
      <cdr:y>0.75911</cdr:y>
    </cdr:from>
    <cdr:to>
      <cdr:x>0.96258</cdr:x>
      <cdr:y>0.89388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799549" y="3743947"/>
          <a:ext cx="1304267" cy="664686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17.2%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1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0.0082</cdr:x>
      <cdr:y>0.73637</cdr:y>
    </cdr:from>
    <cdr:to>
      <cdr:x>0.13991</cdr:x>
      <cdr:y>0.97725</cdr:y>
    </cdr:to>
    <cdr:pic>
      <cdr:nvPicPr>
        <cdr:cNvPr id="6" name="Picture 5">
          <a:extLst xmlns:a="http://schemas.openxmlformats.org/drawingml/2006/main">
            <a:ext uri="{FF2B5EF4-FFF2-40B4-BE49-F238E27FC236}">
              <a16:creationId xmlns:a16="http://schemas.microsoft.com/office/drawing/2014/main" id="{C4BF4E40-0ADB-4D99-B2BE-5AF8D4EEEC82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516" y="3631777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0.80875</cdr:x>
      <cdr:y>0.27076</cdr:y>
    </cdr:from>
    <cdr:to>
      <cdr:x>0.92592</cdr:x>
      <cdr:y>0.50656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57D163B-93E9-4BD7-98B6-084CDEE8A7F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32552" y="1470024"/>
          <a:ext cx="960914" cy="1280217"/>
        </a:xfrm>
        <a:prstGeom xmlns:a="http://schemas.openxmlformats.org/drawingml/2006/main" prst="rect">
          <a:avLst/>
        </a:prstGeom>
      </cdr:spPr>
    </cdr:pic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19051</xdr:rowOff>
    </xdr:from>
    <xdr:to>
      <xdr:col>13</xdr:col>
      <xdr:colOff>514350</xdr:colOff>
      <xdr:row>36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36</xdr:row>
      <xdr:rowOff>142875</xdr:rowOff>
    </xdr:from>
    <xdr:to>
      <xdr:col>13</xdr:col>
      <xdr:colOff>523875</xdr:colOff>
      <xdr:row>72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72</xdr:row>
      <xdr:rowOff>104775</xdr:rowOff>
    </xdr:from>
    <xdr:to>
      <xdr:col>13</xdr:col>
      <xdr:colOff>533400</xdr:colOff>
      <xdr:row>107</xdr:row>
      <xdr:rowOff>133349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108</xdr:row>
      <xdr:rowOff>47625</xdr:rowOff>
    </xdr:from>
    <xdr:to>
      <xdr:col>13</xdr:col>
      <xdr:colOff>533400</xdr:colOff>
      <xdr:row>143</xdr:row>
      <xdr:rowOff>76199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144</xdr:row>
      <xdr:rowOff>9525</xdr:rowOff>
    </xdr:from>
    <xdr:to>
      <xdr:col>13</xdr:col>
      <xdr:colOff>533400</xdr:colOff>
      <xdr:row>179</xdr:row>
      <xdr:rowOff>38099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0.84803</cdr:x>
      <cdr:y>0.19297</cdr:y>
    </cdr:from>
    <cdr:to>
      <cdr:x>0.96757</cdr:x>
      <cdr:y>0.41811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381EDFBF-D3CC-489A-B599-71073AD19BE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38551" y="1099125"/>
          <a:ext cx="978073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0.83992</cdr:x>
      <cdr:y>0.13945</cdr:y>
    </cdr:from>
    <cdr:to>
      <cdr:x>0.95946</cdr:x>
      <cdr:y>0.36459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AD62D41-5614-4BE4-8CC7-5F1336404A4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80210" y="794312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0.85272</cdr:x>
      <cdr:y>0.13443</cdr:y>
    </cdr:from>
    <cdr:to>
      <cdr:x>0.97226</cdr:x>
      <cdr:y>0.35957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1C1DE381-AFE0-447B-866C-48B7BC88409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85018" y="76572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0.84458</cdr:x>
      <cdr:y>0.16788</cdr:y>
    </cdr:from>
    <cdr:to>
      <cdr:x>0.96412</cdr:x>
      <cdr:y>0.39302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7909AAE1-3E33-42C0-9352-276D97362FD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56" y="95622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0.85272</cdr:x>
      <cdr:y>0.17791</cdr:y>
    </cdr:from>
    <cdr:to>
      <cdr:x>0.97226</cdr:x>
      <cdr:y>0.40305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7DCE0C8A-9D2E-4405-93B8-FC5DEC1F66B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85031" y="1013387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28575</xdr:rowOff>
    </xdr:from>
    <xdr:to>
      <xdr:col>12</xdr:col>
      <xdr:colOff>438150</xdr:colOff>
      <xdr:row>35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36</xdr:row>
      <xdr:rowOff>28575</xdr:rowOff>
    </xdr:from>
    <xdr:to>
      <xdr:col>12</xdr:col>
      <xdr:colOff>438150</xdr:colOff>
      <xdr:row>70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71</xdr:row>
      <xdr:rowOff>28575</xdr:rowOff>
    </xdr:from>
    <xdr:to>
      <xdr:col>12</xdr:col>
      <xdr:colOff>438150</xdr:colOff>
      <xdr:row>105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106</xdr:row>
      <xdr:rowOff>28575</xdr:rowOff>
    </xdr:from>
    <xdr:to>
      <xdr:col>12</xdr:col>
      <xdr:colOff>438150</xdr:colOff>
      <xdr:row>140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141</xdr:row>
      <xdr:rowOff>28575</xdr:rowOff>
    </xdr:from>
    <xdr:to>
      <xdr:col>12</xdr:col>
      <xdr:colOff>438150</xdr:colOff>
      <xdr:row>175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0.83313</cdr:x>
      <cdr:y>0.21646</cdr:y>
    </cdr:from>
    <cdr:to>
      <cdr:x>0.95958</cdr:x>
      <cdr:y>0.4486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71430FD7-6541-4A46-BCAB-4C2E2012BE1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451612" y="1193788"/>
          <a:ext cx="979207" cy="128024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0.81468</cdr:x>
      <cdr:y>0.18365</cdr:y>
    </cdr:from>
    <cdr:to>
      <cdr:x>0.94113</cdr:x>
      <cdr:y>0.41579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F36188-E11E-43CF-A336-8F0D9DEEC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08737" y="1012813"/>
          <a:ext cx="979207" cy="1280246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0.78273</cdr:x>
      <cdr:y>0.12077</cdr:y>
    </cdr:from>
    <cdr:to>
      <cdr:x>0.96849</cdr:x>
      <cdr:y>0.2502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76552" y="595649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21.9%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7C4AEE65-F649-4955-AE82-FE4DD4946C49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0.82083</cdr:x>
      <cdr:y>0.20783</cdr:y>
    </cdr:from>
    <cdr:to>
      <cdr:x>0.94728</cdr:x>
      <cdr:y>0.43997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3184698F-55DC-4D44-B505-70F78AD26C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56362" y="1146163"/>
          <a:ext cx="979207" cy="1280246"/>
        </a:xfrm>
        <a:prstGeom xmlns:a="http://schemas.openxmlformats.org/drawingml/2006/main" prst="rect">
          <a:avLst/>
        </a:prstGeom>
      </cdr:spPr>
    </cdr:pic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0.81837</cdr:x>
      <cdr:y>0.21819</cdr:y>
    </cdr:from>
    <cdr:to>
      <cdr:x>0.94482</cdr:x>
      <cdr:y>0.45033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62F67C7A-50AB-4FED-A817-73924EBC764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37312" y="1203313"/>
          <a:ext cx="979207" cy="1280246"/>
        </a:xfrm>
        <a:prstGeom xmlns:a="http://schemas.openxmlformats.org/drawingml/2006/main" prst="rect">
          <a:avLst/>
        </a:prstGeom>
      </cdr:spPr>
    </cdr:pic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0.82329</cdr:x>
      <cdr:y>0.20955</cdr:y>
    </cdr:from>
    <cdr:to>
      <cdr:x>0.94974</cdr:x>
      <cdr:y>0.44169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6B5A71A9-A069-444C-8910-3EAE2CF1558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75412" y="1155688"/>
          <a:ext cx="979207" cy="1280246"/>
        </a:xfrm>
        <a:prstGeom xmlns:a="http://schemas.openxmlformats.org/drawingml/2006/main" prst="rect">
          <a:avLst/>
        </a:prstGeom>
      </cdr:spPr>
    </cdr:pic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9526</xdr:rowOff>
    </xdr:from>
    <xdr:to>
      <xdr:col>13</xdr:col>
      <xdr:colOff>504825</xdr:colOff>
      <xdr:row>36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37</xdr:row>
      <xdr:rowOff>9525</xdr:rowOff>
    </xdr:from>
    <xdr:to>
      <xdr:col>13</xdr:col>
      <xdr:colOff>514350</xdr:colOff>
      <xdr:row>72</xdr:row>
      <xdr:rowOff>38099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73</xdr:row>
      <xdr:rowOff>9525</xdr:rowOff>
    </xdr:from>
    <xdr:to>
      <xdr:col>13</xdr:col>
      <xdr:colOff>514350</xdr:colOff>
      <xdr:row>108</xdr:row>
      <xdr:rowOff>38099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109</xdr:row>
      <xdr:rowOff>9525</xdr:rowOff>
    </xdr:from>
    <xdr:to>
      <xdr:col>13</xdr:col>
      <xdr:colOff>514350</xdr:colOff>
      <xdr:row>144</xdr:row>
      <xdr:rowOff>38099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145</xdr:row>
      <xdr:rowOff>9525</xdr:rowOff>
    </xdr:from>
    <xdr:to>
      <xdr:col>13</xdr:col>
      <xdr:colOff>514350</xdr:colOff>
      <xdr:row>180</xdr:row>
      <xdr:rowOff>38099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0.82478</cdr:x>
      <cdr:y>0.17123</cdr:y>
    </cdr:from>
    <cdr:to>
      <cdr:x>0.94432</cdr:x>
      <cdr:y>0.39637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B4A8EDA-0474-40E0-99DC-1BA66E60BEE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48310" y="975300"/>
          <a:ext cx="978073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0.83876</cdr:x>
      <cdr:y>0.17456</cdr:y>
    </cdr:from>
    <cdr:to>
      <cdr:x>0.9583</cdr:x>
      <cdr:y>0.3997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28D77982-79F2-4C5A-B52F-E323471BD7C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70672" y="994305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0.84923</cdr:x>
      <cdr:y>0.15784</cdr:y>
    </cdr:from>
    <cdr:to>
      <cdr:x>0.96877</cdr:x>
      <cdr:y>0.38298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310541A-B248-4298-8E42-95C534D7586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56456" y="899061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0.79109</cdr:x>
      <cdr:y>0.19463</cdr:y>
    </cdr:from>
    <cdr:to>
      <cdr:x>0.91063</cdr:x>
      <cdr:y>0.41977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20270EE-7AB2-420F-AF68-C8F2A2AEBD9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480206" y="110862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0.81667</cdr:x>
      <cdr:y>0.22306</cdr:y>
    </cdr:from>
    <cdr:to>
      <cdr:x>0.93621</cdr:x>
      <cdr:y>0.4482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B6354D10-C870-4DF7-B468-066CC970CF9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89720" y="1270549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9526</xdr:rowOff>
    </xdr:from>
    <xdr:to>
      <xdr:col>13</xdr:col>
      <xdr:colOff>285750</xdr:colOff>
      <xdr:row>36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37</xdr:row>
      <xdr:rowOff>9525</xdr:rowOff>
    </xdr:from>
    <xdr:to>
      <xdr:col>13</xdr:col>
      <xdr:colOff>285750</xdr:colOff>
      <xdr:row>72</xdr:row>
      <xdr:rowOff>38099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73</xdr:row>
      <xdr:rowOff>9525</xdr:rowOff>
    </xdr:from>
    <xdr:to>
      <xdr:col>13</xdr:col>
      <xdr:colOff>285750</xdr:colOff>
      <xdr:row>108</xdr:row>
      <xdr:rowOff>38099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109</xdr:row>
      <xdr:rowOff>9525</xdr:rowOff>
    </xdr:from>
    <xdr:to>
      <xdr:col>13</xdr:col>
      <xdr:colOff>285750</xdr:colOff>
      <xdr:row>144</xdr:row>
      <xdr:rowOff>38099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145</xdr:row>
      <xdr:rowOff>9525</xdr:rowOff>
    </xdr:from>
    <xdr:to>
      <xdr:col>13</xdr:col>
      <xdr:colOff>285750</xdr:colOff>
      <xdr:row>180</xdr:row>
      <xdr:rowOff>38099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1</xdr:row>
      <xdr:rowOff>10583</xdr:rowOff>
    </xdr:from>
    <xdr:to>
      <xdr:col>24</xdr:col>
      <xdr:colOff>217200</xdr:colOff>
      <xdr:row>31</xdr:row>
      <xdr:rowOff>84833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251882</xdr:colOff>
      <xdr:row>1</xdr:row>
      <xdr:rowOff>10583</xdr:rowOff>
    </xdr:from>
    <xdr:to>
      <xdr:col>36</xdr:col>
      <xdr:colOff>316682</xdr:colOff>
      <xdr:row>31</xdr:row>
      <xdr:rowOff>84833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161925</xdr:colOff>
      <xdr:row>31</xdr:row>
      <xdr:rowOff>143934</xdr:rowOff>
    </xdr:from>
    <xdr:to>
      <xdr:col>24</xdr:col>
      <xdr:colOff>226725</xdr:colOff>
      <xdr:row>62</xdr:row>
      <xdr:rowOff>56259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251882</xdr:colOff>
      <xdr:row>31</xdr:row>
      <xdr:rowOff>143934</xdr:rowOff>
    </xdr:from>
    <xdr:to>
      <xdr:col>36</xdr:col>
      <xdr:colOff>316682</xdr:colOff>
      <xdr:row>62</xdr:row>
      <xdr:rowOff>56259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161925</xdr:colOff>
      <xdr:row>62</xdr:row>
      <xdr:rowOff>100542</xdr:rowOff>
    </xdr:from>
    <xdr:to>
      <xdr:col>24</xdr:col>
      <xdr:colOff>226725</xdr:colOff>
      <xdr:row>93</xdr:row>
      <xdr:rowOff>12867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261407</xdr:colOff>
      <xdr:row>62</xdr:row>
      <xdr:rowOff>100542</xdr:rowOff>
    </xdr:from>
    <xdr:to>
      <xdr:col>36</xdr:col>
      <xdr:colOff>326207</xdr:colOff>
      <xdr:row>93</xdr:row>
      <xdr:rowOff>12867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180975</xdr:colOff>
      <xdr:row>93</xdr:row>
      <xdr:rowOff>51859</xdr:rowOff>
    </xdr:from>
    <xdr:to>
      <xdr:col>24</xdr:col>
      <xdr:colOff>245775</xdr:colOff>
      <xdr:row>123</xdr:row>
      <xdr:rowOff>126109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280457</xdr:colOff>
      <xdr:row>93</xdr:row>
      <xdr:rowOff>42334</xdr:rowOff>
    </xdr:from>
    <xdr:to>
      <xdr:col>36</xdr:col>
      <xdr:colOff>345257</xdr:colOff>
      <xdr:row>123</xdr:row>
      <xdr:rowOff>116584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1</xdr:row>
      <xdr:rowOff>9525</xdr:rowOff>
    </xdr:from>
    <xdr:to>
      <xdr:col>12</xdr:col>
      <xdr:colOff>121950</xdr:colOff>
      <xdr:row>31</xdr:row>
      <xdr:rowOff>83775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31</xdr:row>
      <xdr:rowOff>142875</xdr:rowOff>
    </xdr:from>
    <xdr:to>
      <xdr:col>12</xdr:col>
      <xdr:colOff>131475</xdr:colOff>
      <xdr:row>62</xdr:row>
      <xdr:rowOff>55200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76200</xdr:colOff>
      <xdr:row>62</xdr:row>
      <xdr:rowOff>104775</xdr:rowOff>
    </xdr:from>
    <xdr:to>
      <xdr:col>12</xdr:col>
      <xdr:colOff>141000</xdr:colOff>
      <xdr:row>93</xdr:row>
      <xdr:rowOff>17100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76200</xdr:colOff>
      <xdr:row>93</xdr:row>
      <xdr:rowOff>57150</xdr:rowOff>
    </xdr:from>
    <xdr:to>
      <xdr:col>12</xdr:col>
      <xdr:colOff>141000</xdr:colOff>
      <xdr:row>123</xdr:row>
      <xdr:rowOff>131400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0</xdr:rowOff>
        </xdr:from>
        <xdr:to>
          <xdr:col>0</xdr:col>
          <xdr:colOff>38100</xdr:colOff>
          <xdr:row>0</xdr:row>
          <xdr:rowOff>0</xdr:rowOff>
        </xdr:to>
        <xdr:sp macro="" textlink="">
          <xdr:nvSpPr>
            <xdr:cNvPr id="142337" name="ComboBox1" hidden="1">
              <a:extLst>
                <a:ext uri="{63B3BB69-23CF-44E3-9099-C40C66FF867C}">
                  <a14:compatExt spid="_x0000_s142337"/>
                </a:ext>
                <a:ext uri="{FF2B5EF4-FFF2-40B4-BE49-F238E27FC236}">
                  <a16:creationId xmlns:a16="http://schemas.microsoft.com/office/drawing/2014/main" id="{00000000-0008-0000-0600-0000012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0.8155</cdr:x>
      <cdr:y>0.21972</cdr:y>
    </cdr:from>
    <cdr:to>
      <cdr:x>0.93504</cdr:x>
      <cdr:y>0.44486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E99428F-A0B3-4690-B0FD-D1592C5DB6A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80163" y="1251511"/>
          <a:ext cx="979211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0.84457</cdr:x>
      <cdr:y>0.21136</cdr:y>
    </cdr:from>
    <cdr:to>
      <cdr:x>0.96411</cdr:x>
      <cdr:y>0.4365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E6512CFF-DA2B-4102-A16F-676544F29F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20" y="1203886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0.8283</cdr:x>
      <cdr:y>0.22139</cdr:y>
    </cdr:from>
    <cdr:to>
      <cdr:x>0.94784</cdr:x>
      <cdr:y>0.44653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6115A6E7-15EE-4A1C-BF72-15C4AD9F8B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84993" y="1261023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0.81783</cdr:x>
      <cdr:y>0.19797</cdr:y>
    </cdr:from>
    <cdr:to>
      <cdr:x>0.93737</cdr:x>
      <cdr:y>0.42311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B298544A-66AD-4659-B16A-2CA520FEFD9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99245" y="1127648"/>
          <a:ext cx="979212" cy="1282385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0.8341</cdr:x>
      <cdr:y>0.27156</cdr:y>
    </cdr:from>
    <cdr:to>
      <cdr:x>0.95364</cdr:x>
      <cdr:y>0.4967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4DA54A9C-0F38-4407-AFE9-79A4D1FF63F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832536" y="1546766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14</xdr:col>
      <xdr:colOff>257175</xdr:colOff>
      <xdr:row>37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39</xdr:row>
      <xdr:rowOff>19050</xdr:rowOff>
    </xdr:from>
    <xdr:to>
      <xdr:col>14</xdr:col>
      <xdr:colOff>257175</xdr:colOff>
      <xdr:row>75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77</xdr:row>
      <xdr:rowOff>19050</xdr:rowOff>
    </xdr:from>
    <xdr:to>
      <xdr:col>14</xdr:col>
      <xdr:colOff>257175</xdr:colOff>
      <xdr:row>113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115</xdr:row>
      <xdr:rowOff>19050</xdr:rowOff>
    </xdr:from>
    <xdr:to>
      <xdr:col>14</xdr:col>
      <xdr:colOff>257175</xdr:colOff>
      <xdr:row>151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153</xdr:row>
      <xdr:rowOff>19050</xdr:rowOff>
    </xdr:from>
    <xdr:to>
      <xdr:col>14</xdr:col>
      <xdr:colOff>257175</xdr:colOff>
      <xdr:row>189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0.83859</cdr:x>
      <cdr:y>0.13973</cdr:y>
    </cdr:from>
    <cdr:to>
      <cdr:x>0.94811</cdr:x>
      <cdr:y>0.35479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F0F86CD5-D6B8-4C86-98D7-371B779A2B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356517" y="831830"/>
          <a:ext cx="960767" cy="1280279"/>
        </a:xfrm>
        <a:prstGeom xmlns:a="http://schemas.openxmlformats.org/drawingml/2006/main" prst="rect">
          <a:avLst/>
        </a:prstGeom>
      </cdr:spPr>
    </cdr:pic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0.85053</cdr:x>
      <cdr:y>0.15893</cdr:y>
    </cdr:from>
    <cdr:to>
      <cdr:x>0.96005</cdr:x>
      <cdr:y>0.37399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049200B-E2C6-443F-A51F-1BF50EDF235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461292" y="946130"/>
          <a:ext cx="960767" cy="1280279"/>
        </a:xfrm>
        <a:prstGeom xmlns:a="http://schemas.openxmlformats.org/drawingml/2006/main" prst="rect">
          <a:avLst/>
        </a:prstGeom>
      </cdr:spPr>
    </cdr:pic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0.85162</cdr:x>
      <cdr:y>0.16213</cdr:y>
    </cdr:from>
    <cdr:to>
      <cdr:x>0.96114</cdr:x>
      <cdr:y>0.37719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D412B7F7-950A-49E3-970B-E15D30A4B92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470817" y="965180"/>
          <a:ext cx="960767" cy="1280279"/>
        </a:xfrm>
        <a:prstGeom xmlns:a="http://schemas.openxmlformats.org/drawingml/2006/main" prst="rect">
          <a:avLst/>
        </a:prstGeom>
      </cdr:spPr>
    </cdr:pic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0.85487</cdr:x>
      <cdr:y>0.12373</cdr:y>
    </cdr:from>
    <cdr:to>
      <cdr:x>0.96439</cdr:x>
      <cdr:y>0.33879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B037B506-AB98-4B7D-BEF5-E5BF6FA229F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499392" y="736580"/>
          <a:ext cx="960767" cy="1280279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PS\PHE\Geopose\BHF\Compendium\2020%20Statistics\Checking\CVD%20Statistics%202020%20-%20Chapter%201%20-%20Mortality.Tables1.16_1.19_Check_09_01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ths_EW_CHD_LA"/>
      <sheetName val="Deaths_EW_Stroke_LA"/>
      <sheetName val="Deaths_SCO_LA"/>
      <sheetName val="Deaths_NI_LA"/>
      <sheetName val="Pop_90+"/>
      <sheetName val="ESP"/>
      <sheetName val="ASR_3YR_EW_CHD"/>
      <sheetName val="ASR_3YR_EW_CBVD"/>
      <sheetName val="ASR_3YR_SCO_LA"/>
      <sheetName val="ASR_3YR_NI_LA"/>
      <sheetName val="1.16"/>
      <sheetName val="1.16F"/>
      <sheetName val="1.17"/>
      <sheetName val="1.17F"/>
      <sheetName val="1.18"/>
      <sheetName val="1.18F"/>
      <sheetName val="1.19"/>
      <sheetName val="1.19F"/>
      <sheetName val="Chart_Data"/>
      <sheetName val="1.31"/>
    </sheetNames>
    <sheetDataSet>
      <sheetData sheetId="0">
        <row r="10">
          <cell r="B10" t="str">
            <v>mnemonic</v>
          </cell>
        </row>
      </sheetData>
      <sheetData sheetId="1">
        <row r="10">
          <cell r="B10" t="str">
            <v>mnemonic</v>
          </cell>
        </row>
      </sheetData>
      <sheetData sheetId="2"/>
      <sheetData sheetId="3"/>
      <sheetData sheetId="4"/>
      <sheetData sheetId="5"/>
      <sheetData sheetId="6">
        <row r="10">
          <cell r="BV10" t="str">
            <v>mnemonic</v>
          </cell>
        </row>
      </sheetData>
      <sheetData sheetId="7">
        <row r="10">
          <cell r="BV10" t="str">
            <v>mnemonic</v>
          </cell>
        </row>
      </sheetData>
      <sheetData sheetId="8">
        <row r="8">
          <cell r="GP8" t="str">
            <v>95% confidence interval</v>
          </cell>
        </row>
      </sheetData>
      <sheetData sheetId="9">
        <row r="12">
          <cell r="BV12" t="str">
            <v>mnemonic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nomisweb.co.uk/articles/983.asp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nomisweb.co.uk/articles/983.asp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nomisweb.co.uk/articles/983.asp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nomisweb.co.uk/articles/983.asp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nomisweb.co.uk/articles/983.asp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rscotland.gov.uk/statistics-and-data/statistics/statistics-by-theme/vital-events/general-publications/vital-events-reference-tables/2018" TargetMode="External"/><Relationship Id="rId2" Type="http://schemas.openxmlformats.org/officeDocument/2006/relationships/hyperlink" Target="https://www.nisra.gov.uk/publications/registrar-general-annual-report-2018-cause-death" TargetMode="External"/><Relationship Id="rId1" Type="http://schemas.openxmlformats.org/officeDocument/2006/relationships/hyperlink" Target="https://www.nomisweb.co.uk/home/release_group.asp?g=23" TargetMode="Externa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nomisweb.co.uk/articles/983.asp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nomisweb.co.uk/articles/983.aspx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nomisweb.co.uk/articles/983.aspx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nomisweb.co.uk/articles/983.aspx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nomisweb.co.uk/articles/983.aspx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://www.nomisweb.co.uk/articles/983.asp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ons.gov.uk/peoplepopulationandcommunity/birthsdeathsandmarriages/deaths/datasets/excesswintermortalityinenglandandwalesreferencetables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ons.gov.uk/peoplepopulationandcommunity/birthsdeathsandmarriages/deaths/datasets/excesswintermortalityinenglandandwalesreferencetables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nrscotland.gov.uk/statistics-and-data/statistics/statistics-by-theme/vital-events/deaths/winter-mortality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statistics/deprivation" TargetMode="External"/><Relationship Id="rId7" Type="http://schemas.openxmlformats.org/officeDocument/2006/relationships/printerSettings" Target="../printerSettings/printerSettings44.bin"/><Relationship Id="rId2" Type="http://schemas.openxmlformats.org/officeDocument/2006/relationships/hyperlink" Target="https://www.nomisweb.co.uk/articles/983.aspx" TargetMode="External"/><Relationship Id="rId1" Type="http://schemas.openxmlformats.org/officeDocument/2006/relationships/hyperlink" Target="https://www.nomisweb.co.uk/articles/983.aspx" TargetMode="External"/><Relationship Id="rId6" Type="http://schemas.openxmlformats.org/officeDocument/2006/relationships/hyperlink" Target="https://www.gov.uk/government/statistics/english-indices-of-deprivation-2019" TargetMode="External"/><Relationship Id="rId5" Type="http://schemas.openxmlformats.org/officeDocument/2006/relationships/hyperlink" Target="https://statswales.gov.wales/Catalogue/Community-Safety-and-Social-Inclusion/Welsh-Index-of-Multiple-Deprivation" TargetMode="External"/><Relationship Id="rId4" Type="http://schemas.openxmlformats.org/officeDocument/2006/relationships/hyperlink" Target="https://www.gov.scot/collections/scottish-index-of-multiple-deprivation-2020/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5.emf"/><Relationship Id="rId4" Type="http://schemas.openxmlformats.org/officeDocument/2006/relationships/control" Target="../activeX/activeX4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statistics/deprivation" TargetMode="External"/><Relationship Id="rId7" Type="http://schemas.openxmlformats.org/officeDocument/2006/relationships/printerSettings" Target="../printerSettings/printerSettings46.bin"/><Relationship Id="rId2" Type="http://schemas.openxmlformats.org/officeDocument/2006/relationships/hyperlink" Target="https://www.healthmapswales.wales.nhs.uk/" TargetMode="External"/><Relationship Id="rId1" Type="http://schemas.openxmlformats.org/officeDocument/2006/relationships/hyperlink" Target="https://fingertips.phe.org.uk/profile/mortality-profile" TargetMode="External"/><Relationship Id="rId6" Type="http://schemas.openxmlformats.org/officeDocument/2006/relationships/hyperlink" Target="https://www.gov.uk/government/statistics/english-indices-of-deprivation-2019" TargetMode="External"/><Relationship Id="rId5" Type="http://schemas.openxmlformats.org/officeDocument/2006/relationships/hyperlink" Target="https://statswales.gov.wales/Catalogue/Community-Safety-and-Social-Inclusion/Welsh-Index-of-Multiple-Deprivation" TargetMode="External"/><Relationship Id="rId4" Type="http://schemas.openxmlformats.org/officeDocument/2006/relationships/hyperlink" Target="https://www.gov.scot/collections/scottish-index-of-multiple-deprivation-2020/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rscotland.gov.uk/statistics-and-data/statistics/statistics-by-theme/vital-events/general-publications/vital-events-reference-tables/2017" TargetMode="External"/><Relationship Id="rId2" Type="http://schemas.openxmlformats.org/officeDocument/2006/relationships/hyperlink" Target="https://www.nisra.gov.uk/publications/registrar-general-annual-report-2016-cause-of-death" TargetMode="External"/><Relationship Id="rId1" Type="http://schemas.openxmlformats.org/officeDocument/2006/relationships/hyperlink" Target="https://www.nomisweb.co.uk/home/release_group.asp?g=23" TargetMode="External"/><Relationship Id="rId4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swales.gov.wales/Catalogue/Community-Safety-and-Social-Inclusion/Welsh-Index-of-Multiple-Deprivation" TargetMode="External"/><Relationship Id="rId2" Type="http://schemas.openxmlformats.org/officeDocument/2006/relationships/hyperlink" Target="https://www.gov.scot/collections/scottish-index-of-multiple-deprivation-2020/" TargetMode="External"/><Relationship Id="rId1" Type="http://schemas.openxmlformats.org/officeDocument/2006/relationships/hyperlink" Target="https://www.nisra.gov.uk/statistics/deprivation" TargetMode="External"/><Relationship Id="rId5" Type="http://schemas.openxmlformats.org/officeDocument/2006/relationships/printerSettings" Target="../printerSettings/printerSettings49.bin"/><Relationship Id="rId4" Type="http://schemas.openxmlformats.org/officeDocument/2006/relationships/hyperlink" Target="https://www.gov.uk/government/statistics/english-indices-of-deprivation-2019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13.emf"/><Relationship Id="rId4" Type="http://schemas.openxmlformats.org/officeDocument/2006/relationships/control" Target="../activeX/activeX6.xm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.bin"/><Relationship Id="rId3" Type="http://schemas.openxmlformats.org/officeDocument/2006/relationships/hyperlink" Target="https://www.nisra.gov.uk/statistics/deprivation" TargetMode="External"/><Relationship Id="rId7" Type="http://schemas.openxmlformats.org/officeDocument/2006/relationships/hyperlink" Target="https://www.nomisweb.co.uk/articles/983.aspx" TargetMode="External"/><Relationship Id="rId2" Type="http://schemas.openxmlformats.org/officeDocument/2006/relationships/hyperlink" Target="https://www.healthmapswales.wales.nhs.uk/" TargetMode="External"/><Relationship Id="rId1" Type="http://schemas.openxmlformats.org/officeDocument/2006/relationships/hyperlink" Target="https://fingertips.phe.org.uk/profile/mortality-profile" TargetMode="External"/><Relationship Id="rId6" Type="http://schemas.openxmlformats.org/officeDocument/2006/relationships/hyperlink" Target="https://www.gov.uk/government/statistics/english-indices-of-deprivation-2019" TargetMode="External"/><Relationship Id="rId5" Type="http://schemas.openxmlformats.org/officeDocument/2006/relationships/hyperlink" Target="https://statswales.gov.wales/Catalogue/Community-Safety-and-Social-Inclusion/Welsh-Index-of-Multiple-Deprivation" TargetMode="External"/><Relationship Id="rId4" Type="http://schemas.openxmlformats.org/officeDocument/2006/relationships/hyperlink" Target="https://www.gov.scot/collections/scottish-index-of-multiple-deprivation-2020/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14.emf"/><Relationship Id="rId4" Type="http://schemas.openxmlformats.org/officeDocument/2006/relationships/control" Target="../activeX/activeX7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statistics/deprivation" TargetMode="External"/><Relationship Id="rId7" Type="http://schemas.openxmlformats.org/officeDocument/2006/relationships/printerSettings" Target="../printerSettings/printerSettings54.bin"/><Relationship Id="rId2" Type="http://schemas.openxmlformats.org/officeDocument/2006/relationships/hyperlink" Target="https://www.nomisweb.co.uk/articles/983.aspx" TargetMode="External"/><Relationship Id="rId1" Type="http://schemas.openxmlformats.org/officeDocument/2006/relationships/hyperlink" Target="https://www.nomisweb.co.uk/articles/983.aspx" TargetMode="External"/><Relationship Id="rId6" Type="http://schemas.openxmlformats.org/officeDocument/2006/relationships/hyperlink" Target="https://www.gov.uk/government/statistics/english-indices-of-deprivation-2019" TargetMode="External"/><Relationship Id="rId5" Type="http://schemas.openxmlformats.org/officeDocument/2006/relationships/hyperlink" Target="https://statswales.gov.wales/Catalogue/Community-Safety-and-Social-Inclusion/Welsh-Index-of-Multiple-Deprivation" TargetMode="External"/><Relationship Id="rId4" Type="http://schemas.openxmlformats.org/officeDocument/2006/relationships/hyperlink" Target="https://www.gov.scot/collections/scottish-index-of-multiple-deprivation-2020/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5.bin"/><Relationship Id="rId5" Type="http://schemas.openxmlformats.org/officeDocument/2006/relationships/image" Target="../media/image21.emf"/><Relationship Id="rId4" Type="http://schemas.openxmlformats.org/officeDocument/2006/relationships/control" Target="../activeX/activeX8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scot/collections/scottish-index-of-multiple-deprivation-2020/" TargetMode="External"/><Relationship Id="rId7" Type="http://schemas.openxmlformats.org/officeDocument/2006/relationships/printerSettings" Target="../printerSettings/printerSettings56.bin"/><Relationship Id="rId2" Type="http://schemas.openxmlformats.org/officeDocument/2006/relationships/hyperlink" Target="https://www.nisra.gov.uk/statistics/deprivation" TargetMode="External"/><Relationship Id="rId1" Type="http://schemas.openxmlformats.org/officeDocument/2006/relationships/hyperlink" Target="https://fingertips.phe.org.uk/profile/mortality-profile" TargetMode="External"/><Relationship Id="rId6" Type="http://schemas.openxmlformats.org/officeDocument/2006/relationships/hyperlink" Target="https://www.nomisweb.co.uk/articles/983.aspx" TargetMode="External"/><Relationship Id="rId5" Type="http://schemas.openxmlformats.org/officeDocument/2006/relationships/hyperlink" Target="https://www.gov.uk/government/statistics/english-indices-of-deprivation-2019" TargetMode="External"/><Relationship Id="rId4" Type="http://schemas.openxmlformats.org/officeDocument/2006/relationships/hyperlink" Target="https://statswales.gov.wales/Catalogue/Community-Safety-and-Social-Inclusion/Welsh-Index-of-Multiple-Deprivation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7.bin"/><Relationship Id="rId5" Type="http://schemas.openxmlformats.org/officeDocument/2006/relationships/image" Target="../media/image22.emf"/><Relationship Id="rId4" Type="http://schemas.openxmlformats.org/officeDocument/2006/relationships/control" Target="../activeX/activeX9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hyperlink" Target="http://ghdx.healthdata.org/gbd-results-tool" TargetMode="External"/><Relationship Id="rId1" Type="http://schemas.openxmlformats.org/officeDocument/2006/relationships/hyperlink" Target="http://ghdx.healthdata.org/countries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hyperlink" Target="http://ghdx.healthdata.org/gbd-results-tool" TargetMode="External"/><Relationship Id="rId1" Type="http://schemas.openxmlformats.org/officeDocument/2006/relationships/hyperlink" Target="http://ghdx.healthdata.org/countrie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control" Target="../activeX/activeX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nomisweb.co.uk/articles/983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0">
    <tabColor rgb="FFC00000"/>
    <pageSetUpPr fitToPage="1"/>
  </sheetPr>
  <dimension ref="A2:N52"/>
  <sheetViews>
    <sheetView showGridLines="0" tabSelected="1" zoomScale="90" zoomScaleNormal="90" workbookViewId="0">
      <selection activeCell="F6" sqref="F6"/>
    </sheetView>
  </sheetViews>
  <sheetFormatPr defaultColWidth="9.140625" defaultRowHeight="15" x14ac:dyDescent="0.3"/>
  <cols>
    <col min="1" max="1" width="9.5703125" style="9" customWidth="1"/>
    <col min="2" max="2" width="8.7109375" style="9" customWidth="1"/>
    <col min="3" max="3" width="9.140625" style="9" customWidth="1"/>
    <col min="4" max="4" width="74.140625" style="974" customWidth="1"/>
    <col min="5" max="5" width="19.5703125" style="9" customWidth="1"/>
    <col min="6" max="6" width="25.42578125" style="9" customWidth="1"/>
    <col min="7" max="16384" width="9.140625" style="9"/>
  </cols>
  <sheetData>
    <row r="2" spans="1:14" ht="18.75" x14ac:dyDescent="0.3">
      <c r="D2" s="973"/>
    </row>
    <row r="3" spans="1:14" ht="18.75" x14ac:dyDescent="0.3">
      <c r="D3" s="973"/>
    </row>
    <row r="4" spans="1:14" ht="18.75" x14ac:dyDescent="0.3">
      <c r="D4" s="973"/>
    </row>
    <row r="5" spans="1:14" ht="18.75" x14ac:dyDescent="0.3">
      <c r="D5" s="973"/>
    </row>
    <row r="6" spans="1:14" ht="18.75" x14ac:dyDescent="0.3">
      <c r="D6" s="973"/>
    </row>
    <row r="7" spans="1:14" ht="16.5" x14ac:dyDescent="0.3">
      <c r="D7" s="1177" t="s">
        <v>1336</v>
      </c>
      <c r="E7" s="1178"/>
    </row>
    <row r="8" spans="1:14" ht="18.75" x14ac:dyDescent="0.3">
      <c r="D8" s="973"/>
    </row>
    <row r="9" spans="1:14" s="11" customFormat="1" ht="18" x14ac:dyDescent="0.35">
      <c r="A9" s="1183" t="s">
        <v>1112</v>
      </c>
      <c r="B9" s="1184"/>
      <c r="C9" s="1184"/>
      <c r="D9" s="1184"/>
      <c r="E9" s="1184"/>
      <c r="F9" s="10"/>
      <c r="G9" s="10"/>
      <c r="H9" s="10"/>
      <c r="I9" s="10"/>
      <c r="J9" s="10"/>
      <c r="K9" s="10"/>
      <c r="L9" s="10"/>
      <c r="M9" s="10"/>
      <c r="N9" s="10"/>
    </row>
    <row r="10" spans="1:14" s="13" customFormat="1" x14ac:dyDescent="0.3">
      <c r="A10" s="1093" t="s">
        <v>1035</v>
      </c>
      <c r="B10" s="1092"/>
      <c r="C10" s="1092"/>
      <c r="D10" s="1092"/>
      <c r="E10" s="1092"/>
      <c r="F10" s="12"/>
    </row>
    <row r="11" spans="1:14" x14ac:dyDescent="0.3">
      <c r="A11" s="1188" t="s">
        <v>1093</v>
      </c>
      <c r="B11" s="1189"/>
      <c r="C11" s="1189"/>
      <c r="D11" s="1189"/>
      <c r="E11" s="1189"/>
    </row>
    <row r="12" spans="1:14" x14ac:dyDescent="0.3">
      <c r="A12" s="976"/>
      <c r="B12" s="975"/>
      <c r="C12" s="975"/>
      <c r="D12" s="975"/>
      <c r="E12" s="975"/>
    </row>
    <row r="13" spans="1:14" x14ac:dyDescent="0.3">
      <c r="A13" s="1185" t="s">
        <v>94</v>
      </c>
      <c r="B13" s="1184"/>
      <c r="C13" s="1184"/>
      <c r="D13" s="1184"/>
      <c r="E13" s="14"/>
      <c r="F13" s="14"/>
      <c r="G13" s="14"/>
      <c r="H13" s="14"/>
      <c r="I13" s="14"/>
      <c r="J13" s="14"/>
      <c r="K13" s="14"/>
      <c r="L13" s="14"/>
      <c r="M13" s="14"/>
      <c r="N13" s="14"/>
    </row>
    <row r="14" spans="1:14" x14ac:dyDescent="0.3">
      <c r="A14" s="15" t="s">
        <v>1036</v>
      </c>
      <c r="B14" s="15" t="s">
        <v>1063</v>
      </c>
      <c r="C14" s="16"/>
      <c r="D14" s="17" t="s">
        <v>1113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</row>
    <row r="15" spans="1:14" x14ac:dyDescent="0.3">
      <c r="A15" s="19" t="s">
        <v>1037</v>
      </c>
      <c r="B15" s="631" t="s">
        <v>1064</v>
      </c>
      <c r="C15" s="20"/>
      <c r="D15" s="21" t="s">
        <v>1114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</row>
    <row r="16" spans="1:14" x14ac:dyDescent="0.3">
      <c r="A16" s="19"/>
      <c r="B16" s="631" t="s">
        <v>1065</v>
      </c>
      <c r="C16" s="20"/>
      <c r="D16" s="21" t="s">
        <v>1115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</row>
    <row r="17" spans="1:14" x14ac:dyDescent="0.3">
      <c r="A17" s="1182" t="s">
        <v>95</v>
      </c>
      <c r="B17" s="1180"/>
      <c r="C17" s="1180"/>
      <c r="D17" s="1180"/>
      <c r="E17" s="24"/>
      <c r="F17" s="24"/>
      <c r="G17" s="24"/>
      <c r="H17" s="24"/>
      <c r="I17" s="24"/>
      <c r="J17" s="24"/>
      <c r="K17" s="24"/>
      <c r="L17" s="24"/>
      <c r="M17" s="24"/>
      <c r="N17" s="24"/>
    </row>
    <row r="18" spans="1:14" x14ac:dyDescent="0.3">
      <c r="A18" s="15" t="s">
        <v>1038</v>
      </c>
      <c r="B18" s="15" t="s">
        <v>1066</v>
      </c>
      <c r="C18" s="25"/>
      <c r="D18" s="17" t="s">
        <v>1267</v>
      </c>
      <c r="E18" s="18"/>
      <c r="F18" s="18"/>
      <c r="G18" s="18"/>
      <c r="H18" s="18"/>
      <c r="I18" s="18"/>
      <c r="J18" s="18"/>
      <c r="K18" s="18"/>
      <c r="L18" s="18"/>
      <c r="M18" s="18"/>
      <c r="N18" s="18"/>
    </row>
    <row r="19" spans="1:14" x14ac:dyDescent="0.3">
      <c r="A19" s="19" t="s">
        <v>1039</v>
      </c>
      <c r="B19" s="19" t="s">
        <v>1067</v>
      </c>
      <c r="C19" s="20"/>
      <c r="D19" s="21" t="s">
        <v>1268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</row>
    <row r="20" spans="1:14" x14ac:dyDescent="0.3">
      <c r="A20" s="19" t="s">
        <v>1040</v>
      </c>
      <c r="B20" s="19" t="s">
        <v>1068</v>
      </c>
      <c r="C20" s="20"/>
      <c r="D20" s="21" t="s">
        <v>1151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</row>
    <row r="21" spans="1:14" x14ac:dyDescent="0.3">
      <c r="A21" s="19" t="s">
        <v>1041</v>
      </c>
      <c r="B21" s="19" t="s">
        <v>1069</v>
      </c>
      <c r="C21" s="20"/>
      <c r="D21" s="21" t="s">
        <v>1152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</row>
    <row r="22" spans="1:14" x14ac:dyDescent="0.3">
      <c r="A22" s="19" t="s">
        <v>1042</v>
      </c>
      <c r="B22" s="19" t="s">
        <v>1070</v>
      </c>
      <c r="C22" s="20"/>
      <c r="D22" s="21" t="s">
        <v>1153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</row>
    <row r="23" spans="1:14" x14ac:dyDescent="0.3">
      <c r="A23" s="19" t="s">
        <v>1043</v>
      </c>
      <c r="B23" s="19" t="s">
        <v>1071</v>
      </c>
      <c r="C23" s="20"/>
      <c r="D23" s="21" t="s">
        <v>1154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</row>
    <row r="24" spans="1:14" x14ac:dyDescent="0.3">
      <c r="A24" s="15" t="s">
        <v>1044</v>
      </c>
      <c r="B24" s="631" t="s">
        <v>1243</v>
      </c>
      <c r="C24" s="25"/>
      <c r="D24" s="17" t="s">
        <v>1269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</row>
    <row r="25" spans="1:14" x14ac:dyDescent="0.3">
      <c r="A25" s="19" t="s">
        <v>1045</v>
      </c>
      <c r="B25" s="631" t="s">
        <v>1244</v>
      </c>
      <c r="C25" s="20"/>
      <c r="D25" s="1004" t="s">
        <v>1270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</row>
    <row r="26" spans="1:14" x14ac:dyDescent="0.3">
      <c r="A26" s="19" t="s">
        <v>1046</v>
      </c>
      <c r="B26" s="631" t="s">
        <v>1245</v>
      </c>
      <c r="C26" s="20"/>
      <c r="D26" s="1004" t="s">
        <v>1155</v>
      </c>
      <c r="E26" s="22"/>
      <c r="F26" s="22"/>
      <c r="G26" s="22"/>
      <c r="H26" s="22"/>
      <c r="I26" s="22"/>
      <c r="J26" s="22"/>
      <c r="K26" s="22"/>
      <c r="L26" s="22"/>
      <c r="M26" s="22"/>
      <c r="N26" s="22"/>
    </row>
    <row r="27" spans="1:14" x14ac:dyDescent="0.3">
      <c r="A27" s="19" t="s">
        <v>1047</v>
      </c>
      <c r="B27" s="631" t="s">
        <v>1246</v>
      </c>
      <c r="C27" s="20"/>
      <c r="D27" s="1004" t="s">
        <v>1156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</row>
    <row r="28" spans="1:14" x14ac:dyDescent="0.3">
      <c r="A28" s="19" t="s">
        <v>1048</v>
      </c>
      <c r="B28" s="631" t="s">
        <v>1247</v>
      </c>
      <c r="C28" s="20"/>
      <c r="D28" s="1004" t="s">
        <v>1157</v>
      </c>
      <c r="E28" s="22"/>
      <c r="F28" s="22"/>
      <c r="G28" s="22"/>
      <c r="H28" s="22"/>
      <c r="I28" s="22"/>
      <c r="J28" s="22"/>
      <c r="K28" s="22"/>
      <c r="L28" s="22"/>
      <c r="M28" s="22"/>
      <c r="N28" s="22"/>
    </row>
    <row r="29" spans="1:14" x14ac:dyDescent="0.3">
      <c r="A29" s="19" t="s">
        <v>1049</v>
      </c>
      <c r="B29" s="631" t="s">
        <v>1248</v>
      </c>
      <c r="C29" s="20"/>
      <c r="D29" s="1004" t="s">
        <v>1158</v>
      </c>
      <c r="E29" s="22"/>
      <c r="F29" s="22"/>
      <c r="G29" s="22"/>
      <c r="H29" s="22"/>
      <c r="I29" s="22"/>
      <c r="J29" s="22"/>
      <c r="K29" s="22"/>
      <c r="L29" s="22"/>
      <c r="M29" s="22"/>
      <c r="N29" s="22"/>
    </row>
    <row r="30" spans="1:14" x14ac:dyDescent="0.3">
      <c r="A30" s="1186" t="s">
        <v>52</v>
      </c>
      <c r="B30" s="1180"/>
      <c r="C30" s="1180"/>
      <c r="D30" s="1180"/>
      <c r="E30" s="26"/>
      <c r="F30" s="26"/>
      <c r="G30" s="26"/>
      <c r="H30" s="26"/>
      <c r="I30" s="26"/>
      <c r="J30" s="26"/>
      <c r="K30" s="26"/>
      <c r="L30" s="26"/>
      <c r="M30" s="26"/>
      <c r="N30" s="26"/>
    </row>
    <row r="31" spans="1:14" x14ac:dyDescent="0.3">
      <c r="A31" s="631" t="s">
        <v>1050</v>
      </c>
      <c r="B31" s="30"/>
      <c r="C31" s="30"/>
      <c r="D31" s="21" t="s">
        <v>1109</v>
      </c>
      <c r="E31" s="29"/>
      <c r="F31" s="22"/>
      <c r="G31" s="22"/>
      <c r="H31" s="22"/>
      <c r="I31" s="22"/>
      <c r="J31" s="22"/>
      <c r="K31" s="22"/>
      <c r="L31" s="22"/>
      <c r="M31" s="22"/>
      <c r="N31" s="22"/>
    </row>
    <row r="32" spans="1:14" x14ac:dyDescent="0.3">
      <c r="A32" s="574" t="s">
        <v>1051</v>
      </c>
      <c r="B32" s="28"/>
      <c r="C32" s="27"/>
      <c r="D32" s="17" t="s">
        <v>1235</v>
      </c>
      <c r="E32" s="27"/>
      <c r="F32" s="18"/>
      <c r="G32" s="18"/>
      <c r="H32" s="18"/>
      <c r="I32" s="18"/>
      <c r="J32" s="18"/>
      <c r="K32" s="18"/>
      <c r="L32" s="18"/>
      <c r="M32" s="18"/>
      <c r="N32" s="18"/>
    </row>
    <row r="33" spans="1:14" x14ac:dyDescent="0.3">
      <c r="A33" s="631" t="s">
        <v>1052</v>
      </c>
      <c r="B33" s="30"/>
      <c r="C33" s="30"/>
      <c r="D33" s="21" t="s">
        <v>1308</v>
      </c>
      <c r="E33" s="29"/>
      <c r="F33" s="22"/>
      <c r="G33" s="22"/>
      <c r="H33" s="22"/>
      <c r="I33" s="22"/>
      <c r="J33" s="22"/>
      <c r="K33" s="22"/>
      <c r="L33" s="22"/>
      <c r="M33" s="22"/>
      <c r="N33" s="22"/>
    </row>
    <row r="34" spans="1:14" x14ac:dyDescent="0.3">
      <c r="A34" s="631" t="s">
        <v>1053</v>
      </c>
      <c r="B34" s="30"/>
      <c r="C34" s="30"/>
      <c r="D34" s="21" t="s">
        <v>1236</v>
      </c>
      <c r="E34" s="29"/>
      <c r="F34" s="22"/>
      <c r="G34" s="22"/>
      <c r="H34" s="22"/>
      <c r="I34" s="22"/>
      <c r="J34" s="22"/>
      <c r="K34" s="22"/>
      <c r="L34" s="22"/>
      <c r="M34" s="22"/>
      <c r="N34" s="22"/>
    </row>
    <row r="35" spans="1:14" x14ac:dyDescent="0.3">
      <c r="A35" s="574" t="s">
        <v>1054</v>
      </c>
      <c r="B35" s="15"/>
      <c r="C35" s="30"/>
      <c r="D35" s="21" t="s">
        <v>963</v>
      </c>
      <c r="E35" s="29"/>
      <c r="F35" s="22"/>
      <c r="G35" s="22"/>
      <c r="H35" s="22"/>
      <c r="I35" s="22"/>
      <c r="J35" s="22"/>
      <c r="K35" s="22"/>
      <c r="L35" s="22"/>
      <c r="M35" s="22"/>
      <c r="N35" s="22"/>
    </row>
    <row r="36" spans="1:14" x14ac:dyDescent="0.3">
      <c r="A36" s="1187" t="s">
        <v>878</v>
      </c>
      <c r="B36" s="1180"/>
      <c r="C36" s="1180"/>
      <c r="D36" s="1180"/>
      <c r="E36" s="31"/>
      <c r="F36" s="31"/>
      <c r="G36" s="31"/>
      <c r="H36" s="31"/>
      <c r="I36" s="31"/>
      <c r="J36" s="31"/>
      <c r="K36" s="31"/>
      <c r="L36" s="31"/>
      <c r="M36" s="31"/>
      <c r="N36" s="31"/>
    </row>
    <row r="37" spans="1:14" x14ac:dyDescent="0.3">
      <c r="A37" s="19" t="s">
        <v>1055</v>
      </c>
      <c r="B37" s="19"/>
      <c r="C37" s="28"/>
      <c r="D37" s="17" t="s">
        <v>1271</v>
      </c>
      <c r="E37" s="27"/>
      <c r="F37" s="18"/>
      <c r="G37" s="18"/>
      <c r="H37" s="18"/>
      <c r="I37" s="18"/>
      <c r="J37" s="18"/>
      <c r="K37" s="18"/>
      <c r="L37" s="18"/>
      <c r="M37" s="18"/>
      <c r="N37" s="18"/>
    </row>
    <row r="38" spans="1:14" x14ac:dyDescent="0.3">
      <c r="A38" s="15" t="s">
        <v>1056</v>
      </c>
      <c r="B38" s="15"/>
      <c r="C38" s="30"/>
      <c r="D38" s="17" t="s">
        <v>1272</v>
      </c>
      <c r="E38" s="29"/>
      <c r="F38" s="22"/>
      <c r="G38" s="22"/>
      <c r="H38" s="22"/>
      <c r="I38" s="22"/>
      <c r="J38" s="22"/>
      <c r="K38" s="22"/>
      <c r="L38" s="22"/>
      <c r="M38" s="22"/>
      <c r="N38" s="22"/>
    </row>
    <row r="39" spans="1:14" x14ac:dyDescent="0.3">
      <c r="A39" s="19" t="s">
        <v>1057</v>
      </c>
      <c r="B39" s="19"/>
      <c r="C39" s="32"/>
      <c r="D39" s="21" t="s">
        <v>1173</v>
      </c>
      <c r="E39" s="29"/>
      <c r="F39" s="22"/>
      <c r="G39" s="22"/>
      <c r="H39" s="22"/>
      <c r="I39" s="22"/>
      <c r="J39" s="22"/>
      <c r="K39" s="22"/>
      <c r="L39" s="22"/>
      <c r="M39" s="22"/>
      <c r="N39" s="22"/>
    </row>
    <row r="40" spans="1:14" x14ac:dyDescent="0.3">
      <c r="A40" s="15" t="s">
        <v>1058</v>
      </c>
      <c r="B40" s="15"/>
      <c r="C40" s="28"/>
      <c r="D40" s="21" t="s">
        <v>1174</v>
      </c>
      <c r="E40" s="27"/>
      <c r="F40" s="18"/>
      <c r="G40" s="18"/>
      <c r="H40" s="18"/>
      <c r="I40" s="18"/>
      <c r="J40" s="18"/>
      <c r="K40" s="18"/>
      <c r="L40" s="18"/>
      <c r="M40" s="18"/>
      <c r="N40" s="18"/>
    </row>
    <row r="41" spans="1:14" x14ac:dyDescent="0.3">
      <c r="A41" s="19" t="s">
        <v>1059</v>
      </c>
      <c r="B41" s="19"/>
      <c r="C41" s="30"/>
      <c r="D41" s="21" t="s">
        <v>1175</v>
      </c>
      <c r="E41" s="29"/>
      <c r="F41" s="22"/>
      <c r="G41" s="22"/>
      <c r="H41" s="22"/>
      <c r="I41" s="22"/>
      <c r="J41" s="22"/>
      <c r="K41" s="22"/>
      <c r="L41" s="22"/>
      <c r="M41" s="22"/>
      <c r="N41" s="22"/>
    </row>
    <row r="42" spans="1:14" x14ac:dyDescent="0.3">
      <c r="A42" s="19" t="s">
        <v>1060</v>
      </c>
      <c r="B42" s="19"/>
      <c r="C42" s="32"/>
      <c r="D42" s="21" t="s">
        <v>1176</v>
      </c>
      <c r="E42" s="29"/>
      <c r="F42" s="22"/>
      <c r="G42" s="22"/>
      <c r="H42" s="22"/>
      <c r="I42" s="22"/>
      <c r="J42" s="22"/>
      <c r="K42" s="22"/>
      <c r="L42" s="22"/>
      <c r="M42" s="22"/>
      <c r="N42" s="22"/>
    </row>
    <row r="43" spans="1:14" x14ac:dyDescent="0.3">
      <c r="A43" s="1179" t="s">
        <v>53</v>
      </c>
      <c r="B43" s="1180"/>
      <c r="C43" s="1180"/>
      <c r="D43" s="1180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1:14" x14ac:dyDescent="0.3">
      <c r="A44" s="631" t="s">
        <v>1061</v>
      </c>
      <c r="B44" s="631" t="s">
        <v>1251</v>
      </c>
      <c r="C44" s="19"/>
      <c r="D44" s="17" t="s">
        <v>1321</v>
      </c>
      <c r="E44" s="17"/>
      <c r="F44" s="17"/>
      <c r="G44" s="34" t="s">
        <v>964</v>
      </c>
      <c r="H44" s="34"/>
      <c r="I44" s="34"/>
      <c r="J44" s="34"/>
      <c r="K44" s="34"/>
      <c r="L44" s="34"/>
      <c r="M44" s="34"/>
      <c r="N44" s="34"/>
    </row>
    <row r="45" spans="1:14" x14ac:dyDescent="0.3">
      <c r="A45" s="631" t="s">
        <v>1062</v>
      </c>
      <c r="B45" s="574" t="s">
        <v>1252</v>
      </c>
      <c r="C45" s="574" t="s">
        <v>1257</v>
      </c>
      <c r="D45" s="17" t="s">
        <v>1320</v>
      </c>
      <c r="E45" s="17"/>
      <c r="F45" s="17"/>
      <c r="G45" s="34" t="s">
        <v>964</v>
      </c>
      <c r="J45" s="34"/>
      <c r="K45" s="34" t="s">
        <v>122</v>
      </c>
      <c r="L45" s="34"/>
      <c r="M45" s="34"/>
      <c r="N45" s="34"/>
    </row>
    <row r="46" spans="1:14" x14ac:dyDescent="0.3">
      <c r="A46" s="631" t="s">
        <v>1237</v>
      </c>
      <c r="B46" s="631" t="s">
        <v>1253</v>
      </c>
      <c r="C46" s="19"/>
      <c r="D46" s="21" t="s">
        <v>1277</v>
      </c>
      <c r="E46" s="1090"/>
      <c r="F46" s="1090"/>
      <c r="G46" s="34" t="s">
        <v>964</v>
      </c>
      <c r="J46" s="34"/>
      <c r="K46" s="34"/>
      <c r="L46" s="34"/>
      <c r="M46" s="34"/>
      <c r="N46" s="34"/>
    </row>
    <row r="47" spans="1:14" x14ac:dyDescent="0.3">
      <c r="A47" s="631" t="s">
        <v>1238</v>
      </c>
      <c r="B47" s="574" t="s">
        <v>1254</v>
      </c>
      <c r="C47" s="574" t="s">
        <v>1258</v>
      </c>
      <c r="D47" s="21" t="s">
        <v>1280</v>
      </c>
      <c r="E47" s="1090"/>
      <c r="F47" s="1090"/>
      <c r="G47" s="34" t="s">
        <v>964</v>
      </c>
      <c r="J47" s="34"/>
      <c r="K47" s="34" t="s">
        <v>122</v>
      </c>
      <c r="L47" s="34"/>
      <c r="M47" s="34"/>
      <c r="N47" s="34"/>
    </row>
    <row r="48" spans="1:14" x14ac:dyDescent="0.3">
      <c r="A48" s="631" t="s">
        <v>1239</v>
      </c>
      <c r="B48" s="631" t="s">
        <v>1255</v>
      </c>
      <c r="C48" s="19"/>
      <c r="D48" s="21" t="s">
        <v>1278</v>
      </c>
      <c r="E48" s="1090"/>
      <c r="F48" s="1090"/>
      <c r="G48" s="34" t="s">
        <v>964</v>
      </c>
      <c r="H48" s="34"/>
      <c r="I48" s="34"/>
      <c r="J48" s="34"/>
      <c r="K48" s="34"/>
      <c r="L48" s="34"/>
      <c r="M48" s="34"/>
      <c r="N48" s="34"/>
    </row>
    <row r="49" spans="1:14" x14ac:dyDescent="0.3">
      <c r="A49" s="631" t="s">
        <v>1240</v>
      </c>
      <c r="B49" s="631" t="s">
        <v>1256</v>
      </c>
      <c r="C49" s="19"/>
      <c r="D49" s="21" t="s">
        <v>1279</v>
      </c>
      <c r="E49" s="1090"/>
      <c r="F49" s="1090"/>
      <c r="G49" s="34" t="s">
        <v>964</v>
      </c>
      <c r="H49" s="34"/>
      <c r="I49" s="34"/>
      <c r="J49" s="34"/>
      <c r="K49" s="34"/>
      <c r="L49" s="34"/>
      <c r="M49" s="34"/>
      <c r="N49" s="34"/>
    </row>
    <row r="50" spans="1:14" s="116" customFormat="1" x14ac:dyDescent="0.3">
      <c r="A50" s="1181" t="s">
        <v>1034</v>
      </c>
      <c r="B50" s="1180"/>
      <c r="C50" s="1180"/>
      <c r="D50" s="1180"/>
      <c r="E50" s="690"/>
      <c r="F50" s="690"/>
      <c r="G50" s="690"/>
      <c r="H50" s="690"/>
      <c r="I50" s="690"/>
      <c r="J50" s="690"/>
      <c r="K50" s="690"/>
      <c r="L50" s="690"/>
      <c r="M50" s="690"/>
      <c r="N50" s="690"/>
    </row>
    <row r="51" spans="1:14" x14ac:dyDescent="0.3">
      <c r="A51" s="631" t="s">
        <v>1241</v>
      </c>
      <c r="B51" s="19"/>
      <c r="C51" s="19"/>
      <c r="D51" s="17" t="s">
        <v>1107</v>
      </c>
      <c r="E51" s="34"/>
      <c r="F51" s="34"/>
      <c r="G51" s="34"/>
      <c r="H51" s="34"/>
      <c r="I51" s="34"/>
      <c r="J51" s="34"/>
      <c r="K51" s="34"/>
      <c r="L51" s="34"/>
      <c r="M51" s="34"/>
      <c r="N51" s="34"/>
    </row>
    <row r="52" spans="1:14" x14ac:dyDescent="0.3">
      <c r="A52" s="631" t="s">
        <v>1242</v>
      </c>
      <c r="B52" s="19"/>
      <c r="C52" s="19"/>
      <c r="D52" s="1090" t="s">
        <v>1108</v>
      </c>
      <c r="E52" s="1091"/>
      <c r="F52" s="34"/>
      <c r="G52" s="34"/>
      <c r="H52" s="34"/>
      <c r="I52" s="34"/>
      <c r="J52" s="34"/>
      <c r="K52" s="34"/>
      <c r="L52" s="34"/>
      <c r="M52" s="34"/>
      <c r="N52" s="34"/>
    </row>
  </sheetData>
  <mergeCells count="8">
    <mergeCell ref="A43:D43"/>
    <mergeCell ref="A50:D50"/>
    <mergeCell ref="A17:D17"/>
    <mergeCell ref="A9:E9"/>
    <mergeCell ref="A13:D13"/>
    <mergeCell ref="A30:D30"/>
    <mergeCell ref="A36:D36"/>
    <mergeCell ref="A11:E11"/>
  </mergeCells>
  <hyperlinks>
    <hyperlink ref="B14" location="'1.1F'!A1" display="Figure 1.1a and 1.1b" xr:uid="{00000000-0004-0000-0000-000000000000}"/>
    <hyperlink ref="B15" location="'1.2F(a-l)'!A1" display="F1.2a-l" xr:uid="{00000000-0004-0000-0000-000001000000}"/>
    <hyperlink ref="A18" location="'1.3'!A1" display="Table 1.3" xr:uid="{00000000-0004-0000-0000-000002000000}"/>
    <hyperlink ref="A19" location="'1.4'!A1" display="Table 1.4" xr:uid="{00000000-0004-0000-0000-000003000000}"/>
    <hyperlink ref="A20" location="'1.5'!A1" display="Table 1.5" xr:uid="{00000000-0004-0000-0000-000004000000}"/>
    <hyperlink ref="A21" location="'1.6'!A1" display="Table 1.6" xr:uid="{00000000-0004-0000-0000-000005000000}"/>
    <hyperlink ref="A22" location="'1.7'!A1" display="Table 1.7" xr:uid="{00000000-0004-0000-0000-000006000000}"/>
    <hyperlink ref="A23" location="'1.8'!A1" display="Table 1.8" xr:uid="{00000000-0004-0000-0000-000007000000}"/>
    <hyperlink ref="B18" location="'1.3F'!A1" display="Figure 1.3" xr:uid="{00000000-0004-0000-0000-000008000000}"/>
    <hyperlink ref="B19" location="'1.4F'!A1" display="Figure 1.4" xr:uid="{00000000-0004-0000-0000-000009000000}"/>
    <hyperlink ref="B20" location="'1.5F '!A1" display="Figure 1.5" xr:uid="{00000000-0004-0000-0000-00000A000000}"/>
    <hyperlink ref="B21" location="'1.6F'!A1" display="Figure 1.6" xr:uid="{00000000-0004-0000-0000-00000B000000}"/>
    <hyperlink ref="B22" location="'1.7F'!A1" display="Figure 1.7" xr:uid="{00000000-0004-0000-0000-00000C000000}"/>
    <hyperlink ref="B23" location="'1.8F'!A1" display="Figure 1.8" xr:uid="{00000000-0004-0000-0000-00000D000000}"/>
    <hyperlink ref="A14" location="'1.1'!A1" display="Table 1.1" xr:uid="{00000000-0004-0000-0000-00000E000000}"/>
    <hyperlink ref="A15" location="'1.2'!A1" display="Table 1.2" xr:uid="{00000000-0004-0000-0000-00000F000000}"/>
    <hyperlink ref="C45" location="'1.27abc'!A1" display="F1.27a-c" xr:uid="{00000000-0004-0000-0000-000010000000}"/>
    <hyperlink ref="C47" location="'1.29abc'!A1" display="F1.29a-c" xr:uid="{00000000-0004-0000-0000-000011000000}"/>
    <hyperlink ref="B49" location="'1.31F'!A1" display="F1.31" xr:uid="{00000000-0004-0000-0000-000012000000}"/>
    <hyperlink ref="B44" location="'1.26F'!A1" display="F1.26" xr:uid="{00000000-0004-0000-0000-000013000000}"/>
    <hyperlink ref="B45" location="'1.27F'!A1" display="F1.27" xr:uid="{00000000-0004-0000-0000-000014000000}"/>
    <hyperlink ref="B47" location="'1.29F'!A1" display="F1.29" xr:uid="{00000000-0004-0000-0000-000015000000}"/>
    <hyperlink ref="B46" location="'1.28F'!A1" display="F1.28" xr:uid="{00000000-0004-0000-0000-000016000000}"/>
    <hyperlink ref="B48" location="'1.30F'!A1" display="F1.30" xr:uid="{00000000-0004-0000-0000-000017000000}"/>
    <hyperlink ref="A52" location="'1.33'!A1" display="T1.33" xr:uid="{00000000-0004-0000-0000-000018000000}"/>
    <hyperlink ref="A51" location="'1.32'!A1" display="T1.32" xr:uid="{00000000-0004-0000-0000-000019000000}"/>
    <hyperlink ref="B16" location="'1.2F(m-x)'!A1" display="F1.2m-x" xr:uid="{00000000-0004-0000-0000-00001A000000}"/>
    <hyperlink ref="A29" location="'1.14'!A1" display="Table 1.14" xr:uid="{00000000-0004-0000-0000-00001B000000}"/>
    <hyperlink ref="A24" location="'1.9'!A1" display="Table 1.9" xr:uid="{00000000-0004-0000-0000-00001C000000}"/>
    <hyperlink ref="A25" location="'1.10'!A1" display="Table 1.10" xr:uid="{00000000-0004-0000-0000-00001D000000}"/>
    <hyperlink ref="A28" location="'1.13'!A1" display="Table 1.13" xr:uid="{00000000-0004-0000-0000-00001E000000}"/>
    <hyperlink ref="A26" location="'1.11'!A1" display="Table 1.11" xr:uid="{00000000-0004-0000-0000-00001F000000}"/>
    <hyperlink ref="A27" location="'1.12'!A1" display="Table 1.12" xr:uid="{00000000-0004-0000-0000-000020000000}"/>
    <hyperlink ref="A40" location="'1.23'!A1" display="Table 1.23" xr:uid="{00000000-0004-0000-0000-000021000000}"/>
    <hyperlink ref="A38" location="'1.21'!A1" display="Table 1.21" xr:uid="{00000000-0004-0000-0000-000022000000}"/>
    <hyperlink ref="A41" location="'1.24'!A1" display="Table 1.24" xr:uid="{00000000-0004-0000-0000-000023000000}"/>
    <hyperlink ref="A39" location="'1.22'!A1" display="Table 1.22" xr:uid="{00000000-0004-0000-0000-000024000000}"/>
    <hyperlink ref="A42" location="'1.25'!A1" display="Table 1.25" xr:uid="{00000000-0004-0000-0000-000025000000}"/>
    <hyperlink ref="A37" location="'1.20'!A1" display="Table 1.20" xr:uid="{00000000-0004-0000-0000-000026000000}"/>
    <hyperlink ref="A45" location="'1.27'!A1" display="Table 1.26" xr:uid="{00000000-0004-0000-0000-000027000000}"/>
    <hyperlink ref="A44" location="'1.26'!A1" display="Table 1.26" xr:uid="{00000000-0004-0000-0000-000028000000}"/>
    <hyperlink ref="A47" location="'1.29'!A1" display="T1.29" xr:uid="{00000000-0004-0000-0000-000029000000}"/>
    <hyperlink ref="A49" location="'1.31'!A1" display="T1.31" xr:uid="{00000000-0004-0000-0000-00002A000000}"/>
    <hyperlink ref="A46" location="'1.28'!A1" display="T1.28" xr:uid="{00000000-0004-0000-0000-00002B000000}"/>
    <hyperlink ref="A48" location="'1.30'!A1" display="T1.30" xr:uid="{00000000-0004-0000-0000-00002C000000}"/>
    <hyperlink ref="B24:B29" location="'1.8F'!A1" display="Figure 1.8" xr:uid="{00000000-0004-0000-0000-00002D000000}"/>
    <hyperlink ref="B24" location="'1.9F'!A1" display="F1.9" xr:uid="{00000000-0004-0000-0000-00002E000000}"/>
    <hyperlink ref="B25" location="'1.10F'!A1" display="F1.10" xr:uid="{00000000-0004-0000-0000-00002F000000}"/>
    <hyperlink ref="B26" location="'1.11F'!A1" display="F1.11" xr:uid="{00000000-0004-0000-0000-000030000000}"/>
    <hyperlink ref="B27" location="'1.12F'!A1" display="F1.12" xr:uid="{00000000-0004-0000-0000-000031000000}"/>
    <hyperlink ref="B28" location="'1.13F'!A1" display="F1.13" xr:uid="{00000000-0004-0000-0000-000032000000}"/>
    <hyperlink ref="B29" location="'1.14F'!A1" display="F1.14" xr:uid="{00000000-0004-0000-0000-000033000000}"/>
    <hyperlink ref="A34" location="'1.18'!A1" display="T1.18" xr:uid="{00000000-0004-0000-0000-00003A000000}"/>
    <hyperlink ref="A33" location="'1.17'!A1" display="T1.17" xr:uid="{00000000-0004-0000-0000-00003B000000}"/>
    <hyperlink ref="A32" location="'1.16'!A1" display="T1.16" xr:uid="{00000000-0004-0000-0000-00003C000000}"/>
    <hyperlink ref="A31" location="'1.15'!A1" display="T1.15" xr:uid="{00000000-0004-0000-0000-00003D000000}"/>
    <hyperlink ref="A35" location="'1.19'!A1" display="T1.19" xr:uid="{00000000-0004-0000-0000-00003E000000}"/>
  </hyperlinks>
  <pageMargins left="0.7" right="0.7" top="0.75" bottom="0.75" header="0.3" footer="0.3"/>
  <pageSetup paperSize="9" scale="6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>
    <tabColor theme="7" tint="0.59999389629810485"/>
    <pageSetUpPr fitToPage="1"/>
  </sheetPr>
  <dimension ref="A1:D1"/>
  <sheetViews>
    <sheetView showGridLines="0" zoomScaleNormal="100" workbookViewId="0"/>
  </sheetViews>
  <sheetFormatPr defaultRowHeight="12.75" x14ac:dyDescent="0.2"/>
  <cols>
    <col min="1" max="1" width="5.7109375" customWidth="1"/>
  </cols>
  <sheetData>
    <row r="1" spans="1:4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0900-000000000000}"/>
  </hyperlinks>
  <pageMargins left="0.7" right="0.7" top="0.75" bottom="0.75" header="0.3" footer="0.3"/>
  <pageSetup paperSize="9" scale="3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9">
    <tabColor theme="7" tint="0.39997558519241921"/>
    <pageSetUpPr fitToPage="1"/>
  </sheetPr>
  <dimension ref="A1:AA52"/>
  <sheetViews>
    <sheetView showGridLines="0" zoomScaleNormal="100" workbookViewId="0">
      <pane ySplit="4" topLeftCell="A41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5.5703125" style="9" customWidth="1"/>
    <col min="2" max="2" width="5.42578125" style="9" customWidth="1"/>
    <col min="3" max="5" width="9.140625" style="9"/>
    <col min="6" max="6" width="5.5703125" style="9" customWidth="1"/>
    <col min="7" max="9" width="9.140625" style="9"/>
    <col min="10" max="10" width="5.140625" style="9" customWidth="1"/>
    <col min="11" max="13" width="9.140625" style="9"/>
    <col min="14" max="14" width="4.140625" style="9" customWidth="1"/>
    <col min="15" max="17" width="9.140625" style="9"/>
    <col min="18" max="18" width="4.28515625" style="9" customWidth="1"/>
    <col min="19" max="16384" width="9.140625" style="9"/>
  </cols>
  <sheetData>
    <row r="1" spans="1:23" s="37" customFormat="1" ht="18" x14ac:dyDescent="0.35">
      <c r="A1" s="35" t="s">
        <v>1201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23" x14ac:dyDescent="0.3">
      <c r="A2" s="574" t="s">
        <v>965</v>
      </c>
      <c r="C2" s="116"/>
      <c r="U2" s="116"/>
    </row>
    <row r="3" spans="1:23" x14ac:dyDescent="0.3">
      <c r="A3" s="258"/>
      <c r="B3" s="258"/>
      <c r="C3" s="1193" t="s">
        <v>84</v>
      </c>
      <c r="D3" s="1193"/>
      <c r="E3" s="1193"/>
      <c r="F3" s="291"/>
      <c r="G3" s="1194" t="s">
        <v>47</v>
      </c>
      <c r="H3" s="1194"/>
      <c r="I3" s="1194"/>
      <c r="J3" s="291"/>
      <c r="K3" s="1194" t="s">
        <v>48</v>
      </c>
      <c r="L3" s="1194"/>
      <c r="M3" s="1194"/>
      <c r="N3" s="291"/>
      <c r="O3" s="1194" t="s">
        <v>49</v>
      </c>
      <c r="P3" s="1194"/>
      <c r="Q3" s="1194"/>
      <c r="R3" s="291"/>
      <c r="S3" s="1194" t="s">
        <v>55</v>
      </c>
      <c r="T3" s="1194"/>
      <c r="U3" s="1194"/>
    </row>
    <row r="4" spans="1:23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3" x14ac:dyDescent="0.3">
      <c r="A5" s="271">
        <v>1969</v>
      </c>
      <c r="B5" s="272"/>
      <c r="C5" s="292">
        <v>500.32159999999999</v>
      </c>
      <c r="D5" s="292">
        <v>249.62880000000001</v>
      </c>
      <c r="E5" s="293">
        <v>360.35070000000002</v>
      </c>
      <c r="F5" s="294"/>
      <c r="G5" s="294">
        <v>484.87909999999999</v>
      </c>
      <c r="H5" s="294">
        <v>237.83090000000001</v>
      </c>
      <c r="I5" s="292">
        <v>347.06450000000001</v>
      </c>
      <c r="J5" s="294"/>
      <c r="K5" s="294">
        <v>579.62310000000002</v>
      </c>
      <c r="L5" s="294">
        <v>286.37630000000001</v>
      </c>
      <c r="M5" s="292">
        <v>416.90629999999999</v>
      </c>
      <c r="N5" s="294"/>
      <c r="O5" s="294">
        <v>581.74310000000003</v>
      </c>
      <c r="P5" s="294">
        <v>320.29660000000001</v>
      </c>
      <c r="Q5" s="292">
        <v>433.46260000000001</v>
      </c>
      <c r="R5" s="294"/>
      <c r="S5" s="294">
        <v>566.16719999999998</v>
      </c>
      <c r="T5" s="294">
        <v>311.66219999999998</v>
      </c>
      <c r="U5" s="292">
        <v>426.18770000000001</v>
      </c>
    </row>
    <row r="6" spans="1:23" x14ac:dyDescent="0.3">
      <c r="A6" s="271">
        <v>1971</v>
      </c>
      <c r="B6" s="272"/>
      <c r="C6" s="295">
        <v>486.7595</v>
      </c>
      <c r="D6" s="295">
        <v>232.87360000000001</v>
      </c>
      <c r="E6" s="296">
        <v>345.8897</v>
      </c>
      <c r="F6" s="297"/>
      <c r="G6" s="297">
        <v>472.11660000000001</v>
      </c>
      <c r="H6" s="297">
        <v>222.34710000000001</v>
      </c>
      <c r="I6" s="295">
        <v>333.67489999999998</v>
      </c>
      <c r="J6" s="297"/>
      <c r="K6" s="297">
        <v>548.80399999999997</v>
      </c>
      <c r="L6" s="297">
        <v>263.08120000000002</v>
      </c>
      <c r="M6" s="295">
        <v>391.89609999999999</v>
      </c>
      <c r="N6" s="297"/>
      <c r="O6" s="297">
        <v>573.00289999999995</v>
      </c>
      <c r="P6" s="297">
        <v>295.995</v>
      </c>
      <c r="Q6" s="295">
        <v>416.11320000000001</v>
      </c>
      <c r="R6" s="297"/>
      <c r="S6" s="297">
        <v>549.17970000000003</v>
      </c>
      <c r="T6" s="297">
        <v>293.64600000000002</v>
      </c>
      <c r="U6" s="295">
        <v>409.32060000000001</v>
      </c>
    </row>
    <row r="7" spans="1:23" x14ac:dyDescent="0.3">
      <c r="A7" s="271">
        <v>1973</v>
      </c>
      <c r="B7" s="272"/>
      <c r="C7" s="295">
        <v>488.45940000000002</v>
      </c>
      <c r="D7" s="295">
        <v>233.18860000000001</v>
      </c>
      <c r="E7" s="296">
        <v>347.80489999999998</v>
      </c>
      <c r="F7" s="297"/>
      <c r="G7" s="297">
        <v>471.625</v>
      </c>
      <c r="H7" s="297">
        <v>222.2704</v>
      </c>
      <c r="I7" s="295">
        <v>334.53320000000002</v>
      </c>
      <c r="J7" s="297"/>
      <c r="K7" s="297">
        <v>543.99069999999995</v>
      </c>
      <c r="L7" s="297">
        <v>265.16079999999999</v>
      </c>
      <c r="M7" s="295">
        <v>390.38069999999999</v>
      </c>
      <c r="N7" s="297"/>
      <c r="O7" s="297">
        <v>593.27089999999998</v>
      </c>
      <c r="P7" s="297">
        <v>296.59460000000001</v>
      </c>
      <c r="Q7" s="295">
        <v>426.2955</v>
      </c>
      <c r="R7" s="297"/>
      <c r="S7" s="297">
        <v>576.45100000000002</v>
      </c>
      <c r="T7" s="297">
        <v>303.66579999999999</v>
      </c>
      <c r="U7" s="295">
        <v>426.68430000000001</v>
      </c>
    </row>
    <row r="8" spans="1:23" x14ac:dyDescent="0.3">
      <c r="A8" s="271">
        <v>1975</v>
      </c>
      <c r="B8" s="272"/>
      <c r="C8" s="295">
        <v>475.21300000000002</v>
      </c>
      <c r="D8" s="295">
        <v>220.9392</v>
      </c>
      <c r="E8" s="296">
        <v>335.73950000000002</v>
      </c>
      <c r="F8" s="297"/>
      <c r="G8" s="297">
        <v>459.48169999999999</v>
      </c>
      <c r="H8" s="297">
        <v>211.2226</v>
      </c>
      <c r="I8" s="295">
        <v>323.61380000000003</v>
      </c>
      <c r="J8" s="297"/>
      <c r="K8" s="297">
        <v>543.46939999999995</v>
      </c>
      <c r="L8" s="297">
        <v>252.84800000000001</v>
      </c>
      <c r="M8" s="295">
        <v>384.09679999999997</v>
      </c>
      <c r="N8" s="297"/>
      <c r="O8" s="297">
        <v>561.28819999999996</v>
      </c>
      <c r="P8" s="297">
        <v>275.66059999999999</v>
      </c>
      <c r="Q8" s="295">
        <v>401.35419999999999</v>
      </c>
      <c r="R8" s="297"/>
      <c r="S8" s="297">
        <v>567.0779</v>
      </c>
      <c r="T8" s="297">
        <v>281.98500000000001</v>
      </c>
      <c r="U8" s="295">
        <v>410.27089999999998</v>
      </c>
    </row>
    <row r="9" spans="1:23" x14ac:dyDescent="0.3">
      <c r="A9" s="271">
        <v>1977</v>
      </c>
      <c r="B9" s="272"/>
      <c r="C9" s="295">
        <v>459.40519999999998</v>
      </c>
      <c r="D9" s="295">
        <v>212.79400000000001</v>
      </c>
      <c r="E9" s="296">
        <v>324.6198</v>
      </c>
      <c r="F9" s="297"/>
      <c r="G9" s="297">
        <v>445.11540000000002</v>
      </c>
      <c r="H9" s="297">
        <v>202.96770000000001</v>
      </c>
      <c r="I9" s="295">
        <v>313.1146</v>
      </c>
      <c r="J9" s="297"/>
      <c r="K9" s="297">
        <v>521.05319999999995</v>
      </c>
      <c r="L9" s="297">
        <v>244.70490000000001</v>
      </c>
      <c r="M9" s="295">
        <v>369.53530000000001</v>
      </c>
      <c r="N9" s="297"/>
      <c r="O9" s="297">
        <v>527.27750000000003</v>
      </c>
      <c r="P9" s="297">
        <v>267.65989999999999</v>
      </c>
      <c r="Q9" s="295">
        <v>382.40230000000003</v>
      </c>
      <c r="R9" s="297"/>
      <c r="S9" s="297">
        <v>587.83969999999999</v>
      </c>
      <c r="T9" s="297">
        <v>278.40010000000001</v>
      </c>
      <c r="U9" s="295">
        <v>417.38720000000001</v>
      </c>
    </row>
    <row r="10" spans="1:23" x14ac:dyDescent="0.3">
      <c r="A10" s="271">
        <v>1979</v>
      </c>
      <c r="B10" s="272"/>
      <c r="C10" s="295">
        <v>461.91520000000003</v>
      </c>
      <c r="D10" s="295">
        <v>211.46780000000001</v>
      </c>
      <c r="E10" s="296">
        <v>325.44319999999999</v>
      </c>
      <c r="F10" s="297"/>
      <c r="G10" s="297">
        <v>447.43389999999999</v>
      </c>
      <c r="H10" s="297">
        <v>201.49160000000001</v>
      </c>
      <c r="I10" s="295">
        <v>313.81259999999997</v>
      </c>
      <c r="J10" s="297"/>
      <c r="K10" s="297">
        <v>503.95909999999998</v>
      </c>
      <c r="L10" s="297">
        <v>230.19990000000001</v>
      </c>
      <c r="M10" s="295">
        <v>353.72019999999998</v>
      </c>
      <c r="N10" s="297"/>
      <c r="O10" s="297">
        <v>545.12289999999996</v>
      </c>
      <c r="P10" s="297">
        <v>274.73259999999999</v>
      </c>
      <c r="Q10" s="295">
        <v>394.6146</v>
      </c>
      <c r="R10" s="297"/>
      <c r="S10" s="297">
        <v>582.87120000000004</v>
      </c>
      <c r="T10" s="297">
        <v>278.88900000000001</v>
      </c>
      <c r="U10" s="295">
        <v>415.4701</v>
      </c>
    </row>
    <row r="11" spans="1:23" x14ac:dyDescent="0.3">
      <c r="A11" s="271">
        <v>1981</v>
      </c>
      <c r="B11" s="272"/>
      <c r="C11" s="295">
        <v>431.71249999999998</v>
      </c>
      <c r="D11" s="295">
        <v>195.786</v>
      </c>
      <c r="E11" s="296">
        <v>303.59350000000001</v>
      </c>
      <c r="F11" s="297"/>
      <c r="G11" s="297">
        <v>418.17410000000001</v>
      </c>
      <c r="H11" s="297">
        <v>186.56010000000001</v>
      </c>
      <c r="I11" s="295">
        <v>292.75580000000002</v>
      </c>
      <c r="J11" s="297"/>
      <c r="K11" s="297">
        <v>469.3091</v>
      </c>
      <c r="L11" s="297">
        <v>210.36449999999999</v>
      </c>
      <c r="M11" s="295">
        <v>327.6395</v>
      </c>
      <c r="N11" s="297"/>
      <c r="O11" s="297">
        <v>513.36630000000002</v>
      </c>
      <c r="P11" s="297">
        <v>259.351</v>
      </c>
      <c r="Q11" s="295">
        <v>372.82889999999998</v>
      </c>
      <c r="R11" s="297"/>
      <c r="S11" s="297">
        <v>533.76179999999999</v>
      </c>
      <c r="T11" s="297">
        <v>244.79580000000001</v>
      </c>
      <c r="U11" s="295">
        <v>374.52420000000001</v>
      </c>
    </row>
    <row r="12" spans="1:23" x14ac:dyDescent="0.3">
      <c r="A12" s="271">
        <v>1983</v>
      </c>
      <c r="B12" s="272"/>
      <c r="C12" s="295">
        <v>417.18029999999999</v>
      </c>
      <c r="D12" s="295">
        <v>188.07480000000001</v>
      </c>
      <c r="E12" s="296">
        <v>292.96589999999998</v>
      </c>
      <c r="F12" s="297"/>
      <c r="G12" s="297">
        <v>403.85250000000002</v>
      </c>
      <c r="H12" s="297">
        <v>179.09450000000001</v>
      </c>
      <c r="I12" s="295">
        <v>282.30470000000003</v>
      </c>
      <c r="J12" s="297"/>
      <c r="K12" s="297">
        <v>464.39269999999999</v>
      </c>
      <c r="L12" s="297">
        <v>205.99109999999999</v>
      </c>
      <c r="M12" s="295">
        <v>324.01420000000002</v>
      </c>
      <c r="N12" s="297"/>
      <c r="O12" s="297">
        <v>497.55509999999998</v>
      </c>
      <c r="P12" s="297">
        <v>246.34909999999999</v>
      </c>
      <c r="Q12" s="295">
        <v>358.59910000000002</v>
      </c>
      <c r="R12" s="297"/>
      <c r="S12" s="297">
        <v>494.577</v>
      </c>
      <c r="T12" s="297">
        <v>241.9033</v>
      </c>
      <c r="U12" s="295">
        <v>355.89589999999998</v>
      </c>
    </row>
    <row r="13" spans="1:23" x14ac:dyDescent="0.3">
      <c r="A13" s="271">
        <v>1985</v>
      </c>
      <c r="B13" s="272"/>
      <c r="C13" s="295">
        <v>396.983</v>
      </c>
      <c r="D13" s="295">
        <v>179.4513</v>
      </c>
      <c r="E13" s="296">
        <v>279.33359999999999</v>
      </c>
      <c r="F13" s="297"/>
      <c r="G13" s="297">
        <v>384.11810000000003</v>
      </c>
      <c r="H13" s="297">
        <v>170.4657</v>
      </c>
      <c r="I13" s="295">
        <v>268.91910000000001</v>
      </c>
      <c r="J13" s="297"/>
      <c r="K13" s="297">
        <v>433.35039999999998</v>
      </c>
      <c r="L13" s="297">
        <v>193.71190000000001</v>
      </c>
      <c r="M13" s="295">
        <v>303.63170000000002</v>
      </c>
      <c r="N13" s="297"/>
      <c r="O13" s="297">
        <v>480.31060000000002</v>
      </c>
      <c r="P13" s="297">
        <v>240.95140000000001</v>
      </c>
      <c r="Q13" s="295">
        <v>347.68220000000002</v>
      </c>
      <c r="R13" s="297"/>
      <c r="S13" s="297">
        <v>472.90710000000001</v>
      </c>
      <c r="T13" s="297">
        <v>228.49529999999999</v>
      </c>
      <c r="U13" s="295">
        <v>338.73950000000002</v>
      </c>
    </row>
    <row r="14" spans="1:23" x14ac:dyDescent="0.3">
      <c r="A14" s="271">
        <v>1987</v>
      </c>
      <c r="B14" s="272"/>
      <c r="C14" s="295">
        <v>369.4169</v>
      </c>
      <c r="D14" s="295">
        <v>167.7208</v>
      </c>
      <c r="E14" s="296">
        <v>260.66570000000002</v>
      </c>
      <c r="F14" s="297"/>
      <c r="G14" s="297">
        <v>358.08569999999997</v>
      </c>
      <c r="H14" s="297">
        <v>159.83199999999999</v>
      </c>
      <c r="I14" s="295">
        <v>251.48390000000001</v>
      </c>
      <c r="J14" s="297"/>
      <c r="K14" s="297">
        <v>389.58199999999999</v>
      </c>
      <c r="L14" s="297">
        <v>181.3288</v>
      </c>
      <c r="M14" s="295">
        <v>277.72230000000002</v>
      </c>
      <c r="N14" s="297"/>
      <c r="O14" s="297">
        <v>453.3888</v>
      </c>
      <c r="P14" s="297">
        <v>223.93369999999999</v>
      </c>
      <c r="Q14" s="295">
        <v>326.63249999999999</v>
      </c>
      <c r="R14" s="297"/>
      <c r="S14" s="297">
        <v>423.60930000000002</v>
      </c>
      <c r="T14" s="297">
        <v>200.10550000000001</v>
      </c>
      <c r="U14" s="295">
        <v>301.25049999999999</v>
      </c>
    </row>
    <row r="15" spans="1:23" x14ac:dyDescent="0.3">
      <c r="A15" s="271">
        <v>1989</v>
      </c>
      <c r="B15" s="272"/>
      <c r="C15" s="295">
        <v>341.74040000000002</v>
      </c>
      <c r="D15" s="295">
        <v>158.32310000000001</v>
      </c>
      <c r="E15" s="296">
        <v>243.03530000000001</v>
      </c>
      <c r="F15" s="297"/>
      <c r="G15" s="297">
        <v>329.20870000000002</v>
      </c>
      <c r="H15" s="297">
        <v>150.29150000000001</v>
      </c>
      <c r="I15" s="295">
        <v>233.2261</v>
      </c>
      <c r="J15" s="297"/>
      <c r="K15" s="297">
        <v>363.26010000000002</v>
      </c>
      <c r="L15" s="297">
        <v>171.22790000000001</v>
      </c>
      <c r="M15" s="295">
        <v>259.9436</v>
      </c>
      <c r="N15" s="297"/>
      <c r="O15" s="297">
        <v>433.28390000000002</v>
      </c>
      <c r="P15" s="297">
        <v>217.10849999999999</v>
      </c>
      <c r="Q15" s="295">
        <v>314.08339999999998</v>
      </c>
      <c r="R15" s="297"/>
      <c r="S15" s="297">
        <v>403.71390000000002</v>
      </c>
      <c r="T15" s="297">
        <v>185.21340000000001</v>
      </c>
      <c r="U15" s="295">
        <v>283.83030000000002</v>
      </c>
    </row>
    <row r="16" spans="1:23" x14ac:dyDescent="0.3">
      <c r="A16" s="271">
        <v>1991</v>
      </c>
      <c r="B16" s="272"/>
      <c r="C16" s="295">
        <v>318.68770000000001</v>
      </c>
      <c r="D16" s="295">
        <v>146.94460000000001</v>
      </c>
      <c r="E16" s="296">
        <v>226.745</v>
      </c>
      <c r="F16" s="297"/>
      <c r="G16" s="297">
        <v>308.9631</v>
      </c>
      <c r="H16" s="297">
        <v>140.68039999999999</v>
      </c>
      <c r="I16" s="295">
        <v>219.17359999999999</v>
      </c>
      <c r="J16" s="297"/>
      <c r="K16" s="297">
        <v>336.94819999999999</v>
      </c>
      <c r="L16" s="297">
        <v>149.90710000000001</v>
      </c>
      <c r="M16" s="295">
        <v>236.78880000000001</v>
      </c>
      <c r="N16" s="297"/>
      <c r="O16" s="297">
        <v>392.15190000000001</v>
      </c>
      <c r="P16" s="297">
        <v>196.36940000000001</v>
      </c>
      <c r="Q16" s="295">
        <v>284.55220000000003</v>
      </c>
      <c r="R16" s="297"/>
      <c r="S16" s="297">
        <v>352.94850000000002</v>
      </c>
      <c r="T16" s="297">
        <v>168.43530000000001</v>
      </c>
      <c r="U16" s="295">
        <v>252.43119999999999</v>
      </c>
    </row>
    <row r="17" spans="1:25" x14ac:dyDescent="0.3">
      <c r="A17" s="271">
        <v>1993</v>
      </c>
      <c r="B17" s="272"/>
      <c r="C17" s="295">
        <v>304.05459999999999</v>
      </c>
      <c r="D17" s="295">
        <v>140.03870000000001</v>
      </c>
      <c r="E17" s="296">
        <v>216.58840000000001</v>
      </c>
      <c r="F17" s="297"/>
      <c r="G17" s="297">
        <v>293.35590000000002</v>
      </c>
      <c r="H17" s="297">
        <v>133.8235</v>
      </c>
      <c r="I17" s="295">
        <v>208.5187</v>
      </c>
      <c r="J17" s="297"/>
      <c r="K17" s="297">
        <v>328.74130000000002</v>
      </c>
      <c r="L17" s="297">
        <v>148.62530000000001</v>
      </c>
      <c r="M17" s="295">
        <v>232.88890000000001</v>
      </c>
      <c r="N17" s="297"/>
      <c r="O17" s="297">
        <v>381.00439999999998</v>
      </c>
      <c r="P17" s="297">
        <v>186.2654</v>
      </c>
      <c r="Q17" s="295">
        <v>274.8374</v>
      </c>
      <c r="R17" s="297"/>
      <c r="S17" s="297">
        <v>346.19670000000002</v>
      </c>
      <c r="T17" s="297">
        <v>160.8425</v>
      </c>
      <c r="U17" s="295">
        <v>245.09809999999999</v>
      </c>
    </row>
    <row r="18" spans="1:25" x14ac:dyDescent="0.3">
      <c r="A18" s="271">
        <v>1994</v>
      </c>
      <c r="B18" s="272"/>
      <c r="C18" s="273">
        <v>307.53693504483095</v>
      </c>
      <c r="D18" s="273">
        <v>143.7400656919512</v>
      </c>
      <c r="E18" s="274">
        <v>220.29233268079977</v>
      </c>
      <c r="F18" s="275"/>
      <c r="G18" s="275">
        <v>297.45388791766334</v>
      </c>
      <c r="H18" s="275">
        <v>137.01408309326123</v>
      </c>
      <c r="I18" s="273">
        <v>212.2552297697498</v>
      </c>
      <c r="J18" s="275"/>
      <c r="K18" s="275">
        <v>324.12352252699611</v>
      </c>
      <c r="L18" s="275">
        <v>155.04409205353284</v>
      </c>
      <c r="M18" s="273">
        <v>234.40835375296365</v>
      </c>
      <c r="N18" s="275"/>
      <c r="O18" s="275">
        <v>383.1413406472592</v>
      </c>
      <c r="P18" s="275">
        <v>190.65673451467023</v>
      </c>
      <c r="Q18" s="273">
        <v>278.09258889559425</v>
      </c>
      <c r="R18" s="275"/>
      <c r="S18" s="275">
        <v>353.12702306392197</v>
      </c>
      <c r="T18" s="275">
        <v>172.61693630959223</v>
      </c>
      <c r="U18" s="273">
        <v>254.71150238302161</v>
      </c>
    </row>
    <row r="19" spans="1:25" x14ac:dyDescent="0.3">
      <c r="A19" s="271">
        <v>1995</v>
      </c>
      <c r="B19" s="272"/>
      <c r="C19" s="273">
        <v>300.68474765757412</v>
      </c>
      <c r="D19" s="273">
        <v>139.55411790691284</v>
      </c>
      <c r="E19" s="274">
        <v>215.05556173794901</v>
      </c>
      <c r="F19" s="275"/>
      <c r="G19" s="275">
        <v>290.80934625545734</v>
      </c>
      <c r="H19" s="275">
        <v>133.33456064850574</v>
      </c>
      <c r="I19" s="273">
        <v>207.37692900456571</v>
      </c>
      <c r="J19" s="275"/>
      <c r="K19" s="275">
        <v>322.80951212229741</v>
      </c>
      <c r="L19" s="275">
        <v>150.21613810346915</v>
      </c>
      <c r="M19" s="273">
        <v>231.06357438698197</v>
      </c>
      <c r="N19" s="275"/>
      <c r="O19" s="275">
        <v>369.65889228012873</v>
      </c>
      <c r="P19" s="275">
        <v>181.5490820543763</v>
      </c>
      <c r="Q19" s="273">
        <v>267.53316120243107</v>
      </c>
      <c r="R19" s="275"/>
      <c r="S19" s="275">
        <v>346.33528444940464</v>
      </c>
      <c r="T19" s="275">
        <v>170.29847939961036</v>
      </c>
      <c r="U19" s="273">
        <v>250.45937663661255</v>
      </c>
    </row>
    <row r="20" spans="1:25" x14ac:dyDescent="0.3">
      <c r="A20" s="271">
        <v>1996</v>
      </c>
      <c r="B20" s="272"/>
      <c r="C20" s="273">
        <v>289.33130005105022</v>
      </c>
      <c r="D20" s="273">
        <v>134.76423818136286</v>
      </c>
      <c r="E20" s="274">
        <v>207.36486255966406</v>
      </c>
      <c r="F20" s="275"/>
      <c r="G20" s="275">
        <v>280.18102688205011</v>
      </c>
      <c r="H20" s="275">
        <v>129.76137833699002</v>
      </c>
      <c r="I20" s="273">
        <v>200.65411246227325</v>
      </c>
      <c r="J20" s="275"/>
      <c r="K20" s="275">
        <v>309.91727482276985</v>
      </c>
      <c r="L20" s="275">
        <v>143.48027820422274</v>
      </c>
      <c r="M20" s="273">
        <v>221.90266406327731</v>
      </c>
      <c r="N20" s="275"/>
      <c r="O20" s="275">
        <v>359.25572017122369</v>
      </c>
      <c r="P20" s="275">
        <v>170.26032074891714</v>
      </c>
      <c r="Q20" s="273">
        <v>256.65895572286257</v>
      </c>
      <c r="R20" s="275"/>
      <c r="S20" s="275">
        <v>309.86119178531027</v>
      </c>
      <c r="T20" s="275">
        <v>152.27609221930356</v>
      </c>
      <c r="U20" s="273">
        <v>224.23851180712609</v>
      </c>
    </row>
    <row r="21" spans="1:25" x14ac:dyDescent="0.3">
      <c r="A21" s="271">
        <v>1997</v>
      </c>
      <c r="B21" s="272"/>
      <c r="C21" s="273">
        <v>272.28756553139874</v>
      </c>
      <c r="D21" s="273">
        <v>128.357825505834</v>
      </c>
      <c r="E21" s="274">
        <v>196.24375961338632</v>
      </c>
      <c r="F21" s="275"/>
      <c r="G21" s="275">
        <v>262.71616645518196</v>
      </c>
      <c r="H21" s="275">
        <v>122.76958775467401</v>
      </c>
      <c r="I21" s="273">
        <v>189.01222116717187</v>
      </c>
      <c r="J21" s="275"/>
      <c r="K21" s="275">
        <v>298.0454540438779</v>
      </c>
      <c r="L21" s="275">
        <v>141.39705697848265</v>
      </c>
      <c r="M21" s="273">
        <v>215.27952745295119</v>
      </c>
      <c r="N21" s="275"/>
      <c r="O21" s="275">
        <v>337.90139202346006</v>
      </c>
      <c r="P21" s="275">
        <v>167.6917250166112</v>
      </c>
      <c r="Q21" s="273">
        <v>245.88558280098496</v>
      </c>
      <c r="R21" s="275"/>
      <c r="S21" s="275">
        <v>310.03591687885688</v>
      </c>
      <c r="T21" s="275">
        <v>142.14761260453088</v>
      </c>
      <c r="U21" s="273">
        <v>219.10748998903691</v>
      </c>
    </row>
    <row r="22" spans="1:25" x14ac:dyDescent="0.3">
      <c r="A22" s="271">
        <v>1998</v>
      </c>
      <c r="B22" s="272"/>
      <c r="C22" s="273">
        <v>261.08704060648699</v>
      </c>
      <c r="D22" s="273">
        <v>123.53753240458026</v>
      </c>
      <c r="E22" s="274">
        <v>188.57558150976601</v>
      </c>
      <c r="F22" s="275"/>
      <c r="G22" s="275">
        <v>252.51517083471407</v>
      </c>
      <c r="H22" s="275">
        <v>119.1734280979246</v>
      </c>
      <c r="I22" s="273">
        <v>182.44912600832507</v>
      </c>
      <c r="J22" s="275"/>
      <c r="K22" s="275">
        <v>278.28987601625488</v>
      </c>
      <c r="L22" s="275">
        <v>129.09782194366858</v>
      </c>
      <c r="M22" s="273">
        <v>199.63859359192364</v>
      </c>
      <c r="N22" s="275"/>
      <c r="O22" s="275">
        <v>325.50087818487208</v>
      </c>
      <c r="P22" s="275">
        <v>157.99965031504104</v>
      </c>
      <c r="Q22" s="273">
        <v>235.16149087793855</v>
      </c>
      <c r="R22" s="275"/>
      <c r="S22" s="275">
        <v>287.04894599086759</v>
      </c>
      <c r="T22" s="275">
        <v>128.85682489295368</v>
      </c>
      <c r="U22" s="273">
        <v>201.55212579570934</v>
      </c>
    </row>
    <row r="23" spans="1:25" x14ac:dyDescent="0.3">
      <c r="A23" s="271">
        <v>1999</v>
      </c>
      <c r="B23" s="272"/>
      <c r="C23" s="273">
        <v>247.09374434734431</v>
      </c>
      <c r="D23" s="273">
        <v>115.58662043206259</v>
      </c>
      <c r="E23" s="274">
        <v>177.89463851557153</v>
      </c>
      <c r="F23" s="275"/>
      <c r="G23" s="275">
        <v>238.21970460912183</v>
      </c>
      <c r="H23" s="275">
        <v>111.03552749147786</v>
      </c>
      <c r="I23" s="273">
        <v>171.52423295735264</v>
      </c>
      <c r="J23" s="275"/>
      <c r="K23" s="275">
        <v>275.4420037298612</v>
      </c>
      <c r="L23" s="275">
        <v>123.65490689379293</v>
      </c>
      <c r="M23" s="273">
        <v>195.51356871505777</v>
      </c>
      <c r="N23" s="275"/>
      <c r="O23" s="275">
        <v>307.18061533577543</v>
      </c>
      <c r="P23" s="275">
        <v>149.20483177274446</v>
      </c>
      <c r="Q23" s="273">
        <v>222.14555991653418</v>
      </c>
      <c r="R23" s="275"/>
      <c r="S23" s="275">
        <v>275.20036842229695</v>
      </c>
      <c r="T23" s="275">
        <v>125.43242370408088</v>
      </c>
      <c r="U23" s="273">
        <v>194.07348918557716</v>
      </c>
    </row>
    <row r="24" spans="1:25" x14ac:dyDescent="0.3">
      <c r="A24" s="271">
        <v>2000</v>
      </c>
      <c r="B24" s="272"/>
      <c r="C24" s="273">
        <v>230.50458504082272</v>
      </c>
      <c r="D24" s="273">
        <v>106.96669697888289</v>
      </c>
      <c r="E24" s="274">
        <v>165.61355350931686</v>
      </c>
      <c r="F24" s="275"/>
      <c r="G24" s="275">
        <v>223.25040724713702</v>
      </c>
      <c r="H24" s="275">
        <v>102.78282558960089</v>
      </c>
      <c r="I24" s="273">
        <v>160.17697795579804</v>
      </c>
      <c r="J24" s="275"/>
      <c r="K24" s="275">
        <v>247.89796263012846</v>
      </c>
      <c r="L24" s="275">
        <v>115.71402430989204</v>
      </c>
      <c r="M24" s="273">
        <v>178.54546395352995</v>
      </c>
      <c r="N24" s="275"/>
      <c r="O24" s="275">
        <v>287.57695911871036</v>
      </c>
      <c r="P24" s="275">
        <v>138.33239973331672</v>
      </c>
      <c r="Q24" s="273">
        <v>207.25116777785919</v>
      </c>
      <c r="R24" s="275"/>
      <c r="S24" s="275">
        <v>238.07276862590135</v>
      </c>
      <c r="T24" s="275">
        <v>111.59582459478125</v>
      </c>
      <c r="U24" s="273">
        <v>170.21370902310377</v>
      </c>
    </row>
    <row r="25" spans="1:25" x14ac:dyDescent="0.3">
      <c r="A25" s="271">
        <v>2001</v>
      </c>
      <c r="B25" s="272"/>
      <c r="C25" s="273">
        <v>219.05086173391743</v>
      </c>
      <c r="D25" s="273">
        <v>102.64509904211165</v>
      </c>
      <c r="E25" s="274">
        <v>158.07849063679748</v>
      </c>
      <c r="F25" s="275"/>
      <c r="G25" s="275">
        <v>212.99730649088684</v>
      </c>
      <c r="H25" s="275">
        <v>98.862148954620096</v>
      </c>
      <c r="I25" s="273">
        <v>153.39679061235859</v>
      </c>
      <c r="J25" s="275"/>
      <c r="K25" s="275">
        <v>240.4502212612804</v>
      </c>
      <c r="L25" s="275">
        <v>115.4705857195114</v>
      </c>
      <c r="M25" s="273">
        <v>175.03475268948267</v>
      </c>
      <c r="N25" s="275"/>
      <c r="O25" s="275">
        <v>263.94794104966718</v>
      </c>
      <c r="P25" s="275">
        <v>128.60223792878952</v>
      </c>
      <c r="Q25" s="273">
        <v>191.42604533875837</v>
      </c>
      <c r="R25" s="275"/>
      <c r="S25" s="275">
        <v>220.58164266703648</v>
      </c>
      <c r="T25" s="275">
        <v>106.02646140126618</v>
      </c>
      <c r="U25" s="273">
        <v>159.47569448289332</v>
      </c>
      <c r="X25" s="298"/>
      <c r="Y25" s="298"/>
    </row>
    <row r="26" spans="1:25" x14ac:dyDescent="0.3">
      <c r="A26" s="271">
        <v>2002</v>
      </c>
      <c r="B26" s="272"/>
      <c r="C26" s="273">
        <v>208.54342639409265</v>
      </c>
      <c r="D26" s="273">
        <v>97.620329321303004</v>
      </c>
      <c r="E26" s="274">
        <v>150.54679103039308</v>
      </c>
      <c r="F26" s="275"/>
      <c r="G26" s="275">
        <v>202.35960333164837</v>
      </c>
      <c r="H26" s="275">
        <v>93.558415748267265</v>
      </c>
      <c r="I26" s="273">
        <v>145.64290897406332</v>
      </c>
      <c r="J26" s="275"/>
      <c r="K26" s="275">
        <v>229.94171506106466</v>
      </c>
      <c r="L26" s="275">
        <v>109.15507755581224</v>
      </c>
      <c r="M26" s="273">
        <v>167.00386194343784</v>
      </c>
      <c r="N26" s="275"/>
      <c r="O26" s="275">
        <v>251.74174566400109</v>
      </c>
      <c r="P26" s="275">
        <v>125.69976923485602</v>
      </c>
      <c r="Q26" s="273">
        <v>184.3244996101794</v>
      </c>
      <c r="R26" s="275"/>
      <c r="S26" s="275">
        <v>219.60182907222145</v>
      </c>
      <c r="T26" s="275">
        <v>103.59301128107774</v>
      </c>
      <c r="U26" s="273">
        <v>157.46217246312162</v>
      </c>
      <c r="X26" s="298"/>
      <c r="Y26" s="298"/>
    </row>
    <row r="27" spans="1:25" ht="15.75" thickBot="1" x14ac:dyDescent="0.35">
      <c r="A27" s="1081">
        <v>2003</v>
      </c>
      <c r="B27" s="1082"/>
      <c r="C27" s="1083">
        <v>197.91472507765354</v>
      </c>
      <c r="D27" s="1083">
        <v>92.119235259022886</v>
      </c>
      <c r="E27" s="1084">
        <v>142.70455618117529</v>
      </c>
      <c r="F27" s="1085"/>
      <c r="G27" s="1085">
        <v>191.67468106557297</v>
      </c>
      <c r="H27" s="1085">
        <v>88.931789760940632</v>
      </c>
      <c r="I27" s="1083">
        <v>138.2177349188695</v>
      </c>
      <c r="J27" s="1085"/>
      <c r="K27" s="1085">
        <v>219.21937890364654</v>
      </c>
      <c r="L27" s="1085">
        <v>101.78579012080466</v>
      </c>
      <c r="M27" s="1083">
        <v>158.04937785188071</v>
      </c>
      <c r="N27" s="1085"/>
      <c r="O27" s="1085">
        <v>244.22002132995104</v>
      </c>
      <c r="P27" s="1085">
        <v>116.69870009394211</v>
      </c>
      <c r="Q27" s="1083">
        <v>176.12182078013822</v>
      </c>
      <c r="R27" s="1085"/>
      <c r="S27" s="1085">
        <v>199.74997698313754</v>
      </c>
      <c r="T27" s="1085">
        <v>86.87452389103187</v>
      </c>
      <c r="U27" s="1083">
        <v>139.58017935242074</v>
      </c>
      <c r="W27" s="298"/>
      <c r="X27" s="298"/>
      <c r="Y27" s="298"/>
    </row>
    <row r="28" spans="1:25" ht="15.75" thickTop="1" x14ac:dyDescent="0.3">
      <c r="A28" s="1005">
        <v>2004</v>
      </c>
      <c r="B28" s="1006"/>
      <c r="C28" s="1079">
        <v>183.06728092936316</v>
      </c>
      <c r="D28" s="1079">
        <v>84.378338656549801</v>
      </c>
      <c r="E28" s="1080">
        <v>131.67526334595857</v>
      </c>
      <c r="F28" s="698"/>
      <c r="G28" s="698">
        <v>177.88466155820797</v>
      </c>
      <c r="H28" s="698">
        <v>80.793220368678917</v>
      </c>
      <c r="I28" s="1079">
        <v>127.45831038800264</v>
      </c>
      <c r="J28" s="698"/>
      <c r="K28" s="698">
        <v>191.62079652353208</v>
      </c>
      <c r="L28" s="698">
        <v>96.280575011987082</v>
      </c>
      <c r="M28" s="1079">
        <v>142.15856318724116</v>
      </c>
      <c r="N28" s="698"/>
      <c r="O28" s="698">
        <v>225.31725609881136</v>
      </c>
      <c r="P28" s="698">
        <v>108.52907914805421</v>
      </c>
      <c r="Q28" s="1079">
        <v>163.10076888365228</v>
      </c>
      <c r="R28" s="698"/>
      <c r="S28" s="698">
        <v>191.69616461397749</v>
      </c>
      <c r="T28" s="698">
        <v>89.523757808407765</v>
      </c>
      <c r="U28" s="1079">
        <v>137.64812902558947</v>
      </c>
      <c r="W28" s="298"/>
      <c r="X28" s="298"/>
      <c r="Y28" s="298"/>
    </row>
    <row r="29" spans="1:25" x14ac:dyDescent="0.3">
      <c r="A29" s="271">
        <v>2005</v>
      </c>
      <c r="B29" s="272"/>
      <c r="C29" s="273">
        <v>171.28616572137966</v>
      </c>
      <c r="D29" s="273">
        <v>79.178643596167248</v>
      </c>
      <c r="E29" s="274">
        <v>123.44635747059476</v>
      </c>
      <c r="F29" s="275"/>
      <c r="G29" s="275">
        <v>165.60360387228576</v>
      </c>
      <c r="H29" s="275">
        <v>75.932859162669871</v>
      </c>
      <c r="I29" s="273">
        <v>119.1467357263476</v>
      </c>
      <c r="J29" s="275"/>
      <c r="K29" s="275">
        <v>189.72050814189683</v>
      </c>
      <c r="L29" s="275">
        <v>88.672260066898104</v>
      </c>
      <c r="M29" s="273">
        <v>137.41869139181475</v>
      </c>
      <c r="N29" s="275"/>
      <c r="O29" s="275">
        <v>213.86530510005184</v>
      </c>
      <c r="P29" s="275">
        <v>102.13821912109246</v>
      </c>
      <c r="Q29" s="273">
        <v>154.61188504362835</v>
      </c>
      <c r="R29" s="275"/>
      <c r="S29" s="275">
        <v>172.72817433612045</v>
      </c>
      <c r="T29" s="275">
        <v>82.179402160939446</v>
      </c>
      <c r="U29" s="273">
        <v>125.07860349011501</v>
      </c>
      <c r="W29" s="298"/>
    </row>
    <row r="30" spans="1:25" x14ac:dyDescent="0.3">
      <c r="A30" s="271">
        <v>2006</v>
      </c>
      <c r="B30" s="272"/>
      <c r="C30" s="273">
        <v>159.26761713970845</v>
      </c>
      <c r="D30" s="273">
        <v>74.386202013713117</v>
      </c>
      <c r="E30" s="274">
        <v>115.33060673974741</v>
      </c>
      <c r="F30" s="275"/>
      <c r="G30" s="275">
        <v>154.58346112669238</v>
      </c>
      <c r="H30" s="275">
        <v>71.332590813474908</v>
      </c>
      <c r="I30" s="273">
        <v>111.58559922080457</v>
      </c>
      <c r="J30" s="275"/>
      <c r="K30" s="275">
        <v>172.62627669185875</v>
      </c>
      <c r="L30" s="275">
        <v>79.372584520417405</v>
      </c>
      <c r="M30" s="273">
        <v>124.47823049516833</v>
      </c>
      <c r="N30" s="275"/>
      <c r="O30" s="275">
        <v>195.22295135881166</v>
      </c>
      <c r="P30" s="275">
        <v>97.18368549834085</v>
      </c>
      <c r="Q30" s="273">
        <v>143.51869991273352</v>
      </c>
      <c r="R30" s="275"/>
      <c r="S30" s="275">
        <v>162.10607309668839</v>
      </c>
      <c r="T30" s="275">
        <v>81.397352826930558</v>
      </c>
      <c r="U30" s="273">
        <v>119.92427245241682</v>
      </c>
      <c r="W30" s="298"/>
    </row>
    <row r="31" spans="1:25" x14ac:dyDescent="0.3">
      <c r="A31" s="271">
        <v>2007</v>
      </c>
      <c r="B31" s="272"/>
      <c r="C31" s="273">
        <v>151.57507003922589</v>
      </c>
      <c r="D31" s="273">
        <v>69.457161558370089</v>
      </c>
      <c r="E31" s="274">
        <v>109.10960225354516</v>
      </c>
      <c r="F31" s="275"/>
      <c r="G31" s="275">
        <v>145.95099609791737</v>
      </c>
      <c r="H31" s="275">
        <v>66.436077820548476</v>
      </c>
      <c r="I31" s="273">
        <v>104.91298381777354</v>
      </c>
      <c r="J31" s="275"/>
      <c r="K31" s="275">
        <v>160.94712493425848</v>
      </c>
      <c r="L31" s="275">
        <v>77.643541287811303</v>
      </c>
      <c r="M31" s="273">
        <v>118.10272513469816</v>
      </c>
      <c r="N31" s="275"/>
      <c r="O31" s="275">
        <v>198.09074355465535</v>
      </c>
      <c r="P31" s="275">
        <v>91.553090989052947</v>
      </c>
      <c r="Q31" s="273">
        <v>141.90340140453901</v>
      </c>
      <c r="R31" s="275"/>
      <c r="S31" s="275">
        <v>156.00338507269655</v>
      </c>
      <c r="T31" s="275">
        <v>71.199992546299512</v>
      </c>
      <c r="U31" s="273">
        <v>111.82724003203712</v>
      </c>
      <c r="W31" s="298"/>
    </row>
    <row r="32" spans="1:25" x14ac:dyDescent="0.3">
      <c r="A32" s="271">
        <v>2008</v>
      </c>
      <c r="B32" s="272"/>
      <c r="C32" s="273">
        <v>143.04491888644861</v>
      </c>
      <c r="D32" s="273">
        <v>66.035138755645519</v>
      </c>
      <c r="E32" s="274">
        <v>103.28041841197343</v>
      </c>
      <c r="F32" s="275"/>
      <c r="G32" s="275">
        <v>138.18578062428497</v>
      </c>
      <c r="H32" s="275">
        <v>63.153620853397015</v>
      </c>
      <c r="I32" s="273">
        <v>99.521738950373148</v>
      </c>
      <c r="J32" s="275"/>
      <c r="K32" s="275">
        <v>152.10017714223019</v>
      </c>
      <c r="L32" s="275">
        <v>73.369051652078269</v>
      </c>
      <c r="M32" s="273">
        <v>111.61160023445129</v>
      </c>
      <c r="N32" s="275"/>
      <c r="O32" s="275">
        <v>183.72783929339349</v>
      </c>
      <c r="P32" s="275">
        <v>86.316428969716085</v>
      </c>
      <c r="Q32" s="273">
        <v>132.44450678894648</v>
      </c>
      <c r="R32" s="275"/>
      <c r="S32" s="275">
        <v>143.77382692006535</v>
      </c>
      <c r="T32" s="275">
        <v>71.795785522242625</v>
      </c>
      <c r="U32" s="273">
        <v>106.29894440502734</v>
      </c>
      <c r="W32" s="298"/>
    </row>
    <row r="33" spans="1:27" x14ac:dyDescent="0.3">
      <c r="A33" s="271">
        <v>2009</v>
      </c>
      <c r="B33" s="272"/>
      <c r="C33" s="273">
        <v>133.98060570234477</v>
      </c>
      <c r="D33" s="273">
        <v>60.471992738112043</v>
      </c>
      <c r="E33" s="274">
        <v>96.062367212667525</v>
      </c>
      <c r="F33" s="275"/>
      <c r="G33" s="275">
        <v>130.02851790304405</v>
      </c>
      <c r="H33" s="275">
        <v>57.467553713071069</v>
      </c>
      <c r="I33" s="273">
        <v>92.664847297303538</v>
      </c>
      <c r="J33" s="275"/>
      <c r="K33" s="275">
        <v>146.58694306144409</v>
      </c>
      <c r="L33" s="275">
        <v>70.226864986943369</v>
      </c>
      <c r="M33" s="273">
        <v>107.39267015035347</v>
      </c>
      <c r="N33" s="275"/>
      <c r="O33" s="275">
        <v>163.64476830975897</v>
      </c>
      <c r="P33" s="275">
        <v>79.994862003152704</v>
      </c>
      <c r="Q33" s="273">
        <v>119.73503067561299</v>
      </c>
      <c r="R33" s="275"/>
      <c r="S33" s="275">
        <v>135.51012452130797</v>
      </c>
      <c r="T33" s="275">
        <v>68.198714164377748</v>
      </c>
      <c r="U33" s="273">
        <v>100.52492063067911</v>
      </c>
      <c r="X33" s="298"/>
    </row>
    <row r="34" spans="1:27" x14ac:dyDescent="0.3">
      <c r="A34" s="271">
        <v>2010</v>
      </c>
      <c r="B34" s="272"/>
      <c r="C34" s="273">
        <v>130.73968445300281</v>
      </c>
      <c r="D34" s="273">
        <v>58.252561245997036</v>
      </c>
      <c r="E34" s="274">
        <v>93.398831417065196</v>
      </c>
      <c r="F34" s="275"/>
      <c r="G34" s="275">
        <v>126.83052658765251</v>
      </c>
      <c r="H34" s="275">
        <v>55.900064904326513</v>
      </c>
      <c r="I34" s="273">
        <v>90.352681415985387</v>
      </c>
      <c r="J34" s="275"/>
      <c r="K34" s="275">
        <v>136.87495865095647</v>
      </c>
      <c r="L34" s="275">
        <v>64.082476019792978</v>
      </c>
      <c r="M34" s="273">
        <v>99.543790605023588</v>
      </c>
      <c r="N34" s="275"/>
      <c r="O34" s="275">
        <v>161.55557864147056</v>
      </c>
      <c r="P34" s="275">
        <v>74.738117188115325</v>
      </c>
      <c r="Q34" s="273">
        <v>116.07949990660646</v>
      </c>
      <c r="R34" s="275"/>
      <c r="S34" s="275">
        <v>140.40722190646872</v>
      </c>
      <c r="T34" s="275">
        <v>64.173813800182785</v>
      </c>
      <c r="U34" s="273">
        <v>100.85081754425056</v>
      </c>
      <c r="X34" s="298"/>
    </row>
    <row r="35" spans="1:27" x14ac:dyDescent="0.3">
      <c r="A35" s="271">
        <v>2011</v>
      </c>
      <c r="B35" s="272"/>
      <c r="C35" s="273">
        <v>119.62058390272597</v>
      </c>
      <c r="D35" s="273">
        <v>53.992498098984179</v>
      </c>
      <c r="E35" s="274">
        <v>85.814334403282089</v>
      </c>
      <c r="F35" s="275"/>
      <c r="G35" s="275">
        <v>115.41215707038278</v>
      </c>
      <c r="H35" s="275">
        <v>51.647894488905628</v>
      </c>
      <c r="I35" s="273">
        <v>82.612857304683729</v>
      </c>
      <c r="J35" s="275"/>
      <c r="K35" s="275">
        <v>130.81668792092981</v>
      </c>
      <c r="L35" s="275">
        <v>63.579849010850069</v>
      </c>
      <c r="M35" s="273">
        <v>96.339694668234216</v>
      </c>
      <c r="N35" s="275"/>
      <c r="O35" s="275">
        <v>151.11517536234368</v>
      </c>
      <c r="P35" s="275">
        <v>70.600549533042283</v>
      </c>
      <c r="Q35" s="273">
        <v>109.02326999964114</v>
      </c>
      <c r="R35" s="275"/>
      <c r="S35" s="275">
        <v>127.22047518670236</v>
      </c>
      <c r="T35" s="275">
        <v>51.775710268145019</v>
      </c>
      <c r="U35" s="273">
        <v>88.16813348469644</v>
      </c>
      <c r="X35" s="298"/>
    </row>
    <row r="36" spans="1:27" x14ac:dyDescent="0.3">
      <c r="A36" s="271">
        <v>2012</v>
      </c>
      <c r="B36" s="272"/>
      <c r="C36" s="273">
        <v>113.76553541362551</v>
      </c>
      <c r="D36" s="273">
        <v>52.81862407876234</v>
      </c>
      <c r="E36" s="274">
        <v>82.381937333235925</v>
      </c>
      <c r="F36" s="275"/>
      <c r="G36" s="275">
        <v>109.59611040462497</v>
      </c>
      <c r="H36" s="275">
        <v>50.681127252383575</v>
      </c>
      <c r="I36" s="273">
        <v>79.294729724867011</v>
      </c>
      <c r="J36" s="275"/>
      <c r="K36" s="275">
        <v>124.57690681661612</v>
      </c>
      <c r="L36" s="275">
        <v>59.928457261285629</v>
      </c>
      <c r="M36" s="273">
        <v>91.399532658536089</v>
      </c>
      <c r="N36" s="275"/>
      <c r="O36" s="275">
        <v>146.36310423410916</v>
      </c>
      <c r="P36" s="275">
        <v>70.301551667087551</v>
      </c>
      <c r="Q36" s="273">
        <v>106.74559521860411</v>
      </c>
      <c r="R36" s="275"/>
      <c r="S36" s="275">
        <v>116.5302906448735</v>
      </c>
      <c r="T36" s="275">
        <v>46.390368296486159</v>
      </c>
      <c r="U36" s="273">
        <v>80.209212880817319</v>
      </c>
      <c r="X36" s="298"/>
    </row>
    <row r="37" spans="1:27" x14ac:dyDescent="0.3">
      <c r="A37" s="271">
        <v>2013</v>
      </c>
      <c r="B37" s="272"/>
      <c r="C37" s="273">
        <v>113.28442943355671</v>
      </c>
      <c r="D37" s="273">
        <v>50.831728763022738</v>
      </c>
      <c r="E37" s="274">
        <v>81.130635993830822</v>
      </c>
      <c r="F37" s="275"/>
      <c r="G37" s="275">
        <v>109.42573672185249</v>
      </c>
      <c r="H37" s="275">
        <v>48.592825183220697</v>
      </c>
      <c r="I37" s="273">
        <v>78.14031584269064</v>
      </c>
      <c r="J37" s="277"/>
      <c r="K37" s="275">
        <v>126.43993895883649</v>
      </c>
      <c r="L37" s="275">
        <v>57.252279434907074</v>
      </c>
      <c r="M37" s="273">
        <v>90.949329382721416</v>
      </c>
      <c r="N37" s="275"/>
      <c r="O37" s="275">
        <v>143.16660618649178</v>
      </c>
      <c r="P37" s="275">
        <v>68.009404915115567</v>
      </c>
      <c r="Q37" s="273">
        <v>104.00164499871933</v>
      </c>
      <c r="R37" s="275"/>
      <c r="S37" s="275">
        <v>110.98463748575891</v>
      </c>
      <c r="T37" s="275">
        <v>50.409595079370497</v>
      </c>
      <c r="U37" s="273">
        <v>79.727654816147137</v>
      </c>
      <c r="W37" s="298"/>
    </row>
    <row r="38" spans="1:27" x14ac:dyDescent="0.3">
      <c r="A38" s="271">
        <v>2014</v>
      </c>
      <c r="B38" s="272"/>
      <c r="C38" s="273">
        <v>108.75789816502429</v>
      </c>
      <c r="D38" s="273">
        <v>48.757865587350217</v>
      </c>
      <c r="E38" s="274">
        <v>77.89793435050575</v>
      </c>
      <c r="F38" s="275"/>
      <c r="G38" s="275">
        <v>105.82842848998591</v>
      </c>
      <c r="H38" s="275">
        <v>46.943266784553785</v>
      </c>
      <c r="I38" s="273">
        <v>75.578240984164083</v>
      </c>
      <c r="J38" s="277"/>
      <c r="K38" s="275">
        <v>117.56692338260228</v>
      </c>
      <c r="L38" s="275">
        <v>54.979913144121916</v>
      </c>
      <c r="M38" s="273">
        <v>85.493276547331718</v>
      </c>
      <c r="N38" s="275"/>
      <c r="O38" s="275">
        <v>133.61417156748297</v>
      </c>
      <c r="P38" s="275">
        <v>62.284827774047855</v>
      </c>
      <c r="Q38" s="273">
        <v>96.403840066774777</v>
      </c>
      <c r="R38" s="275"/>
      <c r="S38" s="275">
        <v>102.946139432366</v>
      </c>
      <c r="T38" s="275">
        <v>48.141872763820245</v>
      </c>
      <c r="U38" s="273">
        <v>74.730775894022656</v>
      </c>
    </row>
    <row r="39" spans="1:27" x14ac:dyDescent="0.3">
      <c r="A39" s="278">
        <v>2015</v>
      </c>
      <c r="B39" s="279"/>
      <c r="C39" s="280">
        <v>108.9983729813348</v>
      </c>
      <c r="D39" s="280">
        <v>50.107186380115103</v>
      </c>
      <c r="E39" s="281">
        <v>78.725804331733769</v>
      </c>
      <c r="F39" s="282"/>
      <c r="G39" s="282">
        <v>105.01728455906682</v>
      </c>
      <c r="H39" s="282">
        <v>47.920012684179888</v>
      </c>
      <c r="I39" s="280">
        <v>75.702821858277403</v>
      </c>
      <c r="J39" s="283"/>
      <c r="K39" s="282">
        <v>125.33100111109911</v>
      </c>
      <c r="L39" s="282">
        <v>59.420450989093695</v>
      </c>
      <c r="M39" s="280">
        <v>91.525992705741132</v>
      </c>
      <c r="N39" s="282"/>
      <c r="O39" s="282">
        <v>139.62006808107265</v>
      </c>
      <c r="P39" s="282">
        <v>65.399119175485382</v>
      </c>
      <c r="Q39" s="280">
        <v>100.97615830282925</v>
      </c>
      <c r="R39" s="282"/>
      <c r="S39" s="282">
        <v>104.13929255713326</v>
      </c>
      <c r="T39" s="282">
        <v>50.627440597920732</v>
      </c>
      <c r="U39" s="280">
        <v>76.51390792932223</v>
      </c>
      <c r="AA39" s="298"/>
    </row>
    <row r="40" spans="1:27" x14ac:dyDescent="0.3">
      <c r="A40" s="271">
        <v>2016</v>
      </c>
      <c r="B40" s="272"/>
      <c r="C40" s="280">
        <v>106.90582157511174</v>
      </c>
      <c r="D40" s="280">
        <v>49.090147731232314</v>
      </c>
      <c r="E40" s="281">
        <v>77.196709455396359</v>
      </c>
      <c r="F40" s="282"/>
      <c r="G40" s="282">
        <v>103.39994744870341</v>
      </c>
      <c r="H40" s="282">
        <v>46.944185554062067</v>
      </c>
      <c r="I40" s="280">
        <v>74.421380027886443</v>
      </c>
      <c r="J40" s="283"/>
      <c r="K40" s="282">
        <v>120.24420273763833</v>
      </c>
      <c r="L40" s="282">
        <v>56.846600945817293</v>
      </c>
      <c r="M40" s="280">
        <v>87.716324788747542</v>
      </c>
      <c r="N40" s="282"/>
      <c r="O40" s="282">
        <v>135.45045338119041</v>
      </c>
      <c r="P40" s="282">
        <v>65.019289949179836</v>
      </c>
      <c r="Q40" s="280">
        <v>98.85332195083781</v>
      </c>
      <c r="R40" s="282"/>
      <c r="S40" s="282">
        <v>100.1816852817865</v>
      </c>
      <c r="T40" s="282">
        <v>49.360226704165463</v>
      </c>
      <c r="U40" s="280">
        <v>73.986649834032775</v>
      </c>
      <c r="AA40" s="298"/>
    </row>
    <row r="41" spans="1:27" x14ac:dyDescent="0.3">
      <c r="A41" s="271">
        <v>2017</v>
      </c>
      <c r="B41" s="272"/>
      <c r="C41" s="280">
        <v>105.42877420616723</v>
      </c>
      <c r="D41" s="280">
        <v>47.297299425790293</v>
      </c>
      <c r="E41" s="281">
        <v>75.577157477307168</v>
      </c>
      <c r="F41" s="282"/>
      <c r="G41" s="282">
        <v>101.50610081654156</v>
      </c>
      <c r="H41" s="282">
        <v>45.330725917712833</v>
      </c>
      <c r="I41" s="280">
        <v>72.684520682615556</v>
      </c>
      <c r="J41" s="283"/>
      <c r="K41" s="282">
        <v>123.37393455975922</v>
      </c>
      <c r="L41" s="282">
        <v>51.599099637113063</v>
      </c>
      <c r="M41" s="280">
        <v>86.552318270332265</v>
      </c>
      <c r="N41" s="282"/>
      <c r="O41" s="282">
        <v>133.77206780263433</v>
      </c>
      <c r="P41" s="282">
        <v>63.793668347308738</v>
      </c>
      <c r="Q41" s="280">
        <v>97.487471366233606</v>
      </c>
      <c r="R41" s="282"/>
      <c r="S41" s="282">
        <v>103.36986699887152</v>
      </c>
      <c r="T41" s="282">
        <v>46.936171646513401</v>
      </c>
      <c r="U41" s="280">
        <v>74.33196717000051</v>
      </c>
      <c r="AA41" s="298"/>
    </row>
    <row r="42" spans="1:27" x14ac:dyDescent="0.3">
      <c r="A42" s="271">
        <v>2018</v>
      </c>
      <c r="B42" s="272"/>
      <c r="C42" s="280">
        <v>105.73214364434997</v>
      </c>
      <c r="D42" s="280">
        <v>47.291959943892785</v>
      </c>
      <c r="E42" s="281">
        <v>75.719064526846523</v>
      </c>
      <c r="F42" s="282"/>
      <c r="G42" s="282">
        <v>102.8119573239167</v>
      </c>
      <c r="H42" s="282">
        <v>45.490067585332383</v>
      </c>
      <c r="I42" s="280">
        <v>73.402484822323601</v>
      </c>
      <c r="J42" s="283"/>
      <c r="K42" s="282">
        <v>120.26297311551259</v>
      </c>
      <c r="L42" s="282">
        <v>55.551364301977351</v>
      </c>
      <c r="M42" s="280">
        <v>87.045556656627298</v>
      </c>
      <c r="N42" s="282"/>
      <c r="O42" s="282">
        <v>128.65855159966424</v>
      </c>
      <c r="P42" s="282">
        <v>60.312272553994518</v>
      </c>
      <c r="Q42" s="280">
        <v>93.218409005535577</v>
      </c>
      <c r="R42" s="282"/>
      <c r="S42" s="282">
        <v>96.270793582341213</v>
      </c>
      <c r="T42" s="282">
        <v>45.44088198134596</v>
      </c>
      <c r="U42" s="280">
        <v>70.118018235863488</v>
      </c>
      <c r="AA42" s="298"/>
    </row>
    <row r="43" spans="1:27" x14ac:dyDescent="0.3">
      <c r="O43" s="90"/>
      <c r="P43" s="90"/>
      <c r="Q43" s="90"/>
    </row>
    <row r="44" spans="1:27" s="557" customFormat="1" x14ac:dyDescent="0.35">
      <c r="A44" s="653" t="s">
        <v>87</v>
      </c>
      <c r="B44" s="651" t="s">
        <v>1197</v>
      </c>
      <c r="C44" s="651"/>
      <c r="D44" s="651"/>
      <c r="E44" s="651"/>
      <c r="F44" s="651"/>
      <c r="G44" s="651"/>
      <c r="H44" s="651"/>
      <c r="I44" s="651"/>
      <c r="J44" s="651"/>
      <c r="K44" s="651"/>
      <c r="L44" s="651"/>
      <c r="M44" s="651"/>
      <c r="N44" s="651"/>
      <c r="O44" s="651"/>
      <c r="P44" s="651"/>
      <c r="Q44" s="651"/>
      <c r="R44" s="651"/>
      <c r="S44" s="651"/>
      <c r="T44" s="651"/>
      <c r="U44" s="651"/>
    </row>
    <row r="45" spans="1:27" s="557" customFormat="1" x14ac:dyDescent="0.35">
      <c r="A45" s="652"/>
      <c r="B45" s="651" t="s">
        <v>88</v>
      </c>
      <c r="C45" s="651"/>
      <c r="D45" s="651"/>
      <c r="E45" s="651"/>
      <c r="F45" s="651"/>
      <c r="G45" s="651"/>
      <c r="H45" s="651"/>
      <c r="I45" s="651"/>
      <c r="J45" s="651"/>
      <c r="K45" s="651"/>
      <c r="L45" s="651"/>
      <c r="M45" s="651"/>
      <c r="N45" s="651"/>
      <c r="O45" s="651"/>
      <c r="P45" s="651"/>
      <c r="Q45" s="651"/>
      <c r="R45" s="651"/>
      <c r="S45" s="651"/>
      <c r="T45" s="651"/>
      <c r="U45" s="651"/>
    </row>
    <row r="46" spans="1:27" s="557" customFormat="1" x14ac:dyDescent="0.35">
      <c r="A46" s="652"/>
      <c r="B46" s="651"/>
      <c r="C46" s="651"/>
      <c r="D46" s="651"/>
      <c r="E46" s="651"/>
      <c r="F46" s="651"/>
      <c r="G46" s="651"/>
      <c r="H46" s="651"/>
      <c r="I46" s="651"/>
      <c r="J46" s="651"/>
      <c r="K46" s="651"/>
      <c r="L46" s="651"/>
      <c r="M46" s="651"/>
      <c r="N46" s="651"/>
      <c r="O46" s="651"/>
      <c r="P46" s="651"/>
      <c r="Q46" s="651"/>
      <c r="R46" s="651"/>
      <c r="S46" s="651"/>
      <c r="T46" s="651"/>
      <c r="U46" s="651"/>
    </row>
    <row r="47" spans="1:27" s="557" customFormat="1" x14ac:dyDescent="0.35">
      <c r="A47" s="653" t="s">
        <v>44</v>
      </c>
      <c r="B47" s="651" t="s">
        <v>114</v>
      </c>
      <c r="C47" s="651"/>
      <c r="D47" s="651"/>
      <c r="E47" s="651"/>
      <c r="F47" s="651"/>
      <c r="G47" s="651"/>
      <c r="H47" s="651"/>
      <c r="I47" s="651"/>
      <c r="J47" s="651"/>
      <c r="K47" s="651"/>
      <c r="L47" s="651"/>
      <c r="M47" s="651"/>
      <c r="N47" s="651"/>
      <c r="O47" s="651"/>
      <c r="P47" s="651"/>
      <c r="Q47" s="651"/>
      <c r="R47" s="651"/>
      <c r="S47" s="651"/>
      <c r="T47" s="651"/>
      <c r="U47" s="651"/>
    </row>
    <row r="48" spans="1:27" s="557" customFormat="1" x14ac:dyDescent="0.35">
      <c r="A48" s="652"/>
      <c r="B48" s="651" t="s">
        <v>1198</v>
      </c>
      <c r="C48" s="651"/>
      <c r="D48" s="651"/>
      <c r="E48" s="651"/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</row>
    <row r="49" spans="1:21" s="557" customFormat="1" x14ac:dyDescent="0.35">
      <c r="A49" s="652"/>
      <c r="B49" s="651" t="s">
        <v>1199</v>
      </c>
      <c r="C49" s="651"/>
      <c r="D49" s="651"/>
      <c r="E49" s="651"/>
      <c r="F49" s="651"/>
      <c r="G49" s="651"/>
      <c r="H49" s="651"/>
      <c r="I49" s="651"/>
      <c r="J49" s="651"/>
      <c r="K49" s="651"/>
      <c r="L49" s="651"/>
      <c r="M49" s="651"/>
      <c r="N49" s="651"/>
      <c r="O49" s="651"/>
      <c r="P49" s="651"/>
      <c r="Q49" s="651"/>
      <c r="R49" s="651"/>
      <c r="S49" s="651"/>
      <c r="T49" s="651"/>
      <c r="U49" s="651"/>
    </row>
    <row r="50" spans="1:21" s="557" customFormat="1" x14ac:dyDescent="0.35">
      <c r="B50" s="651" t="s">
        <v>111</v>
      </c>
    </row>
    <row r="51" spans="1:21" s="557" customFormat="1" x14ac:dyDescent="0.35">
      <c r="B51" s="651" t="s">
        <v>1143</v>
      </c>
    </row>
    <row r="52" spans="1:21" s="557" customFormat="1" x14ac:dyDescent="0.35">
      <c r="B52" s="643" t="s">
        <v>883</v>
      </c>
    </row>
  </sheetData>
  <sortState xmlns:xlrd2="http://schemas.microsoft.com/office/spreadsheetml/2017/richdata2" ref="Z17:AA29">
    <sortCondition ref="Z16:Z28"/>
  </sortState>
  <mergeCells count="5">
    <mergeCell ref="C3:E3"/>
    <mergeCell ref="G3:I3"/>
    <mergeCell ref="K3:M3"/>
    <mergeCell ref="O3:Q3"/>
    <mergeCell ref="S3:U3"/>
  </mergeCells>
  <hyperlinks>
    <hyperlink ref="B52" r:id="rId1" xr:uid="{00000000-0004-0000-0A00-000000000000}"/>
    <hyperlink ref="A2" location="'CHAPTER 1'!A1" display="Back to Table of Contents" xr:uid="{00000000-0004-0000-0A00-000001000000}"/>
  </hyperlinks>
  <pageMargins left="0.7" right="0.7" top="0.75" bottom="0.75" header="0.3" footer="0.3"/>
  <pageSetup paperSize="9" scale="64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0">
    <tabColor theme="7" tint="0.59999389629810485"/>
    <pageSetUpPr fitToPage="1"/>
  </sheetPr>
  <dimension ref="A1:D1"/>
  <sheetViews>
    <sheetView showGridLines="0" zoomScaleNormal="100" workbookViewId="0"/>
  </sheetViews>
  <sheetFormatPr defaultRowHeight="12.75" x14ac:dyDescent="0.2"/>
  <sheetData>
    <row r="1" spans="1:4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0B00-000000000000}"/>
  </hyperlinks>
  <pageMargins left="0.7" right="0.7" top="0.75" bottom="0.75" header="0.3" footer="0.3"/>
  <pageSetup paperSize="9" scale="33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3">
    <tabColor theme="7" tint="0.39997558519241921"/>
    <pageSetUpPr fitToPage="1"/>
  </sheetPr>
  <dimension ref="A1:X50"/>
  <sheetViews>
    <sheetView showGridLines="0" zoomScaleNormal="100" workbookViewId="0">
      <pane ySplit="4" topLeftCell="A41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5" style="9" customWidth="1"/>
    <col min="2" max="2" width="3.5703125" style="9" customWidth="1"/>
    <col min="3" max="5" width="9.140625" style="9"/>
    <col min="6" max="6" width="4.7109375" style="9" customWidth="1"/>
    <col min="7" max="9" width="9.140625" style="9"/>
    <col min="10" max="10" width="3.85546875" style="9" customWidth="1"/>
    <col min="11" max="13" width="9.140625" style="9"/>
    <col min="14" max="14" width="4.7109375" style="9" customWidth="1"/>
    <col min="15" max="17" width="9.140625" style="9"/>
    <col min="18" max="18" width="4" style="9" customWidth="1"/>
    <col min="19" max="16384" width="9.140625" style="9"/>
  </cols>
  <sheetData>
    <row r="1" spans="1:23" s="37" customFormat="1" ht="18" x14ac:dyDescent="0.35">
      <c r="A1" s="35" t="s">
        <v>1140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23" x14ac:dyDescent="0.3">
      <c r="A2" s="574" t="s">
        <v>965</v>
      </c>
      <c r="C2" s="116"/>
      <c r="U2" s="116"/>
    </row>
    <row r="3" spans="1:23" x14ac:dyDescent="0.3">
      <c r="A3" s="258"/>
      <c r="B3" s="258"/>
      <c r="C3" s="1193" t="s">
        <v>84</v>
      </c>
      <c r="D3" s="1193"/>
      <c r="E3" s="1193"/>
      <c r="F3" s="259"/>
      <c r="G3" s="1194" t="s">
        <v>47</v>
      </c>
      <c r="H3" s="1194"/>
      <c r="I3" s="1194"/>
      <c r="J3" s="259"/>
      <c r="K3" s="1194" t="s">
        <v>48</v>
      </c>
      <c r="L3" s="1194"/>
      <c r="M3" s="1194"/>
      <c r="N3" s="259"/>
      <c r="O3" s="1194" t="s">
        <v>49</v>
      </c>
      <c r="P3" s="1194"/>
      <c r="Q3" s="1194"/>
      <c r="R3" s="259"/>
      <c r="S3" s="1194" t="s">
        <v>55</v>
      </c>
      <c r="T3" s="1194"/>
      <c r="U3" s="1194"/>
    </row>
    <row r="4" spans="1:23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3" x14ac:dyDescent="0.3">
      <c r="A5" s="266">
        <v>1971</v>
      </c>
      <c r="B5" s="267"/>
      <c r="C5" s="299" t="s">
        <v>89</v>
      </c>
      <c r="D5" s="299" t="s">
        <v>89</v>
      </c>
      <c r="E5" s="300" t="s">
        <v>89</v>
      </c>
      <c r="F5" s="270"/>
      <c r="G5" s="270">
        <v>632.26340000000005</v>
      </c>
      <c r="H5" s="270">
        <v>316.25189999999998</v>
      </c>
      <c r="I5" s="268">
        <v>442.31259999999997</v>
      </c>
      <c r="J5" s="270"/>
      <c r="K5" s="270">
        <v>724.00570000000005</v>
      </c>
      <c r="L5" s="270">
        <v>362.71809999999999</v>
      </c>
      <c r="M5" s="268">
        <v>508.20269999999999</v>
      </c>
      <c r="N5" s="270"/>
      <c r="O5" s="270">
        <v>779.37030000000004</v>
      </c>
      <c r="P5" s="270">
        <v>417.65050000000002</v>
      </c>
      <c r="Q5" s="268">
        <v>560.54399999999998</v>
      </c>
      <c r="R5" s="270"/>
      <c r="S5" s="301" t="s">
        <v>89</v>
      </c>
      <c r="T5" s="301" t="s">
        <v>89</v>
      </c>
      <c r="U5" s="299" t="s">
        <v>89</v>
      </c>
    </row>
    <row r="6" spans="1:23" x14ac:dyDescent="0.3">
      <c r="A6" s="271">
        <v>1973</v>
      </c>
      <c r="B6" s="272"/>
      <c r="C6" s="302" t="s">
        <v>89</v>
      </c>
      <c r="D6" s="302" t="s">
        <v>89</v>
      </c>
      <c r="E6" s="303" t="s">
        <v>89</v>
      </c>
      <c r="F6" s="275"/>
      <c r="G6" s="275">
        <v>651.55930000000001</v>
      </c>
      <c r="H6" s="275">
        <v>330.59719999999999</v>
      </c>
      <c r="I6" s="273">
        <v>458.63119999999998</v>
      </c>
      <c r="J6" s="275"/>
      <c r="K6" s="275">
        <v>738.55110000000002</v>
      </c>
      <c r="L6" s="275">
        <v>366.89490000000001</v>
      </c>
      <c r="M6" s="273">
        <v>516.05470000000003</v>
      </c>
      <c r="N6" s="275"/>
      <c r="O6" s="275">
        <v>817.89480000000003</v>
      </c>
      <c r="P6" s="275">
        <v>440.0806</v>
      </c>
      <c r="Q6" s="273">
        <v>589.57929999999999</v>
      </c>
      <c r="R6" s="275"/>
      <c r="S6" s="304" t="s">
        <v>89</v>
      </c>
      <c r="T6" s="304" t="s">
        <v>89</v>
      </c>
      <c r="U6" s="302" t="s">
        <v>89</v>
      </c>
    </row>
    <row r="7" spans="1:23" x14ac:dyDescent="0.3">
      <c r="A7" s="271">
        <v>1975</v>
      </c>
      <c r="B7" s="272"/>
      <c r="C7" s="273">
        <v>668.06100000000004</v>
      </c>
      <c r="D7" s="273">
        <v>336.70690000000002</v>
      </c>
      <c r="E7" s="274">
        <v>469.09480000000002</v>
      </c>
      <c r="F7" s="275"/>
      <c r="G7" s="275">
        <v>648.32010000000002</v>
      </c>
      <c r="H7" s="275">
        <v>325.90170000000001</v>
      </c>
      <c r="I7" s="273">
        <v>454.92140000000001</v>
      </c>
      <c r="J7" s="275"/>
      <c r="K7" s="275">
        <v>748.10109999999997</v>
      </c>
      <c r="L7" s="275">
        <v>362.70389999999998</v>
      </c>
      <c r="M7" s="273">
        <v>517.39430000000004</v>
      </c>
      <c r="N7" s="275"/>
      <c r="O7" s="275">
        <v>782.79079999999999</v>
      </c>
      <c r="P7" s="275">
        <v>409.15960000000001</v>
      </c>
      <c r="Q7" s="273">
        <v>555.18600000000004</v>
      </c>
      <c r="R7" s="275"/>
      <c r="S7" s="275">
        <v>785.827</v>
      </c>
      <c r="T7" s="275">
        <v>408.4939</v>
      </c>
      <c r="U7" s="273">
        <v>563.39229999999998</v>
      </c>
    </row>
    <row r="8" spans="1:23" x14ac:dyDescent="0.3">
      <c r="A8" s="271">
        <v>1977</v>
      </c>
      <c r="B8" s="272"/>
      <c r="C8" s="273">
        <v>660.25440000000003</v>
      </c>
      <c r="D8" s="273">
        <v>333.48250000000002</v>
      </c>
      <c r="E8" s="274">
        <v>464.55619999999999</v>
      </c>
      <c r="F8" s="275"/>
      <c r="G8" s="275">
        <v>640.22220000000004</v>
      </c>
      <c r="H8" s="275">
        <v>321.81760000000003</v>
      </c>
      <c r="I8" s="273">
        <v>449.75659999999999</v>
      </c>
      <c r="J8" s="275"/>
      <c r="K8" s="275">
        <v>727.93830000000003</v>
      </c>
      <c r="L8" s="275">
        <v>348.57740000000001</v>
      </c>
      <c r="M8" s="273">
        <v>502.06439999999998</v>
      </c>
      <c r="N8" s="275"/>
      <c r="O8" s="275">
        <v>765.4769</v>
      </c>
      <c r="P8" s="275">
        <v>414.40780000000001</v>
      </c>
      <c r="Q8" s="273">
        <v>552.96220000000005</v>
      </c>
      <c r="R8" s="275"/>
      <c r="S8" s="275">
        <v>855.54809999999998</v>
      </c>
      <c r="T8" s="275">
        <v>427.91820000000001</v>
      </c>
      <c r="U8" s="273">
        <v>598.93389999999999</v>
      </c>
    </row>
    <row r="9" spans="1:23" x14ac:dyDescent="0.3">
      <c r="A9" s="271">
        <v>1979</v>
      </c>
      <c r="B9" s="272"/>
      <c r="C9" s="273">
        <v>647.35360000000003</v>
      </c>
      <c r="D9" s="273">
        <v>314.08350000000002</v>
      </c>
      <c r="E9" s="274">
        <v>447.74759999999998</v>
      </c>
      <c r="F9" s="275"/>
      <c r="G9" s="275">
        <v>629.226</v>
      </c>
      <c r="H9" s="275">
        <v>304.97609999999997</v>
      </c>
      <c r="I9" s="273">
        <v>435.62490000000003</v>
      </c>
      <c r="J9" s="275"/>
      <c r="K9" s="275">
        <v>693.30460000000005</v>
      </c>
      <c r="L9" s="275">
        <v>322.78129999999999</v>
      </c>
      <c r="M9" s="273">
        <v>470.13810000000001</v>
      </c>
      <c r="N9" s="275"/>
      <c r="O9" s="275">
        <v>758.97059999999999</v>
      </c>
      <c r="P9" s="275">
        <v>374.48430000000002</v>
      </c>
      <c r="Q9" s="273">
        <v>522.47609999999997</v>
      </c>
      <c r="R9" s="275"/>
      <c r="S9" s="275">
        <v>799.5095</v>
      </c>
      <c r="T9" s="275">
        <v>393.91030000000001</v>
      </c>
      <c r="U9" s="273">
        <v>558.89970000000005</v>
      </c>
    </row>
    <row r="10" spans="1:23" x14ac:dyDescent="0.3">
      <c r="A10" s="271">
        <v>1981</v>
      </c>
      <c r="B10" s="272"/>
      <c r="C10" s="273">
        <v>626.42439999999999</v>
      </c>
      <c r="D10" s="273">
        <v>309.60789999999997</v>
      </c>
      <c r="E10" s="274">
        <v>437.06360000000001</v>
      </c>
      <c r="F10" s="275"/>
      <c r="G10" s="275">
        <v>611.18619999999999</v>
      </c>
      <c r="H10" s="275">
        <v>300.6712</v>
      </c>
      <c r="I10" s="273">
        <v>425.85300000000001</v>
      </c>
      <c r="J10" s="275"/>
      <c r="K10" s="275">
        <v>663.89020000000005</v>
      </c>
      <c r="L10" s="275">
        <v>318.85509999999999</v>
      </c>
      <c r="M10" s="273">
        <v>456.45179999999999</v>
      </c>
      <c r="N10" s="275"/>
      <c r="O10" s="275">
        <v>721.85199999999998</v>
      </c>
      <c r="P10" s="275">
        <v>373.70389999999998</v>
      </c>
      <c r="Q10" s="273">
        <v>511.11360000000002</v>
      </c>
      <c r="R10" s="275"/>
      <c r="S10" s="275">
        <v>747.22789999999998</v>
      </c>
      <c r="T10" s="275">
        <v>366.92419999999998</v>
      </c>
      <c r="U10" s="273">
        <v>521.66420000000005</v>
      </c>
    </row>
    <row r="11" spans="1:23" x14ac:dyDescent="0.3">
      <c r="A11" s="271">
        <v>1983</v>
      </c>
      <c r="B11" s="272"/>
      <c r="C11" s="273">
        <v>620.072</v>
      </c>
      <c r="D11" s="273">
        <v>305.4008</v>
      </c>
      <c r="E11" s="274">
        <v>432.12540000000001</v>
      </c>
      <c r="F11" s="275"/>
      <c r="G11" s="275">
        <v>603.89700000000005</v>
      </c>
      <c r="H11" s="275">
        <v>297.25689999999997</v>
      </c>
      <c r="I11" s="273">
        <v>421.1155</v>
      </c>
      <c r="J11" s="275"/>
      <c r="K11" s="275">
        <v>674.62919999999997</v>
      </c>
      <c r="L11" s="275">
        <v>314.50130000000001</v>
      </c>
      <c r="M11" s="273">
        <v>458.38920000000002</v>
      </c>
      <c r="N11" s="275"/>
      <c r="O11" s="275">
        <v>720.44569999999999</v>
      </c>
      <c r="P11" s="275">
        <v>363.77229999999997</v>
      </c>
      <c r="Q11" s="273">
        <v>503.48809999999997</v>
      </c>
      <c r="R11" s="275"/>
      <c r="S11" s="275">
        <v>721.56759999999997</v>
      </c>
      <c r="T11" s="275">
        <v>355.02839999999998</v>
      </c>
      <c r="U11" s="273">
        <v>503.69380000000001</v>
      </c>
    </row>
    <row r="12" spans="1:23" x14ac:dyDescent="0.3">
      <c r="A12" s="271">
        <v>1985</v>
      </c>
      <c r="B12" s="272"/>
      <c r="C12" s="273">
        <v>624.49009999999998</v>
      </c>
      <c r="D12" s="273">
        <v>316.27940000000001</v>
      </c>
      <c r="E12" s="274">
        <v>440.66239999999999</v>
      </c>
      <c r="F12" s="275"/>
      <c r="G12" s="275">
        <v>611.11410000000001</v>
      </c>
      <c r="H12" s="275">
        <v>307.71260000000001</v>
      </c>
      <c r="I12" s="273">
        <v>430.50569999999999</v>
      </c>
      <c r="J12" s="275"/>
      <c r="K12" s="275">
        <v>676.37239999999997</v>
      </c>
      <c r="L12" s="275">
        <v>328.37869999999998</v>
      </c>
      <c r="M12" s="273">
        <v>467.39319999999998</v>
      </c>
      <c r="N12" s="275"/>
      <c r="O12" s="275">
        <v>712.69780000000003</v>
      </c>
      <c r="P12" s="275">
        <v>378.2321</v>
      </c>
      <c r="Q12" s="273">
        <v>509.32420000000002</v>
      </c>
      <c r="R12" s="275"/>
      <c r="S12" s="275">
        <v>675.23540000000003</v>
      </c>
      <c r="T12" s="275">
        <v>359.73230000000001</v>
      </c>
      <c r="U12" s="273">
        <v>489.62889999999999</v>
      </c>
    </row>
    <row r="13" spans="1:23" x14ac:dyDescent="0.3">
      <c r="A13" s="271">
        <v>1987</v>
      </c>
      <c r="B13" s="272"/>
      <c r="C13" s="273">
        <v>581.45519999999999</v>
      </c>
      <c r="D13" s="273">
        <v>295.14580000000001</v>
      </c>
      <c r="E13" s="274">
        <v>411.25569999999999</v>
      </c>
      <c r="F13" s="275"/>
      <c r="G13" s="275">
        <v>566.6395</v>
      </c>
      <c r="H13" s="275">
        <v>286.09809999999999</v>
      </c>
      <c r="I13" s="273">
        <v>400.36279999999999</v>
      </c>
      <c r="J13" s="275"/>
      <c r="K13" s="275">
        <v>614.95669999999996</v>
      </c>
      <c r="L13" s="275">
        <v>303.65249999999997</v>
      </c>
      <c r="M13" s="273">
        <v>428.52879999999999</v>
      </c>
      <c r="N13" s="275"/>
      <c r="O13" s="275">
        <v>696.0838</v>
      </c>
      <c r="P13" s="275">
        <v>365.91640000000001</v>
      </c>
      <c r="Q13" s="273">
        <v>494.42290000000003</v>
      </c>
      <c r="R13" s="275"/>
      <c r="S13" s="275">
        <v>637.36649999999997</v>
      </c>
      <c r="T13" s="275">
        <v>333.6891</v>
      </c>
      <c r="U13" s="273">
        <v>457.54390000000001</v>
      </c>
    </row>
    <row r="14" spans="1:23" x14ac:dyDescent="0.3">
      <c r="A14" s="271">
        <v>1989</v>
      </c>
      <c r="B14" s="272"/>
      <c r="C14" s="273">
        <v>552.04110000000003</v>
      </c>
      <c r="D14" s="273">
        <v>287.49090000000001</v>
      </c>
      <c r="E14" s="274">
        <v>394.66879999999998</v>
      </c>
      <c r="F14" s="275"/>
      <c r="G14" s="275">
        <v>536.55769999999995</v>
      </c>
      <c r="H14" s="275">
        <v>277.8279</v>
      </c>
      <c r="I14" s="273">
        <v>383.01740000000001</v>
      </c>
      <c r="J14" s="275"/>
      <c r="K14" s="275">
        <v>587.41129999999998</v>
      </c>
      <c r="L14" s="275">
        <v>302.65750000000003</v>
      </c>
      <c r="M14" s="273">
        <v>417.87639999999999</v>
      </c>
      <c r="N14" s="275"/>
      <c r="O14" s="275">
        <v>665.27059999999994</v>
      </c>
      <c r="P14" s="275">
        <v>359.5985</v>
      </c>
      <c r="Q14" s="273">
        <v>479.22030000000001</v>
      </c>
      <c r="R14" s="275"/>
      <c r="S14" s="275">
        <v>627.83870000000002</v>
      </c>
      <c r="T14" s="275">
        <v>327.20249999999999</v>
      </c>
      <c r="U14" s="273">
        <v>447.50720000000001</v>
      </c>
    </row>
    <row r="15" spans="1:23" x14ac:dyDescent="0.3">
      <c r="A15" s="271">
        <v>1991</v>
      </c>
      <c r="B15" s="272"/>
      <c r="C15" s="273">
        <v>532.27530000000002</v>
      </c>
      <c r="D15" s="273">
        <v>280.05020000000002</v>
      </c>
      <c r="E15" s="274">
        <v>382.4289</v>
      </c>
      <c r="F15" s="275"/>
      <c r="G15" s="275">
        <v>521.54089999999997</v>
      </c>
      <c r="H15" s="275">
        <v>273.46280000000002</v>
      </c>
      <c r="I15" s="273">
        <v>374.3494</v>
      </c>
      <c r="J15" s="275"/>
      <c r="K15" s="275">
        <v>563.40350000000001</v>
      </c>
      <c r="L15" s="275">
        <v>290.67329999999998</v>
      </c>
      <c r="M15" s="273">
        <v>402.44209999999998</v>
      </c>
      <c r="N15" s="275"/>
      <c r="O15" s="275">
        <v>607.75149999999996</v>
      </c>
      <c r="P15" s="275">
        <v>331.08620000000002</v>
      </c>
      <c r="Q15" s="273">
        <v>440.4341</v>
      </c>
      <c r="R15" s="275"/>
      <c r="S15" s="275">
        <v>574.10659999999996</v>
      </c>
      <c r="T15" s="275">
        <v>296.52289999999999</v>
      </c>
      <c r="U15" s="273">
        <v>409.07960000000003</v>
      </c>
    </row>
    <row r="16" spans="1:23" x14ac:dyDescent="0.3">
      <c r="A16" s="271">
        <v>1993</v>
      </c>
      <c r="B16" s="272"/>
      <c r="C16" s="273">
        <v>510.4049</v>
      </c>
      <c r="D16" s="273">
        <v>269.01170000000002</v>
      </c>
      <c r="E16" s="274">
        <v>367.76069999999999</v>
      </c>
      <c r="F16" s="275"/>
      <c r="G16" s="275">
        <v>498.0462</v>
      </c>
      <c r="H16" s="275">
        <v>260.43470000000002</v>
      </c>
      <c r="I16" s="273">
        <v>357.68770000000001</v>
      </c>
      <c r="J16" s="275"/>
      <c r="K16" s="275">
        <v>547.52110000000005</v>
      </c>
      <c r="L16" s="275">
        <v>290.5532</v>
      </c>
      <c r="M16" s="273">
        <v>396.33609999999999</v>
      </c>
      <c r="N16" s="275"/>
      <c r="O16" s="275">
        <v>599.18510000000003</v>
      </c>
      <c r="P16" s="275">
        <v>331.08339999999998</v>
      </c>
      <c r="Q16" s="273">
        <v>439.24489999999997</v>
      </c>
      <c r="R16" s="275"/>
      <c r="S16" s="275">
        <v>551.60440000000006</v>
      </c>
      <c r="T16" s="275">
        <v>294.14550000000003</v>
      </c>
      <c r="U16" s="273">
        <v>399.88929999999999</v>
      </c>
    </row>
    <row r="17" spans="1:21" x14ac:dyDescent="0.3">
      <c r="A17" s="271">
        <v>1994</v>
      </c>
      <c r="B17" s="272"/>
      <c r="C17" s="273">
        <v>468.76987146073185</v>
      </c>
      <c r="D17" s="273">
        <v>246.69054655258023</v>
      </c>
      <c r="E17" s="274">
        <v>337.6660514604161</v>
      </c>
      <c r="F17" s="275"/>
      <c r="G17" s="276">
        <v>458.18007069556336</v>
      </c>
      <c r="H17" s="276">
        <v>239.79755188211755</v>
      </c>
      <c r="I17" s="273">
        <v>329.43177828283615</v>
      </c>
      <c r="J17" s="275"/>
      <c r="K17" s="275">
        <v>490.37773449278615</v>
      </c>
      <c r="L17" s="275">
        <v>254.09928237763771</v>
      </c>
      <c r="M17" s="273">
        <v>351.09816594542161</v>
      </c>
      <c r="N17" s="275"/>
      <c r="O17" s="275">
        <v>550.77716257404848</v>
      </c>
      <c r="P17" s="275">
        <v>297.60610042705292</v>
      </c>
      <c r="Q17" s="273">
        <v>398.47585210562272</v>
      </c>
      <c r="R17" s="275"/>
      <c r="S17" s="275">
        <v>538.91434062748942</v>
      </c>
      <c r="T17" s="275">
        <v>301.43325910910221</v>
      </c>
      <c r="U17" s="273">
        <v>396.6423125430394</v>
      </c>
    </row>
    <row r="18" spans="1:21" x14ac:dyDescent="0.3">
      <c r="A18" s="271">
        <v>1995</v>
      </c>
      <c r="B18" s="272"/>
      <c r="C18" s="273">
        <v>457.72610398171508</v>
      </c>
      <c r="D18" s="273">
        <v>238.33966634588026</v>
      </c>
      <c r="E18" s="274">
        <v>328.28195839657678</v>
      </c>
      <c r="F18" s="275"/>
      <c r="G18" s="276">
        <v>447.45331430399858</v>
      </c>
      <c r="H18" s="276">
        <v>230.81331049799934</v>
      </c>
      <c r="I18" s="273">
        <v>319.83012145348982</v>
      </c>
      <c r="J18" s="275"/>
      <c r="K18" s="275">
        <v>489.16003918121027</v>
      </c>
      <c r="L18" s="275">
        <v>252.05726011552957</v>
      </c>
      <c r="M18" s="273">
        <v>349.24939798610188</v>
      </c>
      <c r="N18" s="275"/>
      <c r="O18" s="275">
        <v>530.9695109761999</v>
      </c>
      <c r="P18" s="275">
        <v>291.14182555632175</v>
      </c>
      <c r="Q18" s="273">
        <v>386.63960359441921</v>
      </c>
      <c r="R18" s="275"/>
      <c r="S18" s="275">
        <v>526.54363022467578</v>
      </c>
      <c r="T18" s="275">
        <v>289.4265350767721</v>
      </c>
      <c r="U18" s="273">
        <v>382.53321026114867</v>
      </c>
    </row>
    <row r="19" spans="1:21" x14ac:dyDescent="0.3">
      <c r="A19" s="271">
        <v>1996</v>
      </c>
      <c r="B19" s="272"/>
      <c r="C19" s="273">
        <v>442.22783115240514</v>
      </c>
      <c r="D19" s="273">
        <v>230.37334184130884</v>
      </c>
      <c r="E19" s="274">
        <v>317.39917591150424</v>
      </c>
      <c r="F19" s="275"/>
      <c r="G19" s="276">
        <v>431.8769820818348</v>
      </c>
      <c r="H19" s="276">
        <v>223.6394102655843</v>
      </c>
      <c r="I19" s="273">
        <v>309.34183205465763</v>
      </c>
      <c r="J19" s="275"/>
      <c r="K19" s="275">
        <v>465.06054132132084</v>
      </c>
      <c r="L19" s="275">
        <v>246.4815598566941</v>
      </c>
      <c r="M19" s="273">
        <v>337.12056669693959</v>
      </c>
      <c r="N19" s="275"/>
      <c r="O19" s="275">
        <v>528.73394904110717</v>
      </c>
      <c r="P19" s="275">
        <v>277.97095510175944</v>
      </c>
      <c r="Q19" s="273">
        <v>377.29477853203895</v>
      </c>
      <c r="R19" s="275"/>
      <c r="S19" s="275">
        <v>489.10522893737925</v>
      </c>
      <c r="T19" s="275">
        <v>270.48600415658473</v>
      </c>
      <c r="U19" s="273">
        <v>358.299850531836</v>
      </c>
    </row>
    <row r="20" spans="1:21" x14ac:dyDescent="0.3">
      <c r="A20" s="271">
        <v>1997</v>
      </c>
      <c r="B20" s="272"/>
      <c r="C20" s="273">
        <v>417.06686794509767</v>
      </c>
      <c r="D20" s="273">
        <v>218.31341321628005</v>
      </c>
      <c r="E20" s="274">
        <v>300.18528704316026</v>
      </c>
      <c r="F20" s="275"/>
      <c r="G20" s="276">
        <v>407.00356723632143</v>
      </c>
      <c r="H20" s="276">
        <v>211.68806534385726</v>
      </c>
      <c r="I20" s="273">
        <v>292.35852310706264</v>
      </c>
      <c r="J20" s="275"/>
      <c r="K20" s="275">
        <v>446.64089589418575</v>
      </c>
      <c r="L20" s="275">
        <v>224.56837886941904</v>
      </c>
      <c r="M20" s="273">
        <v>314.83399167491734</v>
      </c>
      <c r="N20" s="275"/>
      <c r="O20" s="275">
        <v>489.06544560735153</v>
      </c>
      <c r="P20" s="275">
        <v>272.28483336005883</v>
      </c>
      <c r="Q20" s="273">
        <v>359.08183729455413</v>
      </c>
      <c r="R20" s="275"/>
      <c r="S20" s="275">
        <v>482.40581357372923</v>
      </c>
      <c r="T20" s="275">
        <v>252.92121053508066</v>
      </c>
      <c r="U20" s="273">
        <v>346.23859512772896</v>
      </c>
    </row>
    <row r="21" spans="1:21" x14ac:dyDescent="0.3">
      <c r="A21" s="271">
        <v>1998</v>
      </c>
      <c r="B21" s="272"/>
      <c r="C21" s="273">
        <v>402.27014103068768</v>
      </c>
      <c r="D21" s="273">
        <v>212.20522090780838</v>
      </c>
      <c r="E21" s="274">
        <v>290.75179515944757</v>
      </c>
      <c r="F21" s="275"/>
      <c r="G21" s="276">
        <v>394.0107808573859</v>
      </c>
      <c r="H21" s="276">
        <v>206.69072700922885</v>
      </c>
      <c r="I21" s="273">
        <v>284.20044034262241</v>
      </c>
      <c r="J21" s="275"/>
      <c r="K21" s="275">
        <v>418.2366758402768</v>
      </c>
      <c r="L21" s="275">
        <v>216.74833394903845</v>
      </c>
      <c r="M21" s="273">
        <v>299.98311042503713</v>
      </c>
      <c r="N21" s="275"/>
      <c r="O21" s="275">
        <v>464.69008767895758</v>
      </c>
      <c r="P21" s="275">
        <v>256.66671024291298</v>
      </c>
      <c r="Q21" s="273">
        <v>340.98335407787931</v>
      </c>
      <c r="R21" s="275"/>
      <c r="S21" s="275">
        <v>463.98558293748295</v>
      </c>
      <c r="T21" s="275">
        <v>244.66095406981049</v>
      </c>
      <c r="U21" s="273">
        <v>333.9590834035015</v>
      </c>
    </row>
    <row r="22" spans="1:21" x14ac:dyDescent="0.3">
      <c r="A22" s="271">
        <v>1999</v>
      </c>
      <c r="B22" s="272"/>
      <c r="C22" s="273">
        <v>383.39081353553235</v>
      </c>
      <c r="D22" s="273">
        <v>199.96053505530483</v>
      </c>
      <c r="E22" s="274">
        <v>276.13984677219332</v>
      </c>
      <c r="F22" s="275"/>
      <c r="G22" s="276">
        <v>372.09915837678761</v>
      </c>
      <c r="H22" s="276">
        <v>193.0183840826621</v>
      </c>
      <c r="I22" s="273">
        <v>267.48303986052593</v>
      </c>
      <c r="J22" s="275"/>
      <c r="K22" s="275">
        <v>417.86956691897808</v>
      </c>
      <c r="L22" s="275">
        <v>212.12083229466003</v>
      </c>
      <c r="M22" s="273">
        <v>298.68134130411141</v>
      </c>
      <c r="N22" s="275"/>
      <c r="O22" s="275">
        <v>464.05075860022248</v>
      </c>
      <c r="P22" s="275">
        <v>251.94975085216612</v>
      </c>
      <c r="Q22" s="273">
        <v>337.83308361171481</v>
      </c>
      <c r="R22" s="275"/>
      <c r="S22" s="275">
        <v>446.4378953029406</v>
      </c>
      <c r="T22" s="275">
        <v>239.44862297581929</v>
      </c>
      <c r="U22" s="273">
        <v>323.40007847766827</v>
      </c>
    </row>
    <row r="23" spans="1:21" x14ac:dyDescent="0.3">
      <c r="A23" s="271">
        <v>2000</v>
      </c>
      <c r="B23" s="272"/>
      <c r="C23" s="273">
        <v>360.54285536656192</v>
      </c>
      <c r="D23" s="273">
        <v>186.28790459296511</v>
      </c>
      <c r="E23" s="274">
        <v>258.59014694767262</v>
      </c>
      <c r="F23" s="275"/>
      <c r="G23" s="276">
        <v>351.97453710094294</v>
      </c>
      <c r="H23" s="276">
        <v>179.64802786197009</v>
      </c>
      <c r="I23" s="273">
        <v>251.29090503493026</v>
      </c>
      <c r="J23" s="275"/>
      <c r="K23" s="275">
        <v>388.72781012423548</v>
      </c>
      <c r="L23" s="275">
        <v>205.08636506167397</v>
      </c>
      <c r="M23" s="273">
        <v>281.44273087345709</v>
      </c>
      <c r="N23" s="275"/>
      <c r="O23" s="275">
        <v>419.64278846951976</v>
      </c>
      <c r="P23" s="275">
        <v>233.7784785091728</v>
      </c>
      <c r="Q23" s="273">
        <v>309.95471345004188</v>
      </c>
      <c r="R23" s="275"/>
      <c r="S23" s="275">
        <v>407.01700675467708</v>
      </c>
      <c r="T23" s="275">
        <v>214.85695990396368</v>
      </c>
      <c r="U23" s="273">
        <v>292.36798361693468</v>
      </c>
    </row>
    <row r="24" spans="1:21" x14ac:dyDescent="0.3">
      <c r="A24" s="271">
        <v>2001</v>
      </c>
      <c r="B24" s="272"/>
      <c r="C24" s="273">
        <v>348.28623209600528</v>
      </c>
      <c r="D24" s="273">
        <v>181.31879598168925</v>
      </c>
      <c r="E24" s="274">
        <v>250.70207910856016</v>
      </c>
      <c r="F24" s="275"/>
      <c r="G24" s="275">
        <v>340.44648977581733</v>
      </c>
      <c r="H24" s="275">
        <v>174.91890427264147</v>
      </c>
      <c r="I24" s="273">
        <v>243.82931728729903</v>
      </c>
      <c r="J24" s="275"/>
      <c r="K24" s="275">
        <v>377.74558520824758</v>
      </c>
      <c r="L24" s="275">
        <v>201.24366051344001</v>
      </c>
      <c r="M24" s="273">
        <v>275.46862021052283</v>
      </c>
      <c r="N24" s="275"/>
      <c r="O24" s="275">
        <v>399.01883385988475</v>
      </c>
      <c r="P24" s="275">
        <v>223.5299525053463</v>
      </c>
      <c r="Q24" s="273">
        <v>295.00435282415151</v>
      </c>
      <c r="R24" s="275"/>
      <c r="S24" s="275">
        <v>386.56393234506152</v>
      </c>
      <c r="T24" s="275">
        <v>210.96743354736384</v>
      </c>
      <c r="U24" s="273">
        <v>281.99559466223377</v>
      </c>
    </row>
    <row r="25" spans="1:21" x14ac:dyDescent="0.3">
      <c r="A25" s="271">
        <v>2002</v>
      </c>
      <c r="B25" s="272"/>
      <c r="C25" s="273">
        <v>334.99682650192403</v>
      </c>
      <c r="D25" s="273">
        <v>175.04829908455756</v>
      </c>
      <c r="E25" s="274">
        <v>241.33561357720592</v>
      </c>
      <c r="F25" s="275"/>
      <c r="G25" s="275">
        <v>327.68210758456337</v>
      </c>
      <c r="H25" s="275">
        <v>168.85886914720888</v>
      </c>
      <c r="I25" s="273">
        <v>234.69658555070347</v>
      </c>
      <c r="J25" s="275"/>
      <c r="K25" s="275">
        <v>360.2101123276496</v>
      </c>
      <c r="L25" s="275">
        <v>194.62801023123524</v>
      </c>
      <c r="M25" s="273">
        <v>265.46862716327047</v>
      </c>
      <c r="N25" s="275"/>
      <c r="O25" s="275">
        <v>389.24136506808782</v>
      </c>
      <c r="P25" s="275">
        <v>216.87740242543802</v>
      </c>
      <c r="Q25" s="273">
        <v>286.74743395766603</v>
      </c>
      <c r="R25" s="275"/>
      <c r="S25" s="275">
        <v>348.58626238620212</v>
      </c>
      <c r="T25" s="275">
        <v>196.97737487800583</v>
      </c>
      <c r="U25" s="273">
        <v>259.46908331346049</v>
      </c>
    </row>
    <row r="26" spans="1:21" x14ac:dyDescent="0.3">
      <c r="A26" s="271">
        <v>2003</v>
      </c>
      <c r="B26" s="272"/>
      <c r="C26" s="273">
        <v>320.87457471555086</v>
      </c>
      <c r="D26" s="273">
        <v>169.27003838332095</v>
      </c>
      <c r="E26" s="274">
        <v>232.68089626675115</v>
      </c>
      <c r="F26" s="275"/>
      <c r="G26" s="275">
        <v>311.61524421010995</v>
      </c>
      <c r="H26" s="275">
        <v>163.83696601803982</v>
      </c>
      <c r="I26" s="273">
        <v>225.92359128008209</v>
      </c>
      <c r="J26" s="275"/>
      <c r="K26" s="275">
        <v>357.41538780790268</v>
      </c>
      <c r="L26" s="275">
        <v>187.3051298340672</v>
      </c>
      <c r="M26" s="273">
        <v>257.34478269655881</v>
      </c>
      <c r="N26" s="275"/>
      <c r="O26" s="275">
        <v>388.02242420716209</v>
      </c>
      <c r="P26" s="275">
        <v>207.01583956365658</v>
      </c>
      <c r="Q26" s="273">
        <v>280.30863253389595</v>
      </c>
      <c r="R26" s="275"/>
      <c r="S26" s="275">
        <v>340.40260141693858</v>
      </c>
      <c r="T26" s="275">
        <v>184.45484675594636</v>
      </c>
      <c r="U26" s="273">
        <v>247.74195269909214</v>
      </c>
    </row>
    <row r="27" spans="1:21" x14ac:dyDescent="0.3">
      <c r="A27" s="271">
        <v>2004</v>
      </c>
      <c r="B27" s="272"/>
      <c r="C27" s="273">
        <v>297.01066374910175</v>
      </c>
      <c r="D27" s="273">
        <v>154.7388959888001</v>
      </c>
      <c r="E27" s="274">
        <v>214.40652224763133</v>
      </c>
      <c r="F27" s="275"/>
      <c r="G27" s="275">
        <v>289.28473239128829</v>
      </c>
      <c r="H27" s="275">
        <v>149.0345697074068</v>
      </c>
      <c r="I27" s="273">
        <v>207.97642668301822</v>
      </c>
      <c r="J27" s="275"/>
      <c r="K27" s="275">
        <v>312.38217690654403</v>
      </c>
      <c r="L27" s="275">
        <v>171.60553304542185</v>
      </c>
      <c r="M27" s="273">
        <v>231.15774216239973</v>
      </c>
      <c r="N27" s="275"/>
      <c r="O27" s="275">
        <v>359.43566825136776</v>
      </c>
      <c r="P27" s="275">
        <v>194.79181918531793</v>
      </c>
      <c r="Q27" s="273">
        <v>261.62325687749984</v>
      </c>
      <c r="R27" s="275"/>
      <c r="S27" s="275">
        <v>323.16495573623325</v>
      </c>
      <c r="T27" s="275">
        <v>174.30813027463779</v>
      </c>
      <c r="U27" s="273">
        <v>237.11739374342486</v>
      </c>
    </row>
    <row r="28" spans="1:21" x14ac:dyDescent="0.3">
      <c r="A28" s="271">
        <v>2005</v>
      </c>
      <c r="B28" s="272"/>
      <c r="C28" s="273">
        <v>279.67534537133145</v>
      </c>
      <c r="D28" s="273">
        <v>144.78065656321039</v>
      </c>
      <c r="E28" s="274">
        <v>201.5850016769578</v>
      </c>
      <c r="F28" s="275"/>
      <c r="G28" s="275">
        <v>270.70087167703991</v>
      </c>
      <c r="H28" s="275">
        <v>139.09557622643817</v>
      </c>
      <c r="I28" s="273">
        <v>194.64306648847</v>
      </c>
      <c r="J28" s="275"/>
      <c r="K28" s="275">
        <v>315.22487751383414</v>
      </c>
      <c r="L28" s="275">
        <v>163.74456325856048</v>
      </c>
      <c r="M28" s="273">
        <v>227.28323288810202</v>
      </c>
      <c r="N28" s="275"/>
      <c r="O28" s="275">
        <v>336.96862817502694</v>
      </c>
      <c r="P28" s="275">
        <v>182.56239030504628</v>
      </c>
      <c r="Q28" s="273">
        <v>246.65419666780468</v>
      </c>
      <c r="R28" s="275"/>
      <c r="S28" s="275">
        <v>319.81453140923708</v>
      </c>
      <c r="T28" s="275">
        <v>164.37052215677076</v>
      </c>
      <c r="U28" s="273">
        <v>227.07889218793807</v>
      </c>
    </row>
    <row r="29" spans="1:21" x14ac:dyDescent="0.3">
      <c r="A29" s="271">
        <v>2006</v>
      </c>
      <c r="B29" s="272"/>
      <c r="C29" s="273">
        <v>257.098321767009</v>
      </c>
      <c r="D29" s="273">
        <v>133.53832597973513</v>
      </c>
      <c r="E29" s="274">
        <v>185.79796821015262</v>
      </c>
      <c r="F29" s="275"/>
      <c r="G29" s="275">
        <v>250.8130882981778</v>
      </c>
      <c r="H29" s="275">
        <v>128.18899261029617</v>
      </c>
      <c r="I29" s="273">
        <v>180.12198850700079</v>
      </c>
      <c r="J29" s="275"/>
      <c r="K29" s="275">
        <v>274.55865869913623</v>
      </c>
      <c r="L29" s="275">
        <v>148.11000236782101</v>
      </c>
      <c r="M29" s="273">
        <v>202.8735808478871</v>
      </c>
      <c r="N29" s="275"/>
      <c r="O29" s="275">
        <v>303.23043576283243</v>
      </c>
      <c r="P29" s="275">
        <v>170.3250055021046</v>
      </c>
      <c r="Q29" s="273">
        <v>225.0758418966341</v>
      </c>
      <c r="R29" s="275"/>
      <c r="S29" s="275">
        <v>283.95008583888011</v>
      </c>
      <c r="T29" s="275">
        <v>156.67116477483867</v>
      </c>
      <c r="U29" s="273">
        <v>209.62100180827289</v>
      </c>
    </row>
    <row r="30" spans="1:21" x14ac:dyDescent="0.3">
      <c r="A30" s="271">
        <v>2007</v>
      </c>
      <c r="B30" s="272"/>
      <c r="C30" s="273">
        <v>246.30721385994889</v>
      </c>
      <c r="D30" s="273">
        <v>126.29340025183579</v>
      </c>
      <c r="E30" s="274">
        <v>177.29790532189716</v>
      </c>
      <c r="F30" s="275"/>
      <c r="G30" s="275">
        <v>238.40453713992417</v>
      </c>
      <c r="H30" s="275">
        <v>121.66263829383401</v>
      </c>
      <c r="I30" s="273">
        <v>171.38771357015708</v>
      </c>
      <c r="J30" s="275"/>
      <c r="K30" s="275">
        <v>265.44585762415562</v>
      </c>
      <c r="L30" s="275">
        <v>143.23963227875919</v>
      </c>
      <c r="M30" s="273">
        <v>196.54364851554769</v>
      </c>
      <c r="N30" s="275"/>
      <c r="O30" s="275">
        <v>304.70923597526689</v>
      </c>
      <c r="P30" s="275">
        <v>155.41815608560063</v>
      </c>
      <c r="Q30" s="273">
        <v>216.74589158813691</v>
      </c>
      <c r="R30" s="275"/>
      <c r="S30" s="275">
        <v>283.12093657459923</v>
      </c>
      <c r="T30" s="275">
        <v>144.66325908020249</v>
      </c>
      <c r="U30" s="273">
        <v>201.03178213233139</v>
      </c>
    </row>
    <row r="31" spans="1:21" x14ac:dyDescent="0.3">
      <c r="A31" s="271">
        <v>2008</v>
      </c>
      <c r="B31" s="272"/>
      <c r="C31" s="273">
        <v>233.30414469262448</v>
      </c>
      <c r="D31" s="273">
        <v>120.63780043754775</v>
      </c>
      <c r="E31" s="274">
        <v>168.53657491784878</v>
      </c>
      <c r="F31" s="275"/>
      <c r="G31" s="275">
        <v>226.50877252479472</v>
      </c>
      <c r="H31" s="275">
        <v>116.33222607403914</v>
      </c>
      <c r="I31" s="273">
        <v>163.25120120378924</v>
      </c>
      <c r="J31" s="275"/>
      <c r="K31" s="275">
        <v>259.92398649515258</v>
      </c>
      <c r="L31" s="275">
        <v>131.14282333195624</v>
      </c>
      <c r="M31" s="273">
        <v>185.66801587578084</v>
      </c>
      <c r="N31" s="275"/>
      <c r="O31" s="275">
        <v>275.01840882623276</v>
      </c>
      <c r="P31" s="275">
        <v>151.28961520769292</v>
      </c>
      <c r="Q31" s="273">
        <v>203.5588584542607</v>
      </c>
      <c r="R31" s="275"/>
      <c r="S31" s="275">
        <v>268.69297796546937</v>
      </c>
      <c r="T31" s="275">
        <v>137.72874410076264</v>
      </c>
      <c r="U31" s="273">
        <v>191.25453847803115</v>
      </c>
    </row>
    <row r="32" spans="1:21" x14ac:dyDescent="0.3">
      <c r="A32" s="271">
        <v>2009</v>
      </c>
      <c r="B32" s="272"/>
      <c r="C32" s="273">
        <v>217.07485516779798</v>
      </c>
      <c r="D32" s="273">
        <v>109.19337341181428</v>
      </c>
      <c r="E32" s="274">
        <v>155.38831118158086</v>
      </c>
      <c r="F32" s="275"/>
      <c r="G32" s="275">
        <v>211.25797925713732</v>
      </c>
      <c r="H32" s="275">
        <v>104.81325551238358</v>
      </c>
      <c r="I32" s="273">
        <v>150.45367614552723</v>
      </c>
      <c r="J32" s="275"/>
      <c r="K32" s="275">
        <v>233.58970667893243</v>
      </c>
      <c r="L32" s="275">
        <v>121.71976455345875</v>
      </c>
      <c r="M32" s="273">
        <v>171.22338480802736</v>
      </c>
      <c r="N32" s="275"/>
      <c r="O32" s="275">
        <v>258.41843093886234</v>
      </c>
      <c r="P32" s="275">
        <v>137.95866101649148</v>
      </c>
      <c r="Q32" s="273">
        <v>187.84314565993532</v>
      </c>
      <c r="R32" s="275"/>
      <c r="S32" s="275">
        <v>247.35174281802551</v>
      </c>
      <c r="T32" s="275">
        <v>131.59836194494207</v>
      </c>
      <c r="U32" s="273">
        <v>179.84662774950183</v>
      </c>
    </row>
    <row r="33" spans="1:24" x14ac:dyDescent="0.3">
      <c r="A33" s="271">
        <v>2010</v>
      </c>
      <c r="B33" s="272"/>
      <c r="C33" s="273">
        <v>209.4649130426948</v>
      </c>
      <c r="D33" s="273">
        <v>102.81724931281727</v>
      </c>
      <c r="E33" s="274">
        <v>148.32540950559257</v>
      </c>
      <c r="F33" s="275"/>
      <c r="G33" s="275">
        <v>203.28910539129078</v>
      </c>
      <c r="H33" s="275">
        <v>98.698113953920796</v>
      </c>
      <c r="I33" s="273">
        <v>143.42629071028188</v>
      </c>
      <c r="J33" s="275"/>
      <c r="K33" s="275">
        <v>227.47445088497585</v>
      </c>
      <c r="L33" s="275">
        <v>114.90139697613414</v>
      </c>
      <c r="M33" s="273">
        <v>163.48201148883476</v>
      </c>
      <c r="N33" s="275"/>
      <c r="O33" s="275">
        <v>252.35773316443598</v>
      </c>
      <c r="P33" s="275">
        <v>130.36903676501598</v>
      </c>
      <c r="Q33" s="273">
        <v>181.04287163099099</v>
      </c>
      <c r="R33" s="275"/>
      <c r="S33" s="275">
        <v>240.50716247892632</v>
      </c>
      <c r="T33" s="275">
        <v>120.80089077023635</v>
      </c>
      <c r="U33" s="273">
        <v>170.3497663314385</v>
      </c>
    </row>
    <row r="34" spans="1:24" x14ac:dyDescent="0.3">
      <c r="A34" s="271">
        <v>2011</v>
      </c>
      <c r="B34" s="272"/>
      <c r="C34" s="273">
        <v>189.09390554684583</v>
      </c>
      <c r="D34" s="273">
        <v>91.826221527925426</v>
      </c>
      <c r="E34" s="274">
        <v>133.57155707748669</v>
      </c>
      <c r="F34" s="275"/>
      <c r="G34" s="275">
        <v>183.17861861255042</v>
      </c>
      <c r="H34" s="275">
        <v>88.184006633133464</v>
      </c>
      <c r="I34" s="273">
        <v>128.99921172704833</v>
      </c>
      <c r="J34" s="275"/>
      <c r="K34" s="275">
        <v>210.40694929953557</v>
      </c>
      <c r="L34" s="275">
        <v>102.12706617988276</v>
      </c>
      <c r="M34" s="273">
        <v>148.4566726637444</v>
      </c>
      <c r="N34" s="275"/>
      <c r="O34" s="275">
        <v>228.60780121959999</v>
      </c>
      <c r="P34" s="275">
        <v>119.82993536044457</v>
      </c>
      <c r="Q34" s="273">
        <v>166.17555704944238</v>
      </c>
      <c r="R34" s="275"/>
      <c r="S34" s="275">
        <v>212.94869091521988</v>
      </c>
      <c r="T34" s="275">
        <v>96.757269025349629</v>
      </c>
      <c r="U34" s="273">
        <v>145.6380701196374</v>
      </c>
      <c r="W34" s="298"/>
      <c r="X34" s="298"/>
    </row>
    <row r="35" spans="1:24" x14ac:dyDescent="0.3">
      <c r="A35" s="271">
        <v>2012</v>
      </c>
      <c r="B35" s="272"/>
      <c r="C35" s="273">
        <v>183.18853597805801</v>
      </c>
      <c r="D35" s="273">
        <v>90.007249355016071</v>
      </c>
      <c r="E35" s="274">
        <v>130.1348319968024</v>
      </c>
      <c r="F35" s="275"/>
      <c r="G35" s="275">
        <v>177.63028098334922</v>
      </c>
      <c r="H35" s="275">
        <v>86.525254630361815</v>
      </c>
      <c r="I35" s="273">
        <v>125.80237324685886</v>
      </c>
      <c r="J35" s="275"/>
      <c r="K35" s="275">
        <v>206.06666635697982</v>
      </c>
      <c r="L35" s="275">
        <v>97.869807249421996</v>
      </c>
      <c r="M35" s="273">
        <v>144.19460962098469</v>
      </c>
      <c r="N35" s="275"/>
      <c r="O35" s="275">
        <v>218.83147296675813</v>
      </c>
      <c r="P35" s="275">
        <v>116.2676859058702</v>
      </c>
      <c r="Q35" s="273">
        <v>160.37111928829839</v>
      </c>
      <c r="R35" s="275"/>
      <c r="S35" s="275">
        <v>202.09058810738466</v>
      </c>
      <c r="T35" s="275">
        <v>99.69681319749435</v>
      </c>
      <c r="U35" s="273">
        <v>142.66918491103402</v>
      </c>
      <c r="W35" s="298"/>
      <c r="X35" s="298"/>
    </row>
    <row r="36" spans="1:24" x14ac:dyDescent="0.3">
      <c r="A36" s="271">
        <v>2013</v>
      </c>
      <c r="B36" s="272"/>
      <c r="C36" s="273">
        <v>179.51898799397358</v>
      </c>
      <c r="D36" s="273">
        <v>86.5422892682179</v>
      </c>
      <c r="E36" s="274">
        <v>126.8810632393084</v>
      </c>
      <c r="F36" s="275"/>
      <c r="G36" s="275">
        <v>174.68562984357354</v>
      </c>
      <c r="H36" s="275">
        <v>83.361958180058636</v>
      </c>
      <c r="I36" s="273">
        <v>122.99223107288063</v>
      </c>
      <c r="J36" s="277"/>
      <c r="K36" s="275">
        <v>203.82369388766793</v>
      </c>
      <c r="L36" s="275">
        <v>96.966223952240881</v>
      </c>
      <c r="M36" s="273">
        <v>143.63370348827146</v>
      </c>
      <c r="N36" s="275"/>
      <c r="O36" s="275">
        <v>209.88106429349583</v>
      </c>
      <c r="P36" s="275">
        <v>108.67408337575415</v>
      </c>
      <c r="Q36" s="273">
        <v>152.36617023849954</v>
      </c>
      <c r="R36" s="275"/>
      <c r="S36" s="275">
        <v>188.45021897288925</v>
      </c>
      <c r="T36" s="275">
        <v>95.988530583041779</v>
      </c>
      <c r="U36" s="273">
        <v>135.79439733338177</v>
      </c>
    </row>
    <row r="37" spans="1:24" x14ac:dyDescent="0.3">
      <c r="A37" s="271">
        <v>2014</v>
      </c>
      <c r="B37" s="272"/>
      <c r="C37" s="273">
        <v>167.08762070082381</v>
      </c>
      <c r="D37" s="273">
        <v>78.755155515746281</v>
      </c>
      <c r="E37" s="274">
        <v>117.25745102053328</v>
      </c>
      <c r="F37" s="275"/>
      <c r="G37" s="275">
        <v>162.96641180890353</v>
      </c>
      <c r="H37" s="275">
        <v>76.103193957582846</v>
      </c>
      <c r="I37" s="273">
        <v>114.11300076289021</v>
      </c>
      <c r="J37" s="977"/>
      <c r="K37" s="275">
        <v>180.76945460705903</v>
      </c>
      <c r="L37" s="275">
        <v>85.10031527407304</v>
      </c>
      <c r="M37" s="273">
        <v>126.40032610026107</v>
      </c>
      <c r="N37" s="275"/>
      <c r="O37" s="275">
        <v>197.81659624494617</v>
      </c>
      <c r="P37" s="275">
        <v>99.523305967759441</v>
      </c>
      <c r="Q37" s="273">
        <v>141.45818779054633</v>
      </c>
      <c r="R37" s="275"/>
      <c r="S37" s="275">
        <v>178.39587702702221</v>
      </c>
      <c r="T37" s="275">
        <v>83.685121355880895</v>
      </c>
      <c r="U37" s="273">
        <v>122.78812654203696</v>
      </c>
    </row>
    <row r="38" spans="1:24" x14ac:dyDescent="0.3">
      <c r="A38" s="278">
        <v>2015</v>
      </c>
      <c r="B38" s="279"/>
      <c r="C38" s="280">
        <v>166.26100046681012</v>
      </c>
      <c r="D38" s="280">
        <v>78.277381875813376</v>
      </c>
      <c r="E38" s="281">
        <v>116.74025349208061</v>
      </c>
      <c r="F38" s="282"/>
      <c r="G38" s="282">
        <v>161.51732842124744</v>
      </c>
      <c r="H38" s="282">
        <v>75.013223428066112</v>
      </c>
      <c r="I38" s="280">
        <v>112.83344396956547</v>
      </c>
      <c r="J38" s="978"/>
      <c r="K38" s="282">
        <v>182.30880783883077</v>
      </c>
      <c r="L38" s="282">
        <v>88.071653281568899</v>
      </c>
      <c r="M38" s="280">
        <v>130.61237031377624</v>
      </c>
      <c r="N38" s="282"/>
      <c r="O38" s="282">
        <v>203.04709126011912</v>
      </c>
      <c r="P38" s="282">
        <v>102.32209074945804</v>
      </c>
      <c r="Q38" s="280">
        <v>145.65956199072173</v>
      </c>
      <c r="R38" s="282"/>
      <c r="S38" s="282">
        <v>172.94788532646976</v>
      </c>
      <c r="T38" s="282">
        <v>86.548262627830468</v>
      </c>
      <c r="U38" s="280">
        <v>123.19451777056703</v>
      </c>
    </row>
    <row r="39" spans="1:24" x14ac:dyDescent="0.3">
      <c r="A39" s="271">
        <v>2016</v>
      </c>
      <c r="B39" s="272"/>
      <c r="C39" s="280">
        <v>154.82390137984822</v>
      </c>
      <c r="D39" s="280">
        <v>71.656352752594159</v>
      </c>
      <c r="E39" s="281">
        <v>108.41291990263818</v>
      </c>
      <c r="F39" s="282"/>
      <c r="G39" s="282">
        <v>150.74924722077083</v>
      </c>
      <c r="H39" s="282">
        <v>68.927422749531118</v>
      </c>
      <c r="I39" s="280">
        <v>105.18376078379285</v>
      </c>
      <c r="J39" s="978"/>
      <c r="K39" s="282">
        <v>175.13625766634817</v>
      </c>
      <c r="L39" s="282">
        <v>79.15071817872979</v>
      </c>
      <c r="M39" s="280">
        <v>121.59323646002527</v>
      </c>
      <c r="N39" s="282"/>
      <c r="O39" s="282">
        <v>184.77106031748249</v>
      </c>
      <c r="P39" s="282">
        <v>94.32786740800168</v>
      </c>
      <c r="Q39" s="280">
        <v>133.64758617669875</v>
      </c>
      <c r="R39" s="282"/>
      <c r="S39" s="282">
        <v>152.87545916933652</v>
      </c>
      <c r="T39" s="282">
        <v>71.363666820608259</v>
      </c>
      <c r="U39" s="280">
        <v>105.78922109688565</v>
      </c>
    </row>
    <row r="40" spans="1:24" x14ac:dyDescent="0.3">
      <c r="A40" s="271">
        <v>2017</v>
      </c>
      <c r="B40" s="272"/>
      <c r="C40" s="280">
        <v>153.88048254542235</v>
      </c>
      <c r="D40" s="280">
        <v>69.772097183102943</v>
      </c>
      <c r="E40" s="281">
        <v>106.93775696894478</v>
      </c>
      <c r="F40" s="282"/>
      <c r="G40" s="282">
        <v>149.65624853731057</v>
      </c>
      <c r="H40" s="282">
        <v>67.256092143100815</v>
      </c>
      <c r="I40" s="280">
        <v>103.66704550548133</v>
      </c>
      <c r="J40" s="978"/>
      <c r="K40" s="282">
        <v>169.45244285202253</v>
      </c>
      <c r="L40" s="282">
        <v>76.651481257697654</v>
      </c>
      <c r="M40" s="280">
        <v>118.37649683009556</v>
      </c>
      <c r="N40" s="282"/>
      <c r="O40" s="282">
        <v>185.56083523445375</v>
      </c>
      <c r="P40" s="282">
        <v>90.115329751859079</v>
      </c>
      <c r="Q40" s="280">
        <v>131.7921397004979</v>
      </c>
      <c r="R40" s="282"/>
      <c r="S40" s="282">
        <v>158.52767731422563</v>
      </c>
      <c r="T40" s="282">
        <v>71.19637191399643</v>
      </c>
      <c r="U40" s="280">
        <v>109.51124740746943</v>
      </c>
    </row>
    <row r="41" spans="1:24" x14ac:dyDescent="0.3">
      <c r="A41" s="271">
        <v>2018</v>
      </c>
      <c r="B41" s="272"/>
      <c r="C41" s="280">
        <v>147.93238717046668</v>
      </c>
      <c r="D41" s="280">
        <v>64.71829637956138</v>
      </c>
      <c r="E41" s="281">
        <v>101.71137794862045</v>
      </c>
      <c r="F41" s="282"/>
      <c r="G41" s="282">
        <v>143.72463376691783</v>
      </c>
      <c r="H41" s="282">
        <v>62.186117326869443</v>
      </c>
      <c r="I41" s="280">
        <v>98.504763635054786</v>
      </c>
      <c r="J41" s="978"/>
      <c r="K41" s="282">
        <v>167.79423042531772</v>
      </c>
      <c r="L41" s="282">
        <v>71.506491982410367</v>
      </c>
      <c r="M41" s="280">
        <v>114.64788980647923</v>
      </c>
      <c r="N41" s="282"/>
      <c r="O41" s="282">
        <v>180.83484872618865</v>
      </c>
      <c r="P41" s="282">
        <v>86.92222927672492</v>
      </c>
      <c r="Q41" s="280">
        <v>127.84718474146015</v>
      </c>
      <c r="R41" s="282"/>
      <c r="S41" s="282">
        <v>142.3915383458677</v>
      </c>
      <c r="T41" s="282">
        <v>61.295514540226961</v>
      </c>
      <c r="U41" s="280">
        <v>96.31031071040951</v>
      </c>
    </row>
    <row r="42" spans="1:24" ht="16.5" x14ac:dyDescent="0.3">
      <c r="A42" s="284"/>
      <c r="B42" s="284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6"/>
      <c r="P42" s="286"/>
      <c r="Q42" s="286"/>
      <c r="R42" s="285"/>
      <c r="S42" s="285"/>
      <c r="T42" s="285"/>
      <c r="U42" s="285"/>
      <c r="X42" s="298"/>
    </row>
    <row r="43" spans="1:24" s="557" customFormat="1" x14ac:dyDescent="0.35">
      <c r="A43" s="653" t="s">
        <v>87</v>
      </c>
      <c r="B43" s="651" t="s">
        <v>105</v>
      </c>
      <c r="C43" s="651"/>
      <c r="D43" s="651"/>
      <c r="E43" s="651"/>
      <c r="F43" s="651"/>
      <c r="G43" s="651"/>
      <c r="H43" s="651"/>
      <c r="I43" s="651"/>
      <c r="J43" s="651"/>
      <c r="K43" s="651"/>
      <c r="L43" s="651"/>
      <c r="M43" s="651"/>
      <c r="N43" s="651"/>
      <c r="O43" s="651"/>
      <c r="P43" s="651"/>
      <c r="Q43" s="651"/>
      <c r="R43" s="651"/>
      <c r="S43" s="651"/>
      <c r="T43" s="651"/>
      <c r="U43" s="651"/>
    </row>
    <row r="44" spans="1:24" s="557" customFormat="1" x14ac:dyDescent="0.35">
      <c r="A44" s="651"/>
      <c r="B44" s="651"/>
      <c r="C44" s="651"/>
      <c r="D44" s="651"/>
      <c r="E44" s="651"/>
      <c r="F44" s="651"/>
      <c r="G44" s="651"/>
      <c r="H44" s="651"/>
      <c r="I44" s="651"/>
      <c r="J44" s="651"/>
      <c r="K44" s="651"/>
      <c r="L44" s="651"/>
      <c r="M44" s="651"/>
      <c r="N44" s="651"/>
      <c r="O44" s="651"/>
      <c r="P44" s="651"/>
      <c r="Q44" s="651"/>
      <c r="R44" s="651"/>
      <c r="S44" s="651"/>
      <c r="T44" s="651"/>
      <c r="U44" s="651"/>
    </row>
    <row r="45" spans="1:24" s="557" customFormat="1" x14ac:dyDescent="0.35">
      <c r="A45" s="653" t="s">
        <v>44</v>
      </c>
      <c r="B45" s="651" t="s">
        <v>114</v>
      </c>
      <c r="C45" s="651"/>
      <c r="D45" s="651"/>
      <c r="E45" s="651"/>
      <c r="F45" s="651"/>
      <c r="G45" s="651"/>
      <c r="H45" s="651"/>
      <c r="I45" s="651"/>
      <c r="J45" s="651"/>
      <c r="K45" s="651"/>
      <c r="L45" s="651"/>
      <c r="M45" s="651"/>
      <c r="N45" s="651"/>
      <c r="O45" s="651"/>
      <c r="P45" s="651"/>
      <c r="Q45" s="651"/>
      <c r="R45" s="651"/>
      <c r="S45" s="651"/>
      <c r="T45" s="651"/>
      <c r="U45" s="651"/>
    </row>
    <row r="46" spans="1:24" s="557" customFormat="1" x14ac:dyDescent="0.35">
      <c r="A46" s="651"/>
      <c r="B46" s="651" t="s">
        <v>1141</v>
      </c>
      <c r="C46" s="651"/>
      <c r="D46" s="651"/>
      <c r="E46" s="651"/>
      <c r="F46" s="651"/>
      <c r="G46" s="651"/>
      <c r="H46" s="651"/>
      <c r="I46" s="651"/>
      <c r="J46" s="651"/>
      <c r="K46" s="651"/>
      <c r="L46" s="651"/>
      <c r="M46" s="651"/>
      <c r="N46" s="651"/>
      <c r="O46" s="651"/>
      <c r="P46" s="651"/>
      <c r="Q46" s="651"/>
      <c r="R46" s="651"/>
      <c r="S46" s="651"/>
      <c r="T46" s="651"/>
      <c r="U46" s="651"/>
    </row>
    <row r="47" spans="1:24" s="557" customFormat="1" x14ac:dyDescent="0.35">
      <c r="A47" s="651"/>
      <c r="B47" s="651" t="s">
        <v>1142</v>
      </c>
      <c r="C47" s="651"/>
      <c r="D47" s="651"/>
      <c r="E47" s="651"/>
      <c r="F47" s="651"/>
      <c r="G47" s="651"/>
      <c r="H47" s="651"/>
      <c r="I47" s="651"/>
      <c r="J47" s="651"/>
      <c r="K47" s="651"/>
      <c r="L47" s="651"/>
      <c r="M47" s="651"/>
      <c r="N47" s="651"/>
      <c r="O47" s="651"/>
      <c r="P47" s="651"/>
      <c r="Q47" s="651"/>
      <c r="R47" s="651"/>
      <c r="S47" s="651"/>
      <c r="T47" s="651"/>
      <c r="U47" s="651"/>
    </row>
    <row r="48" spans="1:24" s="557" customFormat="1" x14ac:dyDescent="0.35">
      <c r="A48" s="651"/>
      <c r="B48" s="651" t="s">
        <v>111</v>
      </c>
      <c r="C48" s="651"/>
      <c r="D48" s="651"/>
      <c r="E48" s="651"/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</row>
    <row r="49" spans="2:2" s="557" customFormat="1" x14ac:dyDescent="0.35">
      <c r="B49" s="655" t="s">
        <v>1143</v>
      </c>
    </row>
    <row r="50" spans="2:2" s="557" customFormat="1" x14ac:dyDescent="0.35">
      <c r="B50" s="643" t="s">
        <v>883</v>
      </c>
    </row>
  </sheetData>
  <mergeCells count="5">
    <mergeCell ref="C3:E3"/>
    <mergeCell ref="G3:I3"/>
    <mergeCell ref="K3:M3"/>
    <mergeCell ref="O3:Q3"/>
    <mergeCell ref="S3:U3"/>
  </mergeCells>
  <hyperlinks>
    <hyperlink ref="B50" r:id="rId1" xr:uid="{00000000-0004-0000-0C00-000000000000}"/>
    <hyperlink ref="A2" location="'CHAPTER 1'!A1" display="Back to Table of Contents" xr:uid="{00000000-0004-0000-0C00-000001000000}"/>
  </hyperlinks>
  <pageMargins left="0.7" right="0.7" top="0.75" bottom="0.75" header="0.3" footer="0.3"/>
  <pageSetup paperSize="9" scale="66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4">
    <tabColor theme="7" tint="0.59999389629810485"/>
    <pageSetUpPr fitToPage="1"/>
  </sheetPr>
  <dimension ref="A1:D1"/>
  <sheetViews>
    <sheetView showGridLines="0" zoomScaleNormal="100" workbookViewId="0"/>
  </sheetViews>
  <sheetFormatPr defaultColWidth="9.140625" defaultRowHeight="12.75" x14ac:dyDescent="0.2"/>
  <cols>
    <col min="1" max="1" width="5.7109375" style="3" customWidth="1"/>
    <col min="2" max="16384" width="9.140625" style="3"/>
  </cols>
  <sheetData>
    <row r="1" spans="1:4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0D00-000000000000}"/>
  </hyperlinks>
  <pageMargins left="0.7" right="0.7" top="0.75" bottom="0.75" header="0.3" footer="0.3"/>
  <pageSetup paperSize="9" scale="3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7">
    <tabColor theme="7" tint="0.39997558519241921"/>
    <pageSetUpPr fitToPage="1"/>
  </sheetPr>
  <dimension ref="A1:W51"/>
  <sheetViews>
    <sheetView showGridLines="0" zoomScaleNormal="100" workbookViewId="0">
      <pane ySplit="4" topLeftCell="A5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5.28515625" style="9" customWidth="1"/>
    <col min="2" max="2" width="5.85546875" style="9" customWidth="1"/>
    <col min="3" max="5" width="9.140625" style="9"/>
    <col min="6" max="6" width="3.7109375" style="9" customWidth="1"/>
    <col min="7" max="9" width="9.140625" style="9"/>
    <col min="10" max="10" width="2.85546875" style="9" customWidth="1"/>
    <col min="11" max="13" width="9.140625" style="9"/>
    <col min="14" max="14" width="4.5703125" style="9" customWidth="1"/>
    <col min="15" max="17" width="9.140625" style="9"/>
    <col min="18" max="18" width="6" style="9" customWidth="1"/>
    <col min="19" max="16384" width="9.140625" style="9"/>
  </cols>
  <sheetData>
    <row r="1" spans="1:23" s="37" customFormat="1" ht="18" x14ac:dyDescent="0.35">
      <c r="A1" s="35" t="s">
        <v>1144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23" x14ac:dyDescent="0.3">
      <c r="A2" s="574" t="s">
        <v>965</v>
      </c>
      <c r="C2" s="116"/>
      <c r="U2" s="116"/>
    </row>
    <row r="3" spans="1:23" x14ac:dyDescent="0.3">
      <c r="A3" s="258"/>
      <c r="B3" s="258"/>
      <c r="C3" s="1194" t="s">
        <v>84</v>
      </c>
      <c r="D3" s="1194"/>
      <c r="E3" s="1194"/>
      <c r="F3" s="259"/>
      <c r="G3" s="1194" t="s">
        <v>47</v>
      </c>
      <c r="H3" s="1194"/>
      <c r="I3" s="1194"/>
      <c r="J3" s="259"/>
      <c r="K3" s="1194" t="s">
        <v>48</v>
      </c>
      <c r="L3" s="1194"/>
      <c r="M3" s="1194"/>
      <c r="N3" s="259"/>
      <c r="O3" s="1194" t="s">
        <v>49</v>
      </c>
      <c r="P3" s="1194"/>
      <c r="Q3" s="1194"/>
      <c r="R3" s="259"/>
      <c r="S3" s="1194" t="s">
        <v>55</v>
      </c>
      <c r="T3" s="1194"/>
      <c r="U3" s="1194"/>
    </row>
    <row r="4" spans="1:23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3" x14ac:dyDescent="0.3">
      <c r="A5" s="266">
        <v>1969</v>
      </c>
      <c r="B5" s="267"/>
      <c r="C5" s="299" t="s">
        <v>89</v>
      </c>
      <c r="D5" s="299" t="s">
        <v>89</v>
      </c>
      <c r="E5" s="300" t="s">
        <v>89</v>
      </c>
      <c r="F5" s="270"/>
      <c r="G5" s="270">
        <v>305.28660000000002</v>
      </c>
      <c r="H5" s="270">
        <v>104.6579</v>
      </c>
      <c r="I5" s="268">
        <v>193.96619999999999</v>
      </c>
      <c r="J5" s="270"/>
      <c r="K5" s="270">
        <v>370.77159999999998</v>
      </c>
      <c r="L5" s="270">
        <v>128.6781</v>
      </c>
      <c r="M5" s="268">
        <v>236.98769999999999</v>
      </c>
      <c r="N5" s="270"/>
      <c r="O5" s="270">
        <v>384.87060000000002</v>
      </c>
      <c r="P5" s="270">
        <v>154.0864</v>
      </c>
      <c r="Q5" s="268">
        <v>254.50960000000001</v>
      </c>
      <c r="R5" s="270"/>
      <c r="S5" s="301" t="s">
        <v>89</v>
      </c>
      <c r="T5" s="301" t="s">
        <v>89</v>
      </c>
      <c r="U5" s="299" t="s">
        <v>89</v>
      </c>
    </row>
    <row r="6" spans="1:23" x14ac:dyDescent="0.3">
      <c r="A6" s="271">
        <v>1971</v>
      </c>
      <c r="B6" s="272"/>
      <c r="C6" s="302" t="s">
        <v>89</v>
      </c>
      <c r="D6" s="302" t="s">
        <v>89</v>
      </c>
      <c r="E6" s="303" t="s">
        <v>89</v>
      </c>
      <c r="F6" s="275"/>
      <c r="G6" s="275">
        <v>304.91320000000002</v>
      </c>
      <c r="H6" s="275">
        <v>101.3591</v>
      </c>
      <c r="I6" s="273">
        <v>192.75239999999999</v>
      </c>
      <c r="J6" s="275"/>
      <c r="K6" s="275">
        <v>353.07929999999999</v>
      </c>
      <c r="L6" s="275">
        <v>122.3172</v>
      </c>
      <c r="M6" s="273">
        <v>226.88120000000001</v>
      </c>
      <c r="N6" s="275"/>
      <c r="O6" s="275">
        <v>382.89710000000002</v>
      </c>
      <c r="P6" s="275">
        <v>144.24950000000001</v>
      </c>
      <c r="Q6" s="273">
        <v>248.37</v>
      </c>
      <c r="R6" s="275"/>
      <c r="S6" s="304" t="s">
        <v>89</v>
      </c>
      <c r="T6" s="304" t="s">
        <v>89</v>
      </c>
      <c r="U6" s="302" t="s">
        <v>89</v>
      </c>
    </row>
    <row r="7" spans="1:23" x14ac:dyDescent="0.3">
      <c r="A7" s="271">
        <v>1973</v>
      </c>
      <c r="B7" s="272"/>
      <c r="C7" s="302" t="s">
        <v>89</v>
      </c>
      <c r="D7" s="302" t="s">
        <v>89</v>
      </c>
      <c r="E7" s="303" t="s">
        <v>89</v>
      </c>
      <c r="F7" s="275"/>
      <c r="G7" s="275">
        <v>312.09070000000003</v>
      </c>
      <c r="H7" s="275">
        <v>107.24769999999999</v>
      </c>
      <c r="I7" s="273">
        <v>199.97900000000001</v>
      </c>
      <c r="J7" s="275"/>
      <c r="K7" s="275">
        <v>364.73160000000001</v>
      </c>
      <c r="L7" s="275">
        <v>124.1897</v>
      </c>
      <c r="M7" s="273">
        <v>232.55799999999999</v>
      </c>
      <c r="N7" s="275"/>
      <c r="O7" s="275">
        <v>402.18799999999999</v>
      </c>
      <c r="P7" s="275">
        <v>152.08250000000001</v>
      </c>
      <c r="Q7" s="273">
        <v>262.14330000000001</v>
      </c>
      <c r="R7" s="275"/>
      <c r="S7" s="304" t="s">
        <v>89</v>
      </c>
      <c r="T7" s="304" t="s">
        <v>89</v>
      </c>
      <c r="U7" s="302" t="s">
        <v>89</v>
      </c>
    </row>
    <row r="8" spans="1:23" x14ac:dyDescent="0.3">
      <c r="A8" s="271">
        <v>1975</v>
      </c>
      <c r="B8" s="272"/>
      <c r="C8" s="273">
        <v>320.43</v>
      </c>
      <c r="D8" s="273">
        <v>110.77160000000001</v>
      </c>
      <c r="E8" s="274">
        <v>205.9813</v>
      </c>
      <c r="F8" s="275"/>
      <c r="G8" s="275">
        <v>309.23360000000002</v>
      </c>
      <c r="H8" s="275">
        <v>105.18129999999999</v>
      </c>
      <c r="I8" s="273">
        <v>198.1035</v>
      </c>
      <c r="J8" s="275"/>
      <c r="K8" s="275">
        <v>371.21800000000002</v>
      </c>
      <c r="L8" s="275">
        <v>127.18129999999999</v>
      </c>
      <c r="M8" s="273">
        <v>238.0428</v>
      </c>
      <c r="N8" s="275"/>
      <c r="O8" s="275">
        <v>379.45870000000002</v>
      </c>
      <c r="P8" s="275">
        <v>143.94460000000001</v>
      </c>
      <c r="Q8" s="273">
        <v>248.1344</v>
      </c>
      <c r="R8" s="275"/>
      <c r="S8" s="275">
        <v>389.83730000000003</v>
      </c>
      <c r="T8" s="275">
        <v>143.83019999999999</v>
      </c>
      <c r="U8" s="273">
        <v>255.11369999999999</v>
      </c>
    </row>
    <row r="9" spans="1:23" x14ac:dyDescent="0.3">
      <c r="A9" s="271">
        <v>1977</v>
      </c>
      <c r="B9" s="272"/>
      <c r="C9" s="273">
        <v>316.11930000000001</v>
      </c>
      <c r="D9" s="273">
        <v>109.6016</v>
      </c>
      <c r="E9" s="274">
        <v>203.72649999999999</v>
      </c>
      <c r="F9" s="275"/>
      <c r="G9" s="275">
        <v>305.1035</v>
      </c>
      <c r="H9" s="275">
        <v>103.6884</v>
      </c>
      <c r="I9" s="273">
        <v>195.75319999999999</v>
      </c>
      <c r="J9" s="275"/>
      <c r="K9" s="275">
        <v>360.423</v>
      </c>
      <c r="L9" s="275">
        <v>121.8905</v>
      </c>
      <c r="M9" s="273">
        <v>230.24510000000001</v>
      </c>
      <c r="N9" s="275"/>
      <c r="O9" s="275">
        <v>372.40969999999999</v>
      </c>
      <c r="P9" s="275">
        <v>145.62180000000001</v>
      </c>
      <c r="Q9" s="273">
        <v>246.53319999999999</v>
      </c>
      <c r="R9" s="275"/>
      <c r="S9" s="275">
        <v>406.32310000000001</v>
      </c>
      <c r="T9" s="275">
        <v>152.8836</v>
      </c>
      <c r="U9" s="273">
        <v>267.40069999999997</v>
      </c>
    </row>
    <row r="10" spans="1:23" x14ac:dyDescent="0.3">
      <c r="A10" s="271">
        <v>1979</v>
      </c>
      <c r="B10" s="272"/>
      <c r="C10" s="273">
        <v>318.70159999999998</v>
      </c>
      <c r="D10" s="273">
        <v>110.5506</v>
      </c>
      <c r="E10" s="274">
        <v>205.7533</v>
      </c>
      <c r="F10" s="275"/>
      <c r="G10" s="275">
        <v>308.0188</v>
      </c>
      <c r="H10" s="275">
        <v>104.43940000000001</v>
      </c>
      <c r="I10" s="273">
        <v>197.87309999999999</v>
      </c>
      <c r="J10" s="275"/>
      <c r="K10" s="275">
        <v>344.89159999999998</v>
      </c>
      <c r="L10" s="275">
        <v>120.45229999999999</v>
      </c>
      <c r="M10" s="273">
        <v>222.28630000000001</v>
      </c>
      <c r="N10" s="275"/>
      <c r="O10" s="275">
        <v>384.02449999999999</v>
      </c>
      <c r="P10" s="275">
        <v>149.49719999999999</v>
      </c>
      <c r="Q10" s="273">
        <v>253.97389999999999</v>
      </c>
      <c r="R10" s="275"/>
      <c r="S10" s="275">
        <v>402.6336</v>
      </c>
      <c r="T10" s="275">
        <v>154.59649999999999</v>
      </c>
      <c r="U10" s="273">
        <v>266.87060000000002</v>
      </c>
    </row>
    <row r="11" spans="1:23" x14ac:dyDescent="0.3">
      <c r="A11" s="271">
        <v>1981</v>
      </c>
      <c r="B11" s="272"/>
      <c r="C11" s="273">
        <v>303.86590000000001</v>
      </c>
      <c r="D11" s="273">
        <v>106.6768</v>
      </c>
      <c r="E11" s="274">
        <v>197.18790000000001</v>
      </c>
      <c r="F11" s="275"/>
      <c r="G11" s="275">
        <v>293.66329999999999</v>
      </c>
      <c r="H11" s="275">
        <v>100.8263</v>
      </c>
      <c r="I11" s="273">
        <v>189.64320000000001</v>
      </c>
      <c r="J11" s="275"/>
      <c r="K11" s="275">
        <v>324.2525</v>
      </c>
      <c r="L11" s="275">
        <v>110.5324</v>
      </c>
      <c r="M11" s="273">
        <v>207.7088</v>
      </c>
      <c r="N11" s="275"/>
      <c r="O11" s="275">
        <v>368.25670000000002</v>
      </c>
      <c r="P11" s="275">
        <v>147.8193</v>
      </c>
      <c r="Q11" s="273">
        <v>246.71019999999999</v>
      </c>
      <c r="R11" s="275"/>
      <c r="S11" s="275">
        <v>387.92619999999999</v>
      </c>
      <c r="T11" s="275">
        <v>147.09370000000001</v>
      </c>
      <c r="U11" s="273">
        <v>255.67439999999999</v>
      </c>
    </row>
    <row r="12" spans="1:23" x14ac:dyDescent="0.3">
      <c r="A12" s="271">
        <v>1983</v>
      </c>
      <c r="B12" s="272"/>
      <c r="C12" s="273">
        <v>298.01710000000003</v>
      </c>
      <c r="D12" s="273">
        <v>105.1992</v>
      </c>
      <c r="E12" s="274">
        <v>193.8407</v>
      </c>
      <c r="F12" s="275"/>
      <c r="G12" s="275">
        <v>287.1671</v>
      </c>
      <c r="H12" s="275">
        <v>99.491429999999994</v>
      </c>
      <c r="I12" s="273">
        <v>186.0282</v>
      </c>
      <c r="J12" s="275"/>
      <c r="K12" s="275">
        <v>332.16320000000002</v>
      </c>
      <c r="L12" s="275">
        <v>111.2413</v>
      </c>
      <c r="M12" s="273">
        <v>212.40940000000001</v>
      </c>
      <c r="N12" s="275"/>
      <c r="O12" s="275">
        <v>364.67140000000001</v>
      </c>
      <c r="P12" s="275">
        <v>145.5513</v>
      </c>
      <c r="Q12" s="273">
        <v>243.9939</v>
      </c>
      <c r="R12" s="275"/>
      <c r="S12" s="275">
        <v>365.70150000000001</v>
      </c>
      <c r="T12" s="275">
        <v>138.48079999999999</v>
      </c>
      <c r="U12" s="273">
        <v>241.1131</v>
      </c>
    </row>
    <row r="13" spans="1:23" x14ac:dyDescent="0.3">
      <c r="A13" s="271">
        <v>1985</v>
      </c>
      <c r="B13" s="272"/>
      <c r="C13" s="273">
        <v>289.71039999999999</v>
      </c>
      <c r="D13" s="273">
        <v>105.3189</v>
      </c>
      <c r="E13" s="274">
        <v>190.31039999999999</v>
      </c>
      <c r="F13" s="275"/>
      <c r="G13" s="275">
        <v>279.8741</v>
      </c>
      <c r="H13" s="275">
        <v>99.429150000000007</v>
      </c>
      <c r="I13" s="273">
        <v>182.8964</v>
      </c>
      <c r="J13" s="275"/>
      <c r="K13" s="275">
        <v>318.54739999999998</v>
      </c>
      <c r="L13" s="275">
        <v>113.1982</v>
      </c>
      <c r="M13" s="273">
        <v>207.7183</v>
      </c>
      <c r="N13" s="275"/>
      <c r="O13" s="275">
        <v>352.69760000000002</v>
      </c>
      <c r="P13" s="275">
        <v>147.1953</v>
      </c>
      <c r="Q13" s="273">
        <v>239.24340000000001</v>
      </c>
      <c r="R13" s="275"/>
      <c r="S13" s="275">
        <v>347.44229999999999</v>
      </c>
      <c r="T13" s="275">
        <v>134.67490000000001</v>
      </c>
      <c r="U13" s="273">
        <v>230.97450000000001</v>
      </c>
    </row>
    <row r="14" spans="1:23" x14ac:dyDescent="0.3">
      <c r="A14" s="271">
        <v>1987</v>
      </c>
      <c r="B14" s="272"/>
      <c r="C14" s="273">
        <v>270.65600000000001</v>
      </c>
      <c r="D14" s="273">
        <v>100.1036</v>
      </c>
      <c r="E14" s="274">
        <v>178.98580000000001</v>
      </c>
      <c r="F14" s="275"/>
      <c r="G14" s="275">
        <v>261.35789999999997</v>
      </c>
      <c r="H14" s="275">
        <v>94.574250000000006</v>
      </c>
      <c r="I14" s="273">
        <v>171.95160000000001</v>
      </c>
      <c r="J14" s="275"/>
      <c r="K14" s="275">
        <v>288.28399999999999</v>
      </c>
      <c r="L14" s="275">
        <v>108.40989999999999</v>
      </c>
      <c r="M14" s="273">
        <v>192.02119999999999</v>
      </c>
      <c r="N14" s="275"/>
      <c r="O14" s="275">
        <v>337.83890000000002</v>
      </c>
      <c r="P14" s="275">
        <v>140.09030000000001</v>
      </c>
      <c r="Q14" s="273">
        <v>229.0403</v>
      </c>
      <c r="R14" s="275"/>
      <c r="S14" s="275">
        <v>318.85399999999998</v>
      </c>
      <c r="T14" s="275">
        <v>123.78440000000001</v>
      </c>
      <c r="U14" s="273">
        <v>212.15780000000001</v>
      </c>
    </row>
    <row r="15" spans="1:23" x14ac:dyDescent="0.3">
      <c r="A15" s="271">
        <v>1989</v>
      </c>
      <c r="B15" s="272"/>
      <c r="C15" s="273">
        <v>247.2895</v>
      </c>
      <c r="D15" s="273">
        <v>94.501779999999997</v>
      </c>
      <c r="E15" s="274">
        <v>165.2901</v>
      </c>
      <c r="F15" s="275"/>
      <c r="G15" s="275">
        <v>237.75149999999999</v>
      </c>
      <c r="H15" s="275">
        <v>89.312709999999996</v>
      </c>
      <c r="I15" s="273">
        <v>158.328</v>
      </c>
      <c r="J15" s="275"/>
      <c r="K15" s="275">
        <v>266.43880000000001</v>
      </c>
      <c r="L15" s="275">
        <v>100.9243</v>
      </c>
      <c r="M15" s="273">
        <v>177.62459999999999</v>
      </c>
      <c r="N15" s="275"/>
      <c r="O15" s="275">
        <v>314.11669999999998</v>
      </c>
      <c r="P15" s="275">
        <v>132.733</v>
      </c>
      <c r="Q15" s="273">
        <v>214.4325</v>
      </c>
      <c r="R15" s="275"/>
      <c r="S15" s="275">
        <v>297.77550000000002</v>
      </c>
      <c r="T15" s="275">
        <v>115.2762</v>
      </c>
      <c r="U15" s="273">
        <v>197.96940000000001</v>
      </c>
    </row>
    <row r="16" spans="1:23" x14ac:dyDescent="0.3">
      <c r="A16" s="271">
        <v>1991</v>
      </c>
      <c r="B16" s="272"/>
      <c r="C16" s="273">
        <v>229.55</v>
      </c>
      <c r="D16" s="273">
        <v>88.181340000000006</v>
      </c>
      <c r="E16" s="274">
        <v>154.04939999999999</v>
      </c>
      <c r="F16" s="275"/>
      <c r="G16" s="275">
        <v>221.81049999999999</v>
      </c>
      <c r="H16" s="275">
        <v>84.097719999999995</v>
      </c>
      <c r="I16" s="273">
        <v>148.505</v>
      </c>
      <c r="J16" s="275"/>
      <c r="K16" s="275">
        <v>246.27010000000001</v>
      </c>
      <c r="L16" s="275">
        <v>90.448689999999999</v>
      </c>
      <c r="M16" s="273">
        <v>162.98769999999999</v>
      </c>
      <c r="N16" s="275"/>
      <c r="O16" s="275">
        <v>284.12560000000002</v>
      </c>
      <c r="P16" s="275">
        <v>120.3707</v>
      </c>
      <c r="Q16" s="273">
        <v>194.44970000000001</v>
      </c>
      <c r="R16" s="275"/>
      <c r="S16" s="275">
        <v>265.38560000000001</v>
      </c>
      <c r="T16" s="275">
        <v>101.5658</v>
      </c>
      <c r="U16" s="273">
        <v>176.25720000000001</v>
      </c>
    </row>
    <row r="17" spans="1:21" x14ac:dyDescent="0.3">
      <c r="A17" s="271">
        <v>1993</v>
      </c>
      <c r="B17" s="272"/>
      <c r="C17" s="273">
        <v>216.61490000000001</v>
      </c>
      <c r="D17" s="273">
        <v>81.337230000000005</v>
      </c>
      <c r="E17" s="274">
        <v>144.6191</v>
      </c>
      <c r="F17" s="275"/>
      <c r="G17" s="275">
        <v>208.30109999999999</v>
      </c>
      <c r="H17" s="275">
        <v>76.866910000000004</v>
      </c>
      <c r="I17" s="273">
        <v>138.5462</v>
      </c>
      <c r="J17" s="275"/>
      <c r="K17" s="275">
        <v>236.9101</v>
      </c>
      <c r="L17" s="275">
        <v>88.954310000000007</v>
      </c>
      <c r="M17" s="273">
        <v>158.22389999999999</v>
      </c>
      <c r="N17" s="275"/>
      <c r="O17" s="275">
        <v>274.34460000000001</v>
      </c>
      <c r="P17" s="275">
        <v>112.3045</v>
      </c>
      <c r="Q17" s="273">
        <v>186.25370000000001</v>
      </c>
      <c r="R17" s="275"/>
      <c r="S17" s="275">
        <v>253.5933</v>
      </c>
      <c r="T17" s="275">
        <v>101.6656</v>
      </c>
      <c r="U17" s="273">
        <v>170.95529999999999</v>
      </c>
    </row>
    <row r="18" spans="1:21" x14ac:dyDescent="0.3">
      <c r="A18" s="271">
        <v>1994</v>
      </c>
      <c r="B18" s="272"/>
      <c r="C18" s="273">
        <v>216.23887041874565</v>
      </c>
      <c r="D18" s="273">
        <v>81.220780441019244</v>
      </c>
      <c r="E18" s="274">
        <v>144.46027691550913</v>
      </c>
      <c r="F18" s="275"/>
      <c r="G18" s="275">
        <v>208.18455259902689</v>
      </c>
      <c r="H18" s="275">
        <v>76.939820185954545</v>
      </c>
      <c r="I18" s="273">
        <v>138.62217279920441</v>
      </c>
      <c r="J18" s="275"/>
      <c r="K18" s="275">
        <v>233.42678895668308</v>
      </c>
      <c r="L18" s="275">
        <v>89.417525154670059</v>
      </c>
      <c r="M18" s="273">
        <v>157.09971192403546</v>
      </c>
      <c r="N18" s="275"/>
      <c r="O18" s="275">
        <v>273.33924551004668</v>
      </c>
      <c r="P18" s="275">
        <v>109.06553903210747</v>
      </c>
      <c r="Q18" s="273">
        <v>183.85669711939767</v>
      </c>
      <c r="R18" s="275"/>
      <c r="S18" s="275">
        <v>255.00847241902756</v>
      </c>
      <c r="T18" s="275">
        <v>104.85790048392177</v>
      </c>
      <c r="U18" s="273">
        <v>173.41244252377606</v>
      </c>
    </row>
    <row r="19" spans="1:21" x14ac:dyDescent="0.3">
      <c r="A19" s="271">
        <v>1995</v>
      </c>
      <c r="B19" s="272"/>
      <c r="C19" s="273">
        <v>208.49768708429394</v>
      </c>
      <c r="D19" s="273">
        <v>77.63033215208759</v>
      </c>
      <c r="E19" s="274">
        <v>139.06353492946374</v>
      </c>
      <c r="F19" s="275"/>
      <c r="G19" s="275">
        <v>200.60524830021063</v>
      </c>
      <c r="H19" s="275">
        <v>73.470124008992059</v>
      </c>
      <c r="I19" s="273">
        <v>133.35750370426447</v>
      </c>
      <c r="J19" s="275"/>
      <c r="K19" s="275">
        <v>229.39610235572806</v>
      </c>
      <c r="L19" s="275">
        <v>81.728342900739548</v>
      </c>
      <c r="M19" s="273">
        <v>151.0783231972901</v>
      </c>
      <c r="N19" s="275"/>
      <c r="O19" s="275">
        <v>258.87223117562132</v>
      </c>
      <c r="P19" s="275">
        <v>105.9484977125792</v>
      </c>
      <c r="Q19" s="273">
        <v>175.98884245962407</v>
      </c>
      <c r="R19" s="275"/>
      <c r="S19" s="275">
        <v>255.23210365556534</v>
      </c>
      <c r="T19" s="275">
        <v>104.07072747019826</v>
      </c>
      <c r="U19" s="273">
        <v>172.86526633346548</v>
      </c>
    </row>
    <row r="20" spans="1:21" x14ac:dyDescent="0.3">
      <c r="A20" s="271">
        <v>1996</v>
      </c>
      <c r="B20" s="272"/>
      <c r="C20" s="273">
        <v>198.8444595610427</v>
      </c>
      <c r="D20" s="273">
        <v>73.625922428948044</v>
      </c>
      <c r="E20" s="274">
        <v>132.55634298940188</v>
      </c>
      <c r="F20" s="275"/>
      <c r="G20" s="275">
        <v>191.6353627844021</v>
      </c>
      <c r="H20" s="275">
        <v>70.092277075337222</v>
      </c>
      <c r="I20" s="273">
        <v>127.48813711891931</v>
      </c>
      <c r="J20" s="275"/>
      <c r="K20" s="275">
        <v>216.49102865246482</v>
      </c>
      <c r="L20" s="275">
        <v>80.374285236729619</v>
      </c>
      <c r="M20" s="273">
        <v>144.57842707638022</v>
      </c>
      <c r="N20" s="275"/>
      <c r="O20" s="275">
        <v>248.75924829294414</v>
      </c>
      <c r="P20" s="275">
        <v>97.251281321029765</v>
      </c>
      <c r="Q20" s="273">
        <v>166.68272524820688</v>
      </c>
      <c r="R20" s="275"/>
      <c r="S20" s="275">
        <v>230.23939249076949</v>
      </c>
      <c r="T20" s="275">
        <v>89.906332739611315</v>
      </c>
      <c r="U20" s="273">
        <v>154.10116915238876</v>
      </c>
    </row>
    <row r="21" spans="1:21" x14ac:dyDescent="0.3">
      <c r="A21" s="271">
        <v>1997</v>
      </c>
      <c r="B21" s="272"/>
      <c r="C21" s="273">
        <v>184.85501841938552</v>
      </c>
      <c r="D21" s="273">
        <v>69.027017236845282</v>
      </c>
      <c r="E21" s="274">
        <v>123.74597889625029</v>
      </c>
      <c r="F21" s="275"/>
      <c r="G21" s="275">
        <v>177.79092027088393</v>
      </c>
      <c r="H21" s="275">
        <v>65.396568076090603</v>
      </c>
      <c r="I21" s="273">
        <v>118.67434938665416</v>
      </c>
      <c r="J21" s="275"/>
      <c r="K21" s="275">
        <v>202.5452174791032</v>
      </c>
      <c r="L21" s="275">
        <v>75.973233757202919</v>
      </c>
      <c r="M21" s="273">
        <v>135.76543140893236</v>
      </c>
      <c r="N21" s="275"/>
      <c r="O21" s="275">
        <v>230.94909510641889</v>
      </c>
      <c r="P21" s="275">
        <v>94.256472857323061</v>
      </c>
      <c r="Q21" s="273">
        <v>157.24383515098131</v>
      </c>
      <c r="R21" s="275"/>
      <c r="S21" s="275">
        <v>223.76169907829927</v>
      </c>
      <c r="T21" s="275">
        <v>82.27043391097321</v>
      </c>
      <c r="U21" s="273">
        <v>147.25502707064925</v>
      </c>
    </row>
    <row r="22" spans="1:21" x14ac:dyDescent="0.3">
      <c r="A22" s="271">
        <v>1998</v>
      </c>
      <c r="B22" s="272"/>
      <c r="C22" s="273">
        <v>176.29834374204097</v>
      </c>
      <c r="D22" s="273">
        <v>65.955577004134369</v>
      </c>
      <c r="E22" s="274">
        <v>118.21201177329488</v>
      </c>
      <c r="F22" s="275"/>
      <c r="G22" s="275">
        <v>169.98545084046748</v>
      </c>
      <c r="H22" s="275">
        <v>62.866549379464772</v>
      </c>
      <c r="I22" s="273">
        <v>113.78504503942597</v>
      </c>
      <c r="J22" s="275"/>
      <c r="K22" s="275">
        <v>188.23840883302177</v>
      </c>
      <c r="L22" s="275">
        <v>68.951300232130677</v>
      </c>
      <c r="M22" s="273">
        <v>125.45275463309639</v>
      </c>
      <c r="N22" s="275"/>
      <c r="O22" s="275">
        <v>221.96947060377011</v>
      </c>
      <c r="P22" s="275">
        <v>89.390510807388623</v>
      </c>
      <c r="Q22" s="273">
        <v>150.47326066432672</v>
      </c>
      <c r="R22" s="275"/>
      <c r="S22" s="275">
        <v>203.4831878713909</v>
      </c>
      <c r="T22" s="275">
        <v>74.885723764559771</v>
      </c>
      <c r="U22" s="273">
        <v>134.14555811414817</v>
      </c>
    </row>
    <row r="23" spans="1:21" x14ac:dyDescent="0.3">
      <c r="A23" s="271">
        <v>1999</v>
      </c>
      <c r="B23" s="272"/>
      <c r="C23" s="273">
        <v>165.74723577582574</v>
      </c>
      <c r="D23" s="273">
        <v>60.354292426423285</v>
      </c>
      <c r="E23" s="274">
        <v>110.36747432781453</v>
      </c>
      <c r="F23" s="275"/>
      <c r="G23" s="275">
        <v>158.66223739099553</v>
      </c>
      <c r="H23" s="275">
        <v>57.333248607898113</v>
      </c>
      <c r="I23" s="273">
        <v>105.58734707344773</v>
      </c>
      <c r="J23" s="275"/>
      <c r="K23" s="275">
        <v>188.18777723075442</v>
      </c>
      <c r="L23" s="275">
        <v>63.579113660085724</v>
      </c>
      <c r="M23" s="273">
        <v>122.74580898296136</v>
      </c>
      <c r="N23" s="275"/>
      <c r="O23" s="275">
        <v>211.78949937847591</v>
      </c>
      <c r="P23" s="275">
        <v>82.835552679410569</v>
      </c>
      <c r="Q23" s="273">
        <v>142.49943825081382</v>
      </c>
      <c r="R23" s="275"/>
      <c r="S23" s="275">
        <v>195.44731617840822</v>
      </c>
      <c r="T23" s="275">
        <v>70.758555135075355</v>
      </c>
      <c r="U23" s="273">
        <v>128.26082529889521</v>
      </c>
    </row>
    <row r="24" spans="1:21" x14ac:dyDescent="0.3">
      <c r="A24" s="271">
        <v>2000</v>
      </c>
      <c r="B24" s="272"/>
      <c r="C24" s="273">
        <v>153.43664166250235</v>
      </c>
      <c r="D24" s="273">
        <v>55.095297757393197</v>
      </c>
      <c r="E24" s="274">
        <v>101.83213645403116</v>
      </c>
      <c r="F24" s="275"/>
      <c r="G24" s="275">
        <v>148.24556728802207</v>
      </c>
      <c r="H24" s="275">
        <v>52.160989069214089</v>
      </c>
      <c r="I24" s="273">
        <v>97.974665808439397</v>
      </c>
      <c r="J24" s="275"/>
      <c r="K24" s="275">
        <v>166.76329385162268</v>
      </c>
      <c r="L24" s="275">
        <v>62.527794415703156</v>
      </c>
      <c r="M24" s="273">
        <v>112.20061753259458</v>
      </c>
      <c r="N24" s="275"/>
      <c r="O24" s="275">
        <v>191.24805352946927</v>
      </c>
      <c r="P24" s="275">
        <v>75.16008038393629</v>
      </c>
      <c r="Q24" s="273">
        <v>128.95654786135785</v>
      </c>
      <c r="R24" s="275"/>
      <c r="S24" s="275">
        <v>167.65962951282449</v>
      </c>
      <c r="T24" s="275">
        <v>62.503002187928821</v>
      </c>
      <c r="U24" s="273">
        <v>111.29201209237249</v>
      </c>
    </row>
    <row r="25" spans="1:21" x14ac:dyDescent="0.3">
      <c r="A25" s="271">
        <v>2001</v>
      </c>
      <c r="B25" s="272"/>
      <c r="C25" s="273">
        <v>144.01355494870867</v>
      </c>
      <c r="D25" s="273">
        <v>52.252364958333878</v>
      </c>
      <c r="E25" s="274">
        <v>96.007480202072557</v>
      </c>
      <c r="F25" s="275"/>
      <c r="G25" s="275">
        <v>139.30097988273243</v>
      </c>
      <c r="H25" s="275">
        <v>49.634217326942604</v>
      </c>
      <c r="I25" s="273">
        <v>92.530292039169311</v>
      </c>
      <c r="J25" s="275"/>
      <c r="K25" s="275">
        <v>162.9369281150862</v>
      </c>
      <c r="L25" s="275">
        <v>60.195817102796447</v>
      </c>
      <c r="M25" s="273">
        <v>109.21535623905505</v>
      </c>
      <c r="N25" s="275"/>
      <c r="O25" s="275">
        <v>175.18425802598145</v>
      </c>
      <c r="P25" s="275">
        <v>69.335814217725328</v>
      </c>
      <c r="Q25" s="273">
        <v>118.54963795497531</v>
      </c>
      <c r="R25" s="275"/>
      <c r="S25" s="275">
        <v>152.97358762474437</v>
      </c>
      <c r="T25" s="275">
        <v>59.738646139877204</v>
      </c>
      <c r="U25" s="273">
        <v>103.42770795278162</v>
      </c>
    </row>
    <row r="26" spans="1:21" x14ac:dyDescent="0.3">
      <c r="A26" s="271">
        <v>2002</v>
      </c>
      <c r="B26" s="272"/>
      <c r="C26" s="273">
        <v>134.73294794417234</v>
      </c>
      <c r="D26" s="273">
        <v>48.906720706250454</v>
      </c>
      <c r="E26" s="274">
        <v>89.918599809214271</v>
      </c>
      <c r="F26" s="275"/>
      <c r="G26" s="275">
        <v>130.051896844227</v>
      </c>
      <c r="H26" s="275">
        <v>46.293267213597034</v>
      </c>
      <c r="I26" s="273">
        <v>86.445769994932959</v>
      </c>
      <c r="J26" s="275"/>
      <c r="K26" s="275">
        <v>153.1408021000797</v>
      </c>
      <c r="L26" s="275">
        <v>54.60977844718365</v>
      </c>
      <c r="M26" s="273">
        <v>101.83217216381304</v>
      </c>
      <c r="N26" s="275"/>
      <c r="O26" s="275">
        <v>165.16264097125202</v>
      </c>
      <c r="P26" s="275">
        <v>67.385368638037093</v>
      </c>
      <c r="Q26" s="273">
        <v>112.92290843469455</v>
      </c>
      <c r="R26" s="275"/>
      <c r="S26" s="275">
        <v>146.21340541872047</v>
      </c>
      <c r="T26" s="275">
        <v>54.887906824256383</v>
      </c>
      <c r="U26" s="273">
        <v>97.575978925324321</v>
      </c>
    </row>
    <row r="27" spans="1:21" x14ac:dyDescent="0.3">
      <c r="A27" s="271">
        <v>2003</v>
      </c>
      <c r="B27" s="272"/>
      <c r="C27" s="273">
        <v>127.3544807375403</v>
      </c>
      <c r="D27" s="273">
        <v>44.651444708800824</v>
      </c>
      <c r="E27" s="274">
        <v>84.22513577458281</v>
      </c>
      <c r="F27" s="275"/>
      <c r="G27" s="275">
        <v>122.66481482201912</v>
      </c>
      <c r="H27" s="275">
        <v>42.37967469387069</v>
      </c>
      <c r="I27" s="273">
        <v>80.911556921712759</v>
      </c>
      <c r="J27" s="275"/>
      <c r="K27" s="275">
        <v>139.85675528199988</v>
      </c>
      <c r="L27" s="275">
        <v>50.381805197168923</v>
      </c>
      <c r="M27" s="273">
        <v>93.33420090136751</v>
      </c>
      <c r="N27" s="275"/>
      <c r="O27" s="275">
        <v>163.58163019103336</v>
      </c>
      <c r="P27" s="275">
        <v>61.704733187052305</v>
      </c>
      <c r="Q27" s="273">
        <v>109.23242413168978</v>
      </c>
      <c r="R27" s="275"/>
      <c r="S27" s="275">
        <v>131.14889858309851</v>
      </c>
      <c r="T27" s="275">
        <v>44.827995392141595</v>
      </c>
      <c r="U27" s="273">
        <v>85.33870158807305</v>
      </c>
    </row>
    <row r="28" spans="1:21" x14ac:dyDescent="0.3">
      <c r="A28" s="271">
        <v>2004</v>
      </c>
      <c r="B28" s="272"/>
      <c r="C28" s="273">
        <v>116.1800830127376</v>
      </c>
      <c r="D28" s="273">
        <v>40.14217904796628</v>
      </c>
      <c r="E28" s="274">
        <v>76.620096055648958</v>
      </c>
      <c r="F28" s="275"/>
      <c r="G28" s="275">
        <v>112.14204755287304</v>
      </c>
      <c r="H28" s="275">
        <v>37.768546142777005</v>
      </c>
      <c r="I28" s="273">
        <v>73.551155567150218</v>
      </c>
      <c r="J28" s="275"/>
      <c r="K28" s="275">
        <v>120.95400875815655</v>
      </c>
      <c r="L28" s="275">
        <v>47.793213552999262</v>
      </c>
      <c r="M28" s="273">
        <v>83.002829088389603</v>
      </c>
      <c r="N28" s="275"/>
      <c r="O28" s="275">
        <v>147.9772461281942</v>
      </c>
      <c r="P28" s="275">
        <v>55.749370437199119</v>
      </c>
      <c r="Q28" s="273">
        <v>98.913748710749445</v>
      </c>
      <c r="R28" s="275"/>
      <c r="S28" s="275">
        <v>129.86973431543095</v>
      </c>
      <c r="T28" s="275">
        <v>44.819359256285665</v>
      </c>
      <c r="U28" s="273">
        <v>84.89176283768262</v>
      </c>
    </row>
    <row r="29" spans="1:21" x14ac:dyDescent="0.3">
      <c r="A29" s="271">
        <v>2005</v>
      </c>
      <c r="B29" s="272"/>
      <c r="C29" s="273">
        <v>108.51989007844158</v>
      </c>
      <c r="D29" s="273">
        <v>36.92568111969932</v>
      </c>
      <c r="E29" s="274">
        <v>71.33912195516325</v>
      </c>
      <c r="F29" s="275"/>
      <c r="G29" s="275">
        <v>103.9211711647533</v>
      </c>
      <c r="H29" s="275">
        <v>34.666083210105491</v>
      </c>
      <c r="I29" s="273">
        <v>68.043707930178599</v>
      </c>
      <c r="J29" s="275"/>
      <c r="K29" s="275">
        <v>121.42386942180423</v>
      </c>
      <c r="L29" s="275">
        <v>41.756689817014561</v>
      </c>
      <c r="M29" s="273">
        <v>80.158586520729457</v>
      </c>
      <c r="N29" s="275"/>
      <c r="O29" s="275">
        <v>141.93805610647073</v>
      </c>
      <c r="P29" s="275">
        <v>52.815178612513307</v>
      </c>
      <c r="Q29" s="273">
        <v>94.702078917943652</v>
      </c>
      <c r="R29" s="275"/>
      <c r="S29" s="275">
        <v>117.0483268876165</v>
      </c>
      <c r="T29" s="275">
        <v>42.690659099049213</v>
      </c>
      <c r="U29" s="273">
        <v>78.005753703141337</v>
      </c>
    </row>
    <row r="30" spans="1:21" x14ac:dyDescent="0.3">
      <c r="A30" s="271">
        <v>2006</v>
      </c>
      <c r="B30" s="272"/>
      <c r="C30" s="273">
        <v>99.450691718822938</v>
      </c>
      <c r="D30" s="273">
        <v>34.348609435712213</v>
      </c>
      <c r="E30" s="274">
        <v>65.757567963197602</v>
      </c>
      <c r="F30" s="275"/>
      <c r="G30" s="275">
        <v>95.845276357130729</v>
      </c>
      <c r="H30" s="275">
        <v>32.263051039453941</v>
      </c>
      <c r="I30" s="273">
        <v>63.011562565481434</v>
      </c>
      <c r="J30" s="275"/>
      <c r="K30" s="275">
        <v>108.56848859488588</v>
      </c>
      <c r="L30" s="275">
        <v>36.602553221203486</v>
      </c>
      <c r="M30" s="273">
        <v>71.361906720014687</v>
      </c>
      <c r="N30" s="275"/>
      <c r="O30" s="275">
        <v>125.3005928969459</v>
      </c>
      <c r="P30" s="275">
        <v>49.867279626750459</v>
      </c>
      <c r="Q30" s="273">
        <v>85.575073186844506</v>
      </c>
      <c r="R30" s="275"/>
      <c r="S30" s="275">
        <v>110.08032424530165</v>
      </c>
      <c r="T30" s="275">
        <v>41.348998018137827</v>
      </c>
      <c r="U30" s="273">
        <v>74.117578124113493</v>
      </c>
    </row>
    <row r="31" spans="1:21" x14ac:dyDescent="0.3">
      <c r="A31" s="271">
        <v>2007</v>
      </c>
      <c r="B31" s="272"/>
      <c r="C31" s="273">
        <v>94.239845444612513</v>
      </c>
      <c r="D31" s="273">
        <v>31.260589066084094</v>
      </c>
      <c r="E31" s="274">
        <v>61.681971511971675</v>
      </c>
      <c r="F31" s="275"/>
      <c r="G31" s="275">
        <v>90.05871182956659</v>
      </c>
      <c r="H31" s="275">
        <v>29.291985141992967</v>
      </c>
      <c r="I31" s="273">
        <v>58.70629680101078</v>
      </c>
      <c r="J31" s="275"/>
      <c r="K31" s="275">
        <v>98.513185756488809</v>
      </c>
      <c r="L31" s="275">
        <v>34.685801927618904</v>
      </c>
      <c r="M31" s="273">
        <v>65.672419758789175</v>
      </c>
      <c r="N31" s="275"/>
      <c r="O31" s="275">
        <v>127.76926442924649</v>
      </c>
      <c r="P31" s="275">
        <v>45.805418724955132</v>
      </c>
      <c r="Q31" s="273">
        <v>84.596552547569843</v>
      </c>
      <c r="R31" s="275"/>
      <c r="S31" s="275">
        <v>106.76157889756253</v>
      </c>
      <c r="T31" s="275">
        <v>35.399697083530029</v>
      </c>
      <c r="U31" s="273">
        <v>69.540616509497781</v>
      </c>
    </row>
    <row r="32" spans="1:21" x14ac:dyDescent="0.3">
      <c r="A32" s="271">
        <v>2008</v>
      </c>
      <c r="B32" s="272"/>
      <c r="C32" s="273">
        <v>88.454252710189024</v>
      </c>
      <c r="D32" s="273">
        <v>29.982399439247018</v>
      </c>
      <c r="E32" s="274">
        <v>58.273439768599651</v>
      </c>
      <c r="F32" s="275"/>
      <c r="G32" s="275">
        <v>85.129756605130041</v>
      </c>
      <c r="H32" s="275">
        <v>28.3834643767328</v>
      </c>
      <c r="I32" s="273">
        <v>55.899946029775499</v>
      </c>
      <c r="J32" s="275"/>
      <c r="K32" s="275">
        <v>93.061140881324405</v>
      </c>
      <c r="L32" s="275">
        <v>31.846319502195222</v>
      </c>
      <c r="M32" s="273">
        <v>61.567502214756587</v>
      </c>
      <c r="N32" s="275"/>
      <c r="O32" s="275">
        <v>115.69834776768653</v>
      </c>
      <c r="P32" s="275">
        <v>42.393754148156262</v>
      </c>
      <c r="Q32" s="273">
        <v>77.150360889069717</v>
      </c>
      <c r="R32" s="275"/>
      <c r="S32" s="275">
        <v>93.726619792485636</v>
      </c>
      <c r="T32" s="275">
        <v>33.392681881183115</v>
      </c>
      <c r="U32" s="273">
        <v>62.321436508517642</v>
      </c>
    </row>
    <row r="33" spans="1:23" x14ac:dyDescent="0.3">
      <c r="A33" s="271">
        <v>2009</v>
      </c>
      <c r="B33" s="272"/>
      <c r="C33" s="273">
        <v>81.718244794438689</v>
      </c>
      <c r="D33" s="273">
        <v>26.025092339723759</v>
      </c>
      <c r="E33" s="274">
        <v>52.998096387992867</v>
      </c>
      <c r="F33" s="275"/>
      <c r="G33" s="275">
        <v>78.718559169065045</v>
      </c>
      <c r="H33" s="275">
        <v>24.206084502112141</v>
      </c>
      <c r="I33" s="273">
        <v>50.653849108451375</v>
      </c>
      <c r="J33" s="275"/>
      <c r="K33" s="275">
        <v>91.327072651187265</v>
      </c>
      <c r="L33" s="275">
        <v>29.949709347006731</v>
      </c>
      <c r="M33" s="273">
        <v>59.842362725231467</v>
      </c>
      <c r="N33" s="275"/>
      <c r="O33" s="275">
        <v>102.57439409563304</v>
      </c>
      <c r="P33" s="275">
        <v>38.229377296153835</v>
      </c>
      <c r="Q33" s="273">
        <v>68.83621075574321</v>
      </c>
      <c r="R33" s="275"/>
      <c r="S33" s="275">
        <v>88.610311542606127</v>
      </c>
      <c r="T33" s="275">
        <v>33.2653093166536</v>
      </c>
      <c r="U33" s="273">
        <v>59.838993910542314</v>
      </c>
    </row>
    <row r="34" spans="1:23" x14ac:dyDescent="0.3">
      <c r="A34" s="271">
        <v>2010</v>
      </c>
      <c r="B34" s="272"/>
      <c r="C34" s="273">
        <v>78.462047710503199</v>
      </c>
      <c r="D34" s="273">
        <v>24.902704642062808</v>
      </c>
      <c r="E34" s="274">
        <v>50.876566456971844</v>
      </c>
      <c r="F34" s="275"/>
      <c r="G34" s="275">
        <v>75.441361092537107</v>
      </c>
      <c r="H34" s="275">
        <v>23.42981925504624</v>
      </c>
      <c r="I34" s="273">
        <v>48.698905460869966</v>
      </c>
      <c r="J34" s="275"/>
      <c r="K34" s="275">
        <v>83.341003576029891</v>
      </c>
      <c r="L34" s="275">
        <v>26.581845242461444</v>
      </c>
      <c r="M34" s="273">
        <v>54.237970842812651</v>
      </c>
      <c r="N34" s="275"/>
      <c r="O34" s="275">
        <v>101.11586588359107</v>
      </c>
      <c r="P34" s="275">
        <v>36.404719139611657</v>
      </c>
      <c r="Q34" s="273">
        <v>67.219309507617098</v>
      </c>
      <c r="R34" s="275"/>
      <c r="S34" s="275">
        <v>88.96838144817724</v>
      </c>
      <c r="T34" s="275">
        <v>28.500413266822001</v>
      </c>
      <c r="U34" s="273">
        <v>57.592272926468041</v>
      </c>
    </row>
    <row r="35" spans="1:23" x14ac:dyDescent="0.3">
      <c r="A35" s="271">
        <v>2011</v>
      </c>
      <c r="B35" s="272"/>
      <c r="C35" s="273">
        <v>72.180079351599346</v>
      </c>
      <c r="D35" s="273">
        <v>22.490716165977407</v>
      </c>
      <c r="E35" s="274">
        <v>46.595063817602806</v>
      </c>
      <c r="F35" s="275"/>
      <c r="G35" s="275">
        <v>69.29267394411184</v>
      </c>
      <c r="H35" s="275">
        <v>21.253065086487382</v>
      </c>
      <c r="I35" s="273">
        <v>44.59368018207816</v>
      </c>
      <c r="J35" s="275"/>
      <c r="K35" s="275">
        <v>77.609723281120495</v>
      </c>
      <c r="L35" s="275">
        <v>26.092886728034717</v>
      </c>
      <c r="M35" s="273">
        <v>51.198276131489834</v>
      </c>
      <c r="N35" s="275"/>
      <c r="O35" s="275">
        <v>93.443913037473706</v>
      </c>
      <c r="P35" s="275">
        <v>31.266415744462162</v>
      </c>
      <c r="Q35" s="273">
        <v>60.951320105901829</v>
      </c>
      <c r="R35" s="275"/>
      <c r="S35" s="275">
        <v>82.463403030734554</v>
      </c>
      <c r="T35" s="275">
        <v>23.948983642089228</v>
      </c>
      <c r="U35" s="273">
        <v>52.149055970444138</v>
      </c>
      <c r="W35" s="298"/>
    </row>
    <row r="36" spans="1:23" x14ac:dyDescent="0.3">
      <c r="A36" s="271">
        <v>2012</v>
      </c>
      <c r="B36" s="272"/>
      <c r="C36" s="273">
        <v>68.497629663112832</v>
      </c>
      <c r="D36" s="273">
        <v>22.036328046448627</v>
      </c>
      <c r="E36" s="274">
        <v>44.574766597560803</v>
      </c>
      <c r="F36" s="275"/>
      <c r="G36" s="275">
        <v>65.424154050892881</v>
      </c>
      <c r="H36" s="275">
        <v>20.638586979130476</v>
      </c>
      <c r="I36" s="273">
        <v>42.392525877520995</v>
      </c>
      <c r="J36" s="275"/>
      <c r="K36" s="275">
        <v>75.081233779916786</v>
      </c>
      <c r="L36" s="275">
        <v>27.730282699679474</v>
      </c>
      <c r="M36" s="273">
        <v>50.774455955663441</v>
      </c>
      <c r="N36" s="275"/>
      <c r="O36" s="275">
        <v>91.944483080298227</v>
      </c>
      <c r="P36" s="275">
        <v>31.307948543435209</v>
      </c>
      <c r="Q36" s="273">
        <v>60.329877614167046</v>
      </c>
      <c r="R36" s="275"/>
      <c r="S36" s="275">
        <v>74.569614937278899</v>
      </c>
      <c r="T36" s="275">
        <v>22.982485866066085</v>
      </c>
      <c r="U36" s="273">
        <v>47.912065116952846</v>
      </c>
      <c r="W36" s="298"/>
    </row>
    <row r="37" spans="1:23" x14ac:dyDescent="0.3">
      <c r="A37" s="271">
        <v>2013</v>
      </c>
      <c r="B37" s="272"/>
      <c r="C37" s="273">
        <v>68.203863602613211</v>
      </c>
      <c r="D37" s="273">
        <v>21.201864975914166</v>
      </c>
      <c r="E37" s="274">
        <v>44.002268917078304</v>
      </c>
      <c r="F37" s="275"/>
      <c r="G37" s="275">
        <v>65.407957173478323</v>
      </c>
      <c r="H37" s="275">
        <v>20.126892686229017</v>
      </c>
      <c r="I37" s="273">
        <v>42.118807192006813</v>
      </c>
      <c r="J37" s="277"/>
      <c r="K37" s="275">
        <v>78.945297498976117</v>
      </c>
      <c r="L37" s="275">
        <v>25.028750415631119</v>
      </c>
      <c r="M37" s="273">
        <v>51.276439315284271</v>
      </c>
      <c r="N37" s="275"/>
      <c r="O37" s="275">
        <v>87.42878304071948</v>
      </c>
      <c r="P37" s="275">
        <v>28.685866388526868</v>
      </c>
      <c r="Q37" s="273">
        <v>56.800364040583311</v>
      </c>
      <c r="R37" s="275"/>
      <c r="S37" s="275">
        <v>71.494553504210984</v>
      </c>
      <c r="T37" s="275">
        <v>22.093829292143543</v>
      </c>
      <c r="U37" s="273">
        <v>46.033878556565291</v>
      </c>
    </row>
    <row r="38" spans="1:23" x14ac:dyDescent="0.3">
      <c r="A38" s="271">
        <v>2014</v>
      </c>
      <c r="B38" s="272"/>
      <c r="C38" s="273">
        <v>64.077234408220704</v>
      </c>
      <c r="D38" s="273">
        <v>19.900058757336868</v>
      </c>
      <c r="E38" s="274">
        <v>41.354064203014204</v>
      </c>
      <c r="F38" s="275"/>
      <c r="G38" s="275">
        <v>62.284697690014326</v>
      </c>
      <c r="H38" s="275">
        <v>18.88100033336206</v>
      </c>
      <c r="I38" s="273">
        <v>39.985416859919873</v>
      </c>
      <c r="J38" s="277"/>
      <c r="K38" s="275">
        <v>66.541544853561703</v>
      </c>
      <c r="L38" s="275">
        <v>22.763228455178364</v>
      </c>
      <c r="M38" s="273">
        <v>44.096020621699218</v>
      </c>
      <c r="N38" s="275"/>
      <c r="O38" s="275">
        <v>80.056254479293827</v>
      </c>
      <c r="P38" s="275">
        <v>27.255193518938338</v>
      </c>
      <c r="Q38" s="273">
        <v>52.526007809892867</v>
      </c>
      <c r="R38" s="275"/>
      <c r="S38" s="275">
        <v>63.491940854085733</v>
      </c>
      <c r="T38" s="275">
        <v>21.657187370774835</v>
      </c>
      <c r="U38" s="273">
        <v>41.976149736105761</v>
      </c>
    </row>
    <row r="39" spans="1:23" x14ac:dyDescent="0.3">
      <c r="A39" s="278">
        <v>2015</v>
      </c>
      <c r="B39" s="279"/>
      <c r="C39" s="280">
        <v>64.038103531682154</v>
      </c>
      <c r="D39" s="280">
        <v>20.272562801963467</v>
      </c>
      <c r="E39" s="281">
        <v>41.533922158772363</v>
      </c>
      <c r="F39" s="282"/>
      <c r="G39" s="282">
        <v>61.201877625503222</v>
      </c>
      <c r="H39" s="282">
        <v>19.210193080716198</v>
      </c>
      <c r="I39" s="280">
        <v>39.636908536165791</v>
      </c>
      <c r="J39" s="283"/>
      <c r="K39" s="282">
        <v>76.300495830509462</v>
      </c>
      <c r="L39" s="282">
        <v>24.694591167713355</v>
      </c>
      <c r="M39" s="280">
        <v>49.822690152387793</v>
      </c>
      <c r="N39" s="282"/>
      <c r="O39" s="282">
        <v>83.466819508199549</v>
      </c>
      <c r="P39" s="282">
        <v>27.058104497354272</v>
      </c>
      <c r="Q39" s="280">
        <v>54.093756163387845</v>
      </c>
      <c r="R39" s="282"/>
      <c r="S39" s="282">
        <v>66.609942960282496</v>
      </c>
      <c r="T39" s="282">
        <v>22.493671280895111</v>
      </c>
      <c r="U39" s="280">
        <v>43.803856674078077</v>
      </c>
    </row>
    <row r="40" spans="1:23" x14ac:dyDescent="0.3">
      <c r="A40" s="271">
        <v>2016</v>
      </c>
      <c r="B40" s="272"/>
      <c r="C40" s="280">
        <v>62.041135158032468</v>
      </c>
      <c r="D40" s="280">
        <v>19.561517207104512</v>
      </c>
      <c r="E40" s="281">
        <v>40.213310095416624</v>
      </c>
      <c r="F40" s="282"/>
      <c r="G40" s="282">
        <v>59.833350383827941</v>
      </c>
      <c r="H40" s="282">
        <v>18.330991340011106</v>
      </c>
      <c r="I40" s="280">
        <v>38.528046275519962</v>
      </c>
      <c r="J40" s="283"/>
      <c r="K40" s="282">
        <v>73.077599646012118</v>
      </c>
      <c r="L40" s="282">
        <v>23.948278114862852</v>
      </c>
      <c r="M40" s="280">
        <v>47.868452525708662</v>
      </c>
      <c r="N40" s="282"/>
      <c r="O40" s="282">
        <v>78.557758770531706</v>
      </c>
      <c r="P40" s="282">
        <v>28.560778231159485</v>
      </c>
      <c r="Q40" s="280">
        <v>52.60664594189673</v>
      </c>
      <c r="R40" s="282"/>
      <c r="S40" s="282">
        <v>57.124241704569229</v>
      </c>
      <c r="T40" s="282">
        <v>20.24340099813659</v>
      </c>
      <c r="U40" s="280">
        <v>38.121041372767834</v>
      </c>
    </row>
    <row r="41" spans="1:23" x14ac:dyDescent="0.3">
      <c r="A41" s="271">
        <v>2017</v>
      </c>
      <c r="B41" s="272"/>
      <c r="C41" s="280">
        <v>61.769784971605446</v>
      </c>
      <c r="D41" s="280">
        <v>18.856345228979503</v>
      </c>
      <c r="E41" s="281">
        <v>39.731034927975799</v>
      </c>
      <c r="F41" s="282"/>
      <c r="G41" s="282">
        <v>59.337481836365761</v>
      </c>
      <c r="H41" s="282">
        <v>17.882878458565653</v>
      </c>
      <c r="I41" s="280">
        <v>38.066326192033607</v>
      </c>
      <c r="J41" s="978"/>
      <c r="K41" s="282">
        <v>72.434932016378824</v>
      </c>
      <c r="L41" s="282">
        <v>20.9448397662985</v>
      </c>
      <c r="M41" s="280">
        <v>46.015181265149344</v>
      </c>
      <c r="N41" s="282"/>
      <c r="O41" s="282">
        <v>79.166885473504621</v>
      </c>
      <c r="P41" s="282">
        <v>26.866601804407338</v>
      </c>
      <c r="Q41" s="280">
        <v>52.04959962070631</v>
      </c>
      <c r="R41" s="282"/>
      <c r="S41" s="282">
        <v>61.830964964464236</v>
      </c>
      <c r="T41" s="282">
        <v>19.104487139408267</v>
      </c>
      <c r="U41" s="280">
        <v>39.857058578956732</v>
      </c>
    </row>
    <row r="42" spans="1:23" x14ac:dyDescent="0.3">
      <c r="A42" s="271">
        <v>2018</v>
      </c>
      <c r="B42" s="272"/>
      <c r="C42" s="280">
        <v>61.526007158973655</v>
      </c>
      <c r="D42" s="280">
        <v>18.365830108691586</v>
      </c>
      <c r="E42" s="281">
        <v>39.353140316636662</v>
      </c>
      <c r="F42" s="282"/>
      <c r="G42" s="282">
        <v>59.635043767720724</v>
      </c>
      <c r="H42" s="282">
        <v>17.440981720970136</v>
      </c>
      <c r="I42" s="280">
        <v>37.977823612965608</v>
      </c>
      <c r="J42" s="978"/>
      <c r="K42" s="282">
        <v>70.947544811607912</v>
      </c>
      <c r="L42" s="282">
        <v>22.550186581270445</v>
      </c>
      <c r="M42" s="280">
        <v>46.096091940995521</v>
      </c>
      <c r="N42" s="282"/>
      <c r="O42" s="282">
        <v>75.978073107862087</v>
      </c>
      <c r="P42" s="282">
        <v>24.93161150600033</v>
      </c>
      <c r="Q42" s="280">
        <v>49.509511804446909</v>
      </c>
      <c r="R42" s="282"/>
      <c r="S42" s="282">
        <v>56.04981603337928</v>
      </c>
      <c r="T42" s="282">
        <v>17.7591540917734</v>
      </c>
      <c r="U42" s="280">
        <v>36.383199230147625</v>
      </c>
    </row>
    <row r="43" spans="1:23" ht="16.5" x14ac:dyDescent="0.3">
      <c r="A43" s="284"/>
      <c r="B43" s="284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6"/>
      <c r="P43" s="286"/>
      <c r="Q43" s="286"/>
      <c r="R43" s="285"/>
      <c r="S43" s="285"/>
      <c r="T43" s="285"/>
      <c r="U43" s="285"/>
    </row>
    <row r="44" spans="1:23" s="557" customFormat="1" x14ac:dyDescent="0.35">
      <c r="A44" s="653" t="s">
        <v>87</v>
      </c>
      <c r="B44" s="651" t="s">
        <v>105</v>
      </c>
      <c r="C44" s="656"/>
      <c r="D44" s="656"/>
      <c r="E44" s="656"/>
      <c r="F44" s="656"/>
      <c r="G44" s="656"/>
      <c r="H44" s="656"/>
      <c r="I44" s="656"/>
      <c r="J44" s="656"/>
      <c r="K44" s="656"/>
      <c r="L44" s="656"/>
      <c r="M44" s="656"/>
      <c r="N44" s="656"/>
      <c r="O44" s="656"/>
      <c r="P44" s="656"/>
      <c r="Q44" s="656"/>
      <c r="R44" s="656"/>
      <c r="S44" s="656"/>
      <c r="T44" s="656"/>
      <c r="U44" s="656"/>
    </row>
    <row r="45" spans="1:23" s="557" customFormat="1" x14ac:dyDescent="0.35">
      <c r="A45" s="651"/>
      <c r="B45" s="651"/>
      <c r="C45" s="656"/>
      <c r="D45" s="656"/>
      <c r="E45" s="656"/>
      <c r="F45" s="656"/>
      <c r="G45" s="656"/>
      <c r="H45" s="656"/>
      <c r="I45" s="656"/>
      <c r="J45" s="656"/>
      <c r="K45" s="656"/>
      <c r="L45" s="656"/>
      <c r="M45" s="656"/>
      <c r="N45" s="656"/>
      <c r="O45" s="656"/>
      <c r="P45" s="656"/>
      <c r="Q45" s="656"/>
      <c r="R45" s="656"/>
      <c r="S45" s="656"/>
      <c r="T45" s="656"/>
      <c r="U45" s="656"/>
    </row>
    <row r="46" spans="1:23" s="557" customFormat="1" x14ac:dyDescent="0.35">
      <c r="A46" s="653" t="s">
        <v>44</v>
      </c>
      <c r="B46" s="651" t="s">
        <v>114</v>
      </c>
      <c r="C46" s="656"/>
      <c r="D46" s="656"/>
      <c r="E46" s="656"/>
      <c r="F46" s="656"/>
      <c r="G46" s="656"/>
      <c r="H46" s="656"/>
      <c r="I46" s="656"/>
      <c r="J46" s="656"/>
      <c r="K46" s="656"/>
      <c r="L46" s="656"/>
      <c r="M46" s="656"/>
      <c r="N46" s="656"/>
      <c r="O46" s="656"/>
      <c r="P46" s="656"/>
      <c r="Q46" s="656"/>
      <c r="R46" s="656"/>
      <c r="S46" s="656"/>
      <c r="T46" s="656"/>
      <c r="U46" s="656"/>
    </row>
    <row r="47" spans="1:23" s="557" customFormat="1" x14ac:dyDescent="0.35">
      <c r="A47" s="651"/>
      <c r="B47" s="651" t="s">
        <v>1141</v>
      </c>
      <c r="C47" s="656"/>
      <c r="D47" s="656"/>
      <c r="E47" s="656"/>
      <c r="F47" s="656"/>
      <c r="G47" s="656"/>
      <c r="H47" s="656"/>
      <c r="I47" s="656"/>
      <c r="J47" s="656"/>
      <c r="K47" s="656"/>
      <c r="L47" s="656"/>
      <c r="M47" s="656"/>
      <c r="N47" s="656"/>
      <c r="O47" s="656"/>
      <c r="P47" s="656"/>
      <c r="Q47" s="656"/>
      <c r="R47" s="656"/>
      <c r="S47" s="656"/>
      <c r="T47" s="656"/>
      <c r="U47" s="656"/>
    </row>
    <row r="48" spans="1:23" s="557" customFormat="1" x14ac:dyDescent="0.35">
      <c r="A48" s="651"/>
      <c r="B48" s="651" t="s">
        <v>1142</v>
      </c>
      <c r="C48" s="651"/>
      <c r="D48" s="651"/>
      <c r="E48" s="651"/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</row>
    <row r="49" spans="2:2" s="557" customFormat="1" x14ac:dyDescent="0.35">
      <c r="B49" s="651" t="s">
        <v>111</v>
      </c>
    </row>
    <row r="50" spans="2:2" s="557" customFormat="1" x14ac:dyDescent="0.35">
      <c r="B50" s="651" t="s">
        <v>1143</v>
      </c>
    </row>
    <row r="51" spans="2:2" s="557" customFormat="1" x14ac:dyDescent="0.35">
      <c r="B51" s="643" t="s">
        <v>883</v>
      </c>
    </row>
  </sheetData>
  <mergeCells count="5">
    <mergeCell ref="C3:E3"/>
    <mergeCell ref="G3:I3"/>
    <mergeCell ref="K3:M3"/>
    <mergeCell ref="O3:Q3"/>
    <mergeCell ref="S3:U3"/>
  </mergeCells>
  <hyperlinks>
    <hyperlink ref="B51" r:id="rId1" xr:uid="{00000000-0004-0000-0E00-000000000000}"/>
    <hyperlink ref="A2" location="'CHAPTER 1'!A1" display="Back to Table of Contents" xr:uid="{00000000-0004-0000-0E00-000001000000}"/>
  </hyperlinks>
  <pageMargins left="0.7" right="0.7" top="0.75" bottom="0.75" header="0.3" footer="0.3"/>
  <pageSetup paperSize="9" scale="65" orientation="landscape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8">
    <tabColor theme="7" tint="0.59999389629810485"/>
    <pageSetUpPr fitToPage="1"/>
  </sheetPr>
  <dimension ref="A1:D1"/>
  <sheetViews>
    <sheetView showGridLines="0" zoomScaleNormal="100" workbookViewId="0"/>
  </sheetViews>
  <sheetFormatPr defaultColWidth="9.140625" defaultRowHeight="12.75" x14ac:dyDescent="0.2"/>
  <cols>
    <col min="1" max="16384" width="9.140625" style="3"/>
  </cols>
  <sheetData>
    <row r="1" spans="1:4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0F00-000000000000}"/>
  </hyperlinks>
  <pageMargins left="0.7" right="0.7" top="0.75" bottom="0.75" header="0.3" footer="0.3"/>
  <pageSetup paperSize="9" scale="3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1">
    <tabColor theme="7" tint="0.39997558519241921"/>
    <pageSetUpPr fitToPage="1"/>
  </sheetPr>
  <dimension ref="A1:U51"/>
  <sheetViews>
    <sheetView showGridLines="0" zoomScaleNormal="100" workbookViewId="0">
      <pane ySplit="4" topLeftCell="A5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6.5703125" style="9" customWidth="1"/>
    <col min="2" max="2" width="6.28515625" style="9" customWidth="1"/>
    <col min="3" max="5" width="9.140625" style="9"/>
    <col min="6" max="6" width="4.5703125" style="9" customWidth="1"/>
    <col min="7" max="9" width="9.140625" style="9"/>
    <col min="10" max="10" width="4.5703125" style="9" customWidth="1"/>
    <col min="11" max="13" width="9.140625" style="9"/>
    <col min="14" max="14" width="4.7109375" style="9" customWidth="1"/>
    <col min="15" max="17" width="9.140625" style="9"/>
    <col min="18" max="18" width="6" style="9" customWidth="1"/>
    <col min="19" max="16384" width="9.140625" style="9"/>
  </cols>
  <sheetData>
    <row r="1" spans="1:21" s="37" customFormat="1" ht="18" x14ac:dyDescent="0.35">
      <c r="A1" s="35" t="s">
        <v>1145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</row>
    <row r="2" spans="1:21" x14ac:dyDescent="0.3">
      <c r="A2" s="574" t="s">
        <v>965</v>
      </c>
      <c r="C2" s="116"/>
      <c r="U2" s="116"/>
    </row>
    <row r="3" spans="1:21" x14ac:dyDescent="0.3">
      <c r="A3" s="259"/>
      <c r="B3" s="259"/>
      <c r="C3" s="1193" t="s">
        <v>84</v>
      </c>
      <c r="D3" s="1193"/>
      <c r="E3" s="1193"/>
      <c r="F3" s="259"/>
      <c r="G3" s="1194" t="s">
        <v>47</v>
      </c>
      <c r="H3" s="1194"/>
      <c r="I3" s="1194"/>
      <c r="J3" s="259"/>
      <c r="K3" s="1194" t="s">
        <v>48</v>
      </c>
      <c r="L3" s="1194"/>
      <c r="M3" s="1194"/>
      <c r="N3" s="259"/>
      <c r="O3" s="1194" t="s">
        <v>49</v>
      </c>
      <c r="P3" s="1194"/>
      <c r="Q3" s="1194"/>
      <c r="R3" s="259"/>
      <c r="S3" s="1194" t="s">
        <v>55</v>
      </c>
      <c r="T3" s="1194"/>
      <c r="U3" s="1194"/>
    </row>
    <row r="4" spans="1:21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1" x14ac:dyDescent="0.3">
      <c r="A5" s="266">
        <v>1969</v>
      </c>
      <c r="B5" s="267"/>
      <c r="C5" s="305">
        <v>317.52449999999999</v>
      </c>
      <c r="D5" s="305">
        <v>289.62810000000002</v>
      </c>
      <c r="E5" s="306">
        <v>301.09769999999997</v>
      </c>
      <c r="F5" s="270"/>
      <c r="G5" s="270">
        <v>306.97649999999999</v>
      </c>
      <c r="H5" s="270">
        <v>278.04309999999998</v>
      </c>
      <c r="I5" s="268">
        <v>289.95089999999999</v>
      </c>
      <c r="J5" s="270"/>
      <c r="K5" s="270">
        <v>344.11239999999998</v>
      </c>
      <c r="L5" s="270">
        <v>329.82889999999998</v>
      </c>
      <c r="M5" s="268">
        <v>337.16180000000003</v>
      </c>
      <c r="N5" s="270"/>
      <c r="O5" s="270">
        <v>399.6352</v>
      </c>
      <c r="P5" s="270">
        <v>373.2867</v>
      </c>
      <c r="Q5" s="268">
        <v>383.60840000000002</v>
      </c>
      <c r="R5" s="270"/>
      <c r="S5" s="307">
        <v>333.78399999999999</v>
      </c>
      <c r="T5" s="307">
        <v>326.79259999999999</v>
      </c>
      <c r="U5" s="305">
        <v>330.26339999999999</v>
      </c>
    </row>
    <row r="6" spans="1:21" x14ac:dyDescent="0.3">
      <c r="A6" s="271">
        <v>1971</v>
      </c>
      <c r="B6" s="272"/>
      <c r="C6" s="308">
        <v>308.18180000000001</v>
      </c>
      <c r="D6" s="308">
        <v>277.34699999999998</v>
      </c>
      <c r="E6" s="309">
        <v>289.59589999999997</v>
      </c>
      <c r="F6" s="275"/>
      <c r="G6" s="275">
        <v>297.45830000000001</v>
      </c>
      <c r="H6" s="275">
        <v>267.57749999999999</v>
      </c>
      <c r="I6" s="273">
        <v>279.50979999999998</v>
      </c>
      <c r="J6" s="275"/>
      <c r="K6" s="275">
        <v>322.37389999999999</v>
      </c>
      <c r="L6" s="275">
        <v>298.8091</v>
      </c>
      <c r="M6" s="273">
        <v>310.3279</v>
      </c>
      <c r="N6" s="275"/>
      <c r="O6" s="275">
        <v>382.53579999999999</v>
      </c>
      <c r="P6" s="275">
        <v>345.65750000000003</v>
      </c>
      <c r="Q6" s="273">
        <v>359.80950000000001</v>
      </c>
      <c r="R6" s="275"/>
      <c r="S6" s="310">
        <v>385.98489999999998</v>
      </c>
      <c r="T6" s="310">
        <v>344.63850000000002</v>
      </c>
      <c r="U6" s="308">
        <v>359.52870000000001</v>
      </c>
    </row>
    <row r="7" spans="1:21" x14ac:dyDescent="0.3">
      <c r="A7" s="271">
        <v>1973</v>
      </c>
      <c r="B7" s="272"/>
      <c r="C7" s="308">
        <v>303.64139999999998</v>
      </c>
      <c r="D7" s="308">
        <v>272.7011</v>
      </c>
      <c r="E7" s="309">
        <v>285.3073</v>
      </c>
      <c r="F7" s="275"/>
      <c r="G7" s="275">
        <v>289.9443</v>
      </c>
      <c r="H7" s="275">
        <v>262.8578</v>
      </c>
      <c r="I7" s="273">
        <v>274.24919999999997</v>
      </c>
      <c r="J7" s="275"/>
      <c r="K7" s="275">
        <v>333.07679999999999</v>
      </c>
      <c r="L7" s="275">
        <v>290.18540000000002</v>
      </c>
      <c r="M7" s="273">
        <v>306.41759999999999</v>
      </c>
      <c r="N7" s="275"/>
      <c r="O7" s="275">
        <v>392.02519999999998</v>
      </c>
      <c r="P7" s="275">
        <v>346.40690000000001</v>
      </c>
      <c r="Q7" s="273">
        <v>364.66329999999999</v>
      </c>
      <c r="R7" s="275"/>
      <c r="S7" s="310">
        <v>413.26</v>
      </c>
      <c r="T7" s="310">
        <v>333.09100000000001</v>
      </c>
      <c r="U7" s="308">
        <v>360.21010000000001</v>
      </c>
    </row>
    <row r="8" spans="1:21" x14ac:dyDescent="0.3">
      <c r="A8" s="271">
        <v>1975</v>
      </c>
      <c r="B8" s="272"/>
      <c r="C8" s="308">
        <v>279.3433</v>
      </c>
      <c r="D8" s="308">
        <v>254.75309999999999</v>
      </c>
      <c r="E8" s="309">
        <v>265.6069</v>
      </c>
      <c r="F8" s="275"/>
      <c r="G8" s="275">
        <v>268.29419999999999</v>
      </c>
      <c r="H8" s="275">
        <v>245.25630000000001</v>
      </c>
      <c r="I8" s="273">
        <v>255.53129999999999</v>
      </c>
      <c r="J8" s="275"/>
      <c r="K8" s="275">
        <v>298.25740000000002</v>
      </c>
      <c r="L8" s="275">
        <v>274.49200000000002</v>
      </c>
      <c r="M8" s="273">
        <v>286.39330000000001</v>
      </c>
      <c r="N8" s="275"/>
      <c r="O8" s="275">
        <v>364.48989999999998</v>
      </c>
      <c r="P8" s="275">
        <v>322.55869999999999</v>
      </c>
      <c r="Q8" s="273">
        <v>339.20179999999999</v>
      </c>
      <c r="R8" s="275"/>
      <c r="S8" s="310">
        <v>327.58760000000001</v>
      </c>
      <c r="T8" s="310">
        <v>312.89139999999998</v>
      </c>
      <c r="U8" s="308">
        <v>319.99349999999998</v>
      </c>
    </row>
    <row r="9" spans="1:21" x14ac:dyDescent="0.3">
      <c r="A9" s="271">
        <v>1977</v>
      </c>
      <c r="B9" s="272"/>
      <c r="C9" s="308">
        <v>252.5966</v>
      </c>
      <c r="D9" s="308">
        <v>235.65860000000001</v>
      </c>
      <c r="E9" s="309">
        <v>243.89340000000001</v>
      </c>
      <c r="F9" s="275"/>
      <c r="G9" s="275">
        <v>242.94669999999999</v>
      </c>
      <c r="H9" s="275">
        <v>226.85749999999999</v>
      </c>
      <c r="I9" s="273">
        <v>234.96260000000001</v>
      </c>
      <c r="J9" s="275"/>
      <c r="K9" s="275">
        <v>266.58980000000003</v>
      </c>
      <c r="L9" s="275">
        <v>271.72280000000001</v>
      </c>
      <c r="M9" s="273">
        <v>273.11989999999997</v>
      </c>
      <c r="N9" s="275"/>
      <c r="O9" s="275">
        <v>316.78879999999998</v>
      </c>
      <c r="P9" s="275">
        <v>281.88209999999998</v>
      </c>
      <c r="Q9" s="273">
        <v>294.76490000000001</v>
      </c>
      <c r="R9" s="275"/>
      <c r="S9" s="310">
        <v>344.16320000000002</v>
      </c>
      <c r="T9" s="310">
        <v>314.01729999999998</v>
      </c>
      <c r="U9" s="308">
        <v>325.30200000000002</v>
      </c>
    </row>
    <row r="10" spans="1:21" x14ac:dyDescent="0.3">
      <c r="A10" s="271">
        <v>1979</v>
      </c>
      <c r="B10" s="272"/>
      <c r="C10" s="308">
        <v>254.07560000000001</v>
      </c>
      <c r="D10" s="308">
        <v>232.09800000000001</v>
      </c>
      <c r="E10" s="309">
        <v>242.07730000000001</v>
      </c>
      <c r="F10" s="275"/>
      <c r="G10" s="275">
        <v>242.61869999999999</v>
      </c>
      <c r="H10" s="275">
        <v>222.71360000000001</v>
      </c>
      <c r="I10" s="273">
        <v>232.08969999999999</v>
      </c>
      <c r="J10" s="275"/>
      <c r="K10" s="275">
        <v>274.11919999999998</v>
      </c>
      <c r="L10" s="275">
        <v>256.49700000000001</v>
      </c>
      <c r="M10" s="273">
        <v>265.6456</v>
      </c>
      <c r="N10" s="275"/>
      <c r="O10" s="275">
        <v>334.70319999999998</v>
      </c>
      <c r="P10" s="275">
        <v>298.2561</v>
      </c>
      <c r="Q10" s="273">
        <v>312.52620000000002</v>
      </c>
      <c r="R10" s="275"/>
      <c r="S10" s="310">
        <v>340.66579999999999</v>
      </c>
      <c r="T10" s="310">
        <v>276.87889999999999</v>
      </c>
      <c r="U10" s="308">
        <v>299.62720000000002</v>
      </c>
    </row>
    <row r="11" spans="1:21" x14ac:dyDescent="0.3">
      <c r="A11" s="271">
        <v>1981</v>
      </c>
      <c r="B11" s="272"/>
      <c r="C11" s="308">
        <v>229.0026</v>
      </c>
      <c r="D11" s="308">
        <v>210.339</v>
      </c>
      <c r="E11" s="309">
        <v>219.18709999999999</v>
      </c>
      <c r="F11" s="275"/>
      <c r="G11" s="275">
        <v>220.0419</v>
      </c>
      <c r="H11" s="275">
        <v>201.3562</v>
      </c>
      <c r="I11" s="273">
        <v>210.125</v>
      </c>
      <c r="J11" s="275"/>
      <c r="K11" s="275">
        <v>245.2106</v>
      </c>
      <c r="L11" s="275">
        <v>233.49680000000001</v>
      </c>
      <c r="M11" s="273">
        <v>240.59530000000001</v>
      </c>
      <c r="N11" s="275"/>
      <c r="O11" s="275">
        <v>307.95999999999998</v>
      </c>
      <c r="P11" s="275">
        <v>273.18189999999998</v>
      </c>
      <c r="Q11" s="273">
        <v>287.16059999999999</v>
      </c>
      <c r="R11" s="275"/>
      <c r="S11" s="310">
        <v>240.11009999999999</v>
      </c>
      <c r="T11" s="310">
        <v>252.6917</v>
      </c>
      <c r="U11" s="308">
        <v>252.16220000000001</v>
      </c>
    </row>
    <row r="12" spans="1:21" x14ac:dyDescent="0.3">
      <c r="A12" s="271">
        <v>1983</v>
      </c>
      <c r="B12" s="272"/>
      <c r="C12" s="308">
        <v>213.00139999999999</v>
      </c>
      <c r="D12" s="308">
        <v>198.8023</v>
      </c>
      <c r="E12" s="309">
        <v>206.143</v>
      </c>
      <c r="F12" s="275"/>
      <c r="G12" s="275">
        <v>205.75640000000001</v>
      </c>
      <c r="H12" s="275">
        <v>191.0855</v>
      </c>
      <c r="I12" s="273">
        <v>198.589</v>
      </c>
      <c r="J12" s="275"/>
      <c r="K12" s="275">
        <v>228.0592</v>
      </c>
      <c r="L12" s="275">
        <v>213.95</v>
      </c>
      <c r="M12" s="273">
        <v>221.09630000000001</v>
      </c>
      <c r="N12" s="275"/>
      <c r="O12" s="275">
        <v>272.34550000000002</v>
      </c>
      <c r="P12" s="275">
        <v>255.00890000000001</v>
      </c>
      <c r="Q12" s="273">
        <v>263.84039999999999</v>
      </c>
      <c r="R12" s="275"/>
      <c r="S12" s="310">
        <v>235.16059999999999</v>
      </c>
      <c r="T12" s="310">
        <v>238.01320000000001</v>
      </c>
      <c r="U12" s="308">
        <v>238.32660000000001</v>
      </c>
    </row>
    <row r="13" spans="1:21" x14ac:dyDescent="0.3">
      <c r="A13" s="271">
        <v>1985</v>
      </c>
      <c r="B13" s="272"/>
      <c r="C13" s="308">
        <v>223.54650000000001</v>
      </c>
      <c r="D13" s="308">
        <v>203.69659999999999</v>
      </c>
      <c r="E13" s="309">
        <v>212.9306</v>
      </c>
      <c r="F13" s="275"/>
      <c r="G13" s="275">
        <v>218.58189999999999</v>
      </c>
      <c r="H13" s="275">
        <v>199.3091</v>
      </c>
      <c r="I13" s="273">
        <v>208.38489999999999</v>
      </c>
      <c r="J13" s="275"/>
      <c r="K13" s="275">
        <v>227.53100000000001</v>
      </c>
      <c r="L13" s="275">
        <v>220.02860000000001</v>
      </c>
      <c r="M13" s="273">
        <v>225.17179999999999</v>
      </c>
      <c r="N13" s="275"/>
      <c r="O13" s="275">
        <v>272.45389999999998</v>
      </c>
      <c r="P13" s="275">
        <v>239.76339999999999</v>
      </c>
      <c r="Q13" s="273">
        <v>253.48070000000001</v>
      </c>
      <c r="R13" s="275"/>
      <c r="S13" s="310">
        <v>222.76499999999999</v>
      </c>
      <c r="T13" s="310">
        <v>189.33519999999999</v>
      </c>
      <c r="U13" s="308">
        <v>201.29750000000001</v>
      </c>
    </row>
    <row r="14" spans="1:21" x14ac:dyDescent="0.3">
      <c r="A14" s="271">
        <v>1987</v>
      </c>
      <c r="B14" s="272"/>
      <c r="C14" s="308">
        <v>202.9949</v>
      </c>
      <c r="D14" s="308">
        <v>188.60159999999999</v>
      </c>
      <c r="E14" s="309">
        <v>196.19450000000001</v>
      </c>
      <c r="F14" s="275"/>
      <c r="G14" s="275">
        <v>197.74359999999999</v>
      </c>
      <c r="H14" s="275">
        <v>183.72479999999999</v>
      </c>
      <c r="I14" s="273">
        <v>191.1908</v>
      </c>
      <c r="J14" s="275"/>
      <c r="K14" s="275">
        <v>209.46299999999999</v>
      </c>
      <c r="L14" s="275">
        <v>198.8974</v>
      </c>
      <c r="M14" s="273">
        <v>205.1095</v>
      </c>
      <c r="N14" s="275"/>
      <c r="O14" s="275">
        <v>254.6223</v>
      </c>
      <c r="P14" s="275">
        <v>229.07820000000001</v>
      </c>
      <c r="Q14" s="273">
        <v>240.19659999999999</v>
      </c>
      <c r="R14" s="275"/>
      <c r="S14" s="310">
        <v>202.20679999999999</v>
      </c>
      <c r="T14" s="310">
        <v>191.91120000000001</v>
      </c>
      <c r="U14" s="308">
        <v>198.4126</v>
      </c>
    </row>
    <row r="15" spans="1:21" x14ac:dyDescent="0.3">
      <c r="A15" s="271">
        <v>1989</v>
      </c>
      <c r="B15" s="272"/>
      <c r="C15" s="308">
        <v>195.40950000000001</v>
      </c>
      <c r="D15" s="308">
        <v>179.35040000000001</v>
      </c>
      <c r="E15" s="309">
        <v>186.7894</v>
      </c>
      <c r="F15" s="275"/>
      <c r="G15" s="275">
        <v>189.8871</v>
      </c>
      <c r="H15" s="275">
        <v>173.75479999999999</v>
      </c>
      <c r="I15" s="273">
        <v>181.136</v>
      </c>
      <c r="J15" s="275"/>
      <c r="K15" s="275">
        <v>193.8125</v>
      </c>
      <c r="L15" s="275">
        <v>187.03579999999999</v>
      </c>
      <c r="M15" s="273">
        <v>191.76859999999999</v>
      </c>
      <c r="N15" s="275"/>
      <c r="O15" s="275">
        <v>253.15369999999999</v>
      </c>
      <c r="P15" s="275">
        <v>227.7886</v>
      </c>
      <c r="Q15" s="273">
        <v>238.76849999999999</v>
      </c>
      <c r="R15" s="275"/>
      <c r="S15" s="310">
        <v>198.38290000000001</v>
      </c>
      <c r="T15" s="310">
        <v>183.6019</v>
      </c>
      <c r="U15" s="308">
        <v>190.8914</v>
      </c>
    </row>
    <row r="16" spans="1:21" x14ac:dyDescent="0.3">
      <c r="A16" s="271">
        <v>1991</v>
      </c>
      <c r="B16" s="272"/>
      <c r="C16" s="308">
        <v>192.0898</v>
      </c>
      <c r="D16" s="308">
        <v>173.98259999999999</v>
      </c>
      <c r="E16" s="309">
        <v>182.38929999999999</v>
      </c>
      <c r="F16" s="275"/>
      <c r="G16" s="275">
        <v>188.64070000000001</v>
      </c>
      <c r="H16" s="275">
        <v>170.09989999999999</v>
      </c>
      <c r="I16" s="273">
        <v>178.5926</v>
      </c>
      <c r="J16" s="275"/>
      <c r="K16" s="275">
        <v>194.2302</v>
      </c>
      <c r="L16" s="275">
        <v>174.90199999999999</v>
      </c>
      <c r="M16" s="273">
        <v>184.25069999999999</v>
      </c>
      <c r="N16" s="275"/>
      <c r="O16" s="275">
        <v>231.82169999999999</v>
      </c>
      <c r="P16" s="275">
        <v>211.49799999999999</v>
      </c>
      <c r="Q16" s="273">
        <v>221.08340000000001</v>
      </c>
      <c r="R16" s="275"/>
      <c r="S16" s="310">
        <v>172.01009999999999</v>
      </c>
      <c r="T16" s="310">
        <v>171.89680000000001</v>
      </c>
      <c r="U16" s="308">
        <v>173.7885</v>
      </c>
    </row>
    <row r="17" spans="1:21" x14ac:dyDescent="0.3">
      <c r="A17" s="271">
        <v>1993</v>
      </c>
      <c r="B17" s="272"/>
      <c r="C17" s="308">
        <v>167.255</v>
      </c>
      <c r="D17" s="308">
        <v>155.73500000000001</v>
      </c>
      <c r="E17" s="309">
        <v>161.64689999999999</v>
      </c>
      <c r="F17" s="275"/>
      <c r="G17" s="275">
        <v>159.8409</v>
      </c>
      <c r="H17" s="275">
        <v>148.84889999999999</v>
      </c>
      <c r="I17" s="273">
        <v>154.41</v>
      </c>
      <c r="J17" s="275"/>
      <c r="K17" s="275">
        <v>161.49760000000001</v>
      </c>
      <c r="L17" s="275">
        <v>156.21770000000001</v>
      </c>
      <c r="M17" s="273">
        <v>160.8683</v>
      </c>
      <c r="N17" s="275"/>
      <c r="O17" s="275">
        <v>240.6499</v>
      </c>
      <c r="P17" s="275">
        <v>221.64619999999999</v>
      </c>
      <c r="Q17" s="273">
        <v>230.87700000000001</v>
      </c>
      <c r="R17" s="275"/>
      <c r="S17" s="310">
        <v>201.37520000000001</v>
      </c>
      <c r="T17" s="310">
        <v>164.84129999999999</v>
      </c>
      <c r="U17" s="308">
        <v>180.37100000000001</v>
      </c>
    </row>
    <row r="18" spans="1:21" x14ac:dyDescent="0.3">
      <c r="A18" s="271">
        <v>1994</v>
      </c>
      <c r="B18" s="272"/>
      <c r="C18" s="273">
        <v>156.80554293043204</v>
      </c>
      <c r="D18" s="273">
        <v>147.77846955114799</v>
      </c>
      <c r="E18" s="274">
        <v>152.80843952630605</v>
      </c>
      <c r="F18" s="275"/>
      <c r="G18" s="276">
        <v>151.20427379490872</v>
      </c>
      <c r="H18" s="276">
        <v>141.3854087670089</v>
      </c>
      <c r="I18" s="273">
        <v>146.69279517112713</v>
      </c>
      <c r="J18" s="275"/>
      <c r="K18" s="275">
        <v>152.8311043423343</v>
      </c>
      <c r="L18" s="275">
        <v>151.71660059781601</v>
      </c>
      <c r="M18" s="273">
        <v>153.69571142773484</v>
      </c>
      <c r="N18" s="275"/>
      <c r="O18" s="275">
        <v>221.76143411160314</v>
      </c>
      <c r="P18" s="275">
        <v>207.59617442744491</v>
      </c>
      <c r="Q18" s="273">
        <v>214.87652619089835</v>
      </c>
      <c r="R18" s="275"/>
      <c r="S18" s="275">
        <v>174.80592466554992</v>
      </c>
      <c r="T18" s="275">
        <v>170.99994390297678</v>
      </c>
      <c r="U18" s="273">
        <v>173.78526683113799</v>
      </c>
    </row>
    <row r="19" spans="1:21" x14ac:dyDescent="0.3">
      <c r="A19" s="271">
        <v>1995</v>
      </c>
      <c r="B19" s="272"/>
      <c r="C19" s="273">
        <v>156.48719518177884</v>
      </c>
      <c r="D19" s="273">
        <v>147.30208964859051</v>
      </c>
      <c r="E19" s="274">
        <v>152.40755878920882</v>
      </c>
      <c r="F19" s="275"/>
      <c r="G19" s="276">
        <v>150.51672343213596</v>
      </c>
      <c r="H19" s="276">
        <v>141.23236529718019</v>
      </c>
      <c r="I19" s="273">
        <v>146.27790873049221</v>
      </c>
      <c r="J19" s="275"/>
      <c r="K19" s="275">
        <v>164.55533568075691</v>
      </c>
      <c r="L19" s="275">
        <v>152.95795933066617</v>
      </c>
      <c r="M19" s="273">
        <v>159.02351892539841</v>
      </c>
      <c r="N19" s="275"/>
      <c r="O19" s="275">
        <v>218.37190101531678</v>
      </c>
      <c r="P19" s="275">
        <v>205.95056163861275</v>
      </c>
      <c r="Q19" s="273">
        <v>213.18191703979571</v>
      </c>
      <c r="R19" s="275"/>
      <c r="S19" s="275">
        <v>174.06587873666501</v>
      </c>
      <c r="T19" s="275">
        <v>161.62677011981648</v>
      </c>
      <c r="U19" s="273">
        <v>167.79393681935369</v>
      </c>
    </row>
    <row r="20" spans="1:21" x14ac:dyDescent="0.3">
      <c r="A20" s="271">
        <v>1996</v>
      </c>
      <c r="B20" s="272"/>
      <c r="C20" s="273">
        <v>155.02409705667273</v>
      </c>
      <c r="D20" s="273">
        <v>145.04521143081956</v>
      </c>
      <c r="E20" s="274">
        <v>150.46018787723119</v>
      </c>
      <c r="F20" s="275"/>
      <c r="G20" s="276">
        <v>150.30715736962884</v>
      </c>
      <c r="H20" s="276">
        <v>140.79142461896294</v>
      </c>
      <c r="I20" s="273">
        <v>145.95761528426968</v>
      </c>
      <c r="J20" s="275"/>
      <c r="K20" s="275">
        <v>158.48475975601107</v>
      </c>
      <c r="L20" s="275">
        <v>152.89039616670161</v>
      </c>
      <c r="M20" s="273">
        <v>157.23189926661155</v>
      </c>
      <c r="N20" s="275"/>
      <c r="O20" s="275">
        <v>206.13464066480063</v>
      </c>
      <c r="P20" s="275">
        <v>183.4651833224579</v>
      </c>
      <c r="Q20" s="273">
        <v>194.01122021970019</v>
      </c>
      <c r="R20" s="275"/>
      <c r="S20" s="275">
        <v>162.80480923510984</v>
      </c>
      <c r="T20" s="275">
        <v>157.03105203941158</v>
      </c>
      <c r="U20" s="273">
        <v>160.66521390488086</v>
      </c>
    </row>
    <row r="21" spans="1:21" x14ac:dyDescent="0.3">
      <c r="A21" s="271">
        <v>1997</v>
      </c>
      <c r="B21" s="272"/>
      <c r="C21" s="273">
        <v>149.32619237938866</v>
      </c>
      <c r="D21" s="273">
        <v>138.64465912367638</v>
      </c>
      <c r="E21" s="274">
        <v>144.14125160419863</v>
      </c>
      <c r="F21" s="275"/>
      <c r="G21" s="276">
        <v>144.29806172736815</v>
      </c>
      <c r="H21" s="276">
        <v>134.63820486751928</v>
      </c>
      <c r="I21" s="273">
        <v>139.67393114427779</v>
      </c>
      <c r="J21" s="275"/>
      <c r="K21" s="275">
        <v>152.55511216240251</v>
      </c>
      <c r="L21" s="275">
        <v>141.64366041162805</v>
      </c>
      <c r="M21" s="273">
        <v>148.07336748503829</v>
      </c>
      <c r="N21" s="275"/>
      <c r="O21" s="275">
        <v>202.6983691570862</v>
      </c>
      <c r="P21" s="275">
        <v>178.56744861673616</v>
      </c>
      <c r="Q21" s="273">
        <v>189.22766287619825</v>
      </c>
      <c r="R21" s="275"/>
      <c r="S21" s="275">
        <v>171.37533163614106</v>
      </c>
      <c r="T21" s="275">
        <v>150.49079577080693</v>
      </c>
      <c r="U21" s="273">
        <v>158.96869082130686</v>
      </c>
    </row>
    <row r="22" spans="1:21" x14ac:dyDescent="0.3">
      <c r="A22" s="271">
        <v>1998</v>
      </c>
      <c r="B22" s="272"/>
      <c r="C22" s="273">
        <v>144.96033985896725</v>
      </c>
      <c r="D22" s="273">
        <v>137.10793675716567</v>
      </c>
      <c r="E22" s="274">
        <v>141.67570595116587</v>
      </c>
      <c r="F22" s="275"/>
      <c r="G22" s="276">
        <v>140.74173876082421</v>
      </c>
      <c r="H22" s="276">
        <v>132.98297149448405</v>
      </c>
      <c r="I22" s="273">
        <v>137.33397342899542</v>
      </c>
      <c r="J22" s="275"/>
      <c r="K22" s="275">
        <v>146.71905698674183</v>
      </c>
      <c r="L22" s="275">
        <v>141.54177065650271</v>
      </c>
      <c r="M22" s="273">
        <v>145.66990456244022</v>
      </c>
      <c r="N22" s="275"/>
      <c r="O22" s="275">
        <v>190.31858380696076</v>
      </c>
      <c r="P22" s="275">
        <v>176.87511162189855</v>
      </c>
      <c r="Q22" s="273">
        <v>185.33107533518628</v>
      </c>
      <c r="R22" s="275"/>
      <c r="S22" s="275">
        <v>153.45556800658963</v>
      </c>
      <c r="T22" s="275">
        <v>148.40391356656377</v>
      </c>
      <c r="U22" s="273">
        <v>153.03851586160405</v>
      </c>
    </row>
    <row r="23" spans="1:21" x14ac:dyDescent="0.3">
      <c r="A23" s="271">
        <v>1999</v>
      </c>
      <c r="B23" s="272"/>
      <c r="C23" s="273">
        <v>138.98085614695333</v>
      </c>
      <c r="D23" s="273">
        <v>134.0335129393689</v>
      </c>
      <c r="E23" s="274">
        <v>137.49548267581244</v>
      </c>
      <c r="F23" s="275"/>
      <c r="G23" s="276">
        <v>134.15578137303433</v>
      </c>
      <c r="H23" s="276">
        <v>129.71362374718728</v>
      </c>
      <c r="I23" s="273">
        <v>132.94458106141104</v>
      </c>
      <c r="J23" s="275"/>
      <c r="K23" s="275">
        <v>140.85607637435359</v>
      </c>
      <c r="L23" s="275">
        <v>136.07875042883464</v>
      </c>
      <c r="M23" s="273">
        <v>139.95349886587695</v>
      </c>
      <c r="N23" s="275"/>
      <c r="O23" s="275">
        <v>188.43778319982539</v>
      </c>
      <c r="P23" s="275">
        <v>174.12903360922718</v>
      </c>
      <c r="Q23" s="273">
        <v>181.60514420140169</v>
      </c>
      <c r="R23" s="275"/>
      <c r="S23" s="275">
        <v>164.65922599539675</v>
      </c>
      <c r="T23" s="275">
        <v>156.7554198372089</v>
      </c>
      <c r="U23" s="273">
        <v>160.6051219727523</v>
      </c>
    </row>
    <row r="24" spans="1:21" x14ac:dyDescent="0.3">
      <c r="A24" s="271">
        <v>2000</v>
      </c>
      <c r="B24" s="272"/>
      <c r="C24" s="273">
        <v>129.41328693774921</v>
      </c>
      <c r="D24" s="273">
        <v>124.43541696177907</v>
      </c>
      <c r="E24" s="274">
        <v>127.95777555772109</v>
      </c>
      <c r="F24" s="275"/>
      <c r="G24" s="276">
        <v>124.2095397855721</v>
      </c>
      <c r="H24" s="276">
        <v>119.66633815201219</v>
      </c>
      <c r="I24" s="273">
        <v>122.89011837691896</v>
      </c>
      <c r="J24" s="275"/>
      <c r="K24" s="275">
        <v>130.31398508098511</v>
      </c>
      <c r="L24" s="275">
        <v>127.39718001860697</v>
      </c>
      <c r="M24" s="273">
        <v>131.48860331749617</v>
      </c>
      <c r="N24" s="275"/>
      <c r="O24" s="275">
        <v>188.11979881798663</v>
      </c>
      <c r="P24" s="275">
        <v>170.20491780681851</v>
      </c>
      <c r="Q24" s="273">
        <v>178.86665474934122</v>
      </c>
      <c r="R24" s="275"/>
      <c r="S24" s="275">
        <v>134.09513187292143</v>
      </c>
      <c r="T24" s="275">
        <v>139.20161575300054</v>
      </c>
      <c r="U24" s="273">
        <v>140.64395566708447</v>
      </c>
    </row>
    <row r="25" spans="1:21" x14ac:dyDescent="0.3">
      <c r="A25" s="271">
        <v>2001</v>
      </c>
      <c r="B25" s="272"/>
      <c r="C25" s="273">
        <v>147.19436383512303</v>
      </c>
      <c r="D25" s="273">
        <v>135.43051740282269</v>
      </c>
      <c r="E25" s="274">
        <v>141.30408305733974</v>
      </c>
      <c r="F25" s="275"/>
      <c r="G25" s="275">
        <v>143.86121008271829</v>
      </c>
      <c r="H25" s="275">
        <v>131.95676460665774</v>
      </c>
      <c r="I25" s="273">
        <v>137.83156396234992</v>
      </c>
      <c r="J25" s="275"/>
      <c r="K25" s="275">
        <v>151.94699204852029</v>
      </c>
      <c r="L25" s="275">
        <v>142.80809148308526</v>
      </c>
      <c r="M25" s="273">
        <v>147.84263957875365</v>
      </c>
      <c r="N25" s="275"/>
      <c r="O25" s="275">
        <v>179.02355983977941</v>
      </c>
      <c r="P25" s="275">
        <v>164.82176239207104</v>
      </c>
      <c r="Q25" s="273">
        <v>171.79856531632092</v>
      </c>
      <c r="R25" s="275"/>
      <c r="S25" s="275">
        <v>150.71303393541692</v>
      </c>
      <c r="T25" s="275">
        <v>140.12124994527028</v>
      </c>
      <c r="U25" s="273">
        <v>146.39043270050126</v>
      </c>
    </row>
    <row r="26" spans="1:21" x14ac:dyDescent="0.3">
      <c r="A26" s="271">
        <v>2002</v>
      </c>
      <c r="B26" s="272"/>
      <c r="C26" s="273">
        <v>147.70633108412943</v>
      </c>
      <c r="D26" s="273">
        <v>135.35160738713014</v>
      </c>
      <c r="E26" s="274">
        <v>141.40338968639551</v>
      </c>
      <c r="F26" s="275"/>
      <c r="G26" s="275">
        <v>145.09653863972304</v>
      </c>
      <c r="H26" s="275">
        <v>131.2456967120761</v>
      </c>
      <c r="I26" s="273">
        <v>137.78753389090687</v>
      </c>
      <c r="J26" s="275"/>
      <c r="K26" s="275">
        <v>147.76110518372482</v>
      </c>
      <c r="L26" s="275">
        <v>145.05906659183938</v>
      </c>
      <c r="M26" s="273">
        <v>148.01129227094464</v>
      </c>
      <c r="N26" s="275"/>
      <c r="O26" s="275">
        <v>175.90514700591066</v>
      </c>
      <c r="P26" s="275">
        <v>168.81133332645129</v>
      </c>
      <c r="Q26" s="273">
        <v>173.35482699957822</v>
      </c>
      <c r="R26" s="275"/>
      <c r="S26" s="275">
        <v>147.11201532961761</v>
      </c>
      <c r="T26" s="275">
        <v>141.7226498369412</v>
      </c>
      <c r="U26" s="273">
        <v>145.46505334115935</v>
      </c>
    </row>
    <row r="27" spans="1:21" x14ac:dyDescent="0.3">
      <c r="A27" s="271">
        <v>2003</v>
      </c>
      <c r="B27" s="272"/>
      <c r="C27" s="273">
        <v>141.90134401459949</v>
      </c>
      <c r="D27" s="273">
        <v>131.96407777281451</v>
      </c>
      <c r="E27" s="274">
        <v>137.19970080998374</v>
      </c>
      <c r="F27" s="275"/>
      <c r="G27" s="275">
        <v>137.89106301039089</v>
      </c>
      <c r="H27" s="275">
        <v>128.75236035606406</v>
      </c>
      <c r="I27" s="273">
        <v>133.70389934934161</v>
      </c>
      <c r="J27" s="275"/>
      <c r="K27" s="275">
        <v>155.8709171229886</v>
      </c>
      <c r="L27" s="275">
        <v>136.74624115168962</v>
      </c>
      <c r="M27" s="273">
        <v>144.99458879413058</v>
      </c>
      <c r="N27" s="275"/>
      <c r="O27" s="275">
        <v>175.14584125356114</v>
      </c>
      <c r="P27" s="275">
        <v>160.79090307682722</v>
      </c>
      <c r="Q27" s="273">
        <v>167.53649398347889</v>
      </c>
      <c r="R27" s="275"/>
      <c r="S27" s="275">
        <v>145.67801411889806</v>
      </c>
      <c r="T27" s="275">
        <v>134.7094156871897</v>
      </c>
      <c r="U27" s="273">
        <v>140.45311143934191</v>
      </c>
    </row>
    <row r="28" spans="1:21" x14ac:dyDescent="0.3">
      <c r="A28" s="271">
        <v>2004</v>
      </c>
      <c r="B28" s="272"/>
      <c r="C28" s="273">
        <v>128.46352288197176</v>
      </c>
      <c r="D28" s="273">
        <v>120.47187311721902</v>
      </c>
      <c r="E28" s="274">
        <v>124.87393546796102</v>
      </c>
      <c r="F28" s="275"/>
      <c r="G28" s="275">
        <v>125.26627150443078</v>
      </c>
      <c r="H28" s="275">
        <v>117.00199121561401</v>
      </c>
      <c r="I28" s="273">
        <v>121.47607277740093</v>
      </c>
      <c r="J28" s="275"/>
      <c r="K28" s="275">
        <v>124.17502916592832</v>
      </c>
      <c r="L28" s="275">
        <v>126.70128661828475</v>
      </c>
      <c r="M28" s="273">
        <v>127.76596632693838</v>
      </c>
      <c r="N28" s="275"/>
      <c r="O28" s="275">
        <v>165.03233056164848</v>
      </c>
      <c r="P28" s="275">
        <v>151.05976579005511</v>
      </c>
      <c r="Q28" s="273">
        <v>157.65464997461365</v>
      </c>
      <c r="R28" s="275"/>
      <c r="S28" s="275">
        <v>135.60647313929431</v>
      </c>
      <c r="T28" s="275">
        <v>124.42125120362857</v>
      </c>
      <c r="U28" s="273">
        <v>129.02946065600034</v>
      </c>
    </row>
    <row r="29" spans="1:21" x14ac:dyDescent="0.3">
      <c r="A29" s="271">
        <v>2005</v>
      </c>
      <c r="B29" s="272"/>
      <c r="C29" s="273">
        <v>119.57843768205956</v>
      </c>
      <c r="D29" s="273">
        <v>113.52721913307376</v>
      </c>
      <c r="E29" s="274">
        <v>117.0983243976416</v>
      </c>
      <c r="F29" s="275"/>
      <c r="G29" s="275">
        <v>116.9147667524369</v>
      </c>
      <c r="H29" s="275">
        <v>110.73443657652183</v>
      </c>
      <c r="I29" s="273">
        <v>114.25088431524537</v>
      </c>
      <c r="J29" s="275"/>
      <c r="K29" s="275">
        <v>122.36456574349999</v>
      </c>
      <c r="L29" s="275">
        <v>115.40977380106962</v>
      </c>
      <c r="M29" s="273">
        <v>119.85238636918186</v>
      </c>
      <c r="N29" s="275"/>
      <c r="O29" s="275">
        <v>147.02231897126441</v>
      </c>
      <c r="P29" s="275">
        <v>142.00765799010952</v>
      </c>
      <c r="Q29" s="273">
        <v>145.9061385500639</v>
      </c>
      <c r="R29" s="275"/>
      <c r="S29" s="275">
        <v>117.26611320457805</v>
      </c>
      <c r="T29" s="275">
        <v>110.04743039899179</v>
      </c>
      <c r="U29" s="273">
        <v>114.37890572098792</v>
      </c>
    </row>
    <row r="30" spans="1:21" x14ac:dyDescent="0.3">
      <c r="A30" s="271">
        <v>2006</v>
      </c>
      <c r="B30" s="272"/>
      <c r="C30" s="273">
        <v>114.18212736501623</v>
      </c>
      <c r="D30" s="273">
        <v>105.87856808634996</v>
      </c>
      <c r="E30" s="274">
        <v>110.14054581352185</v>
      </c>
      <c r="F30" s="275"/>
      <c r="G30" s="275">
        <v>111.41124473044958</v>
      </c>
      <c r="H30" s="275">
        <v>103.27152172348552</v>
      </c>
      <c r="I30" s="273">
        <v>107.41183003957005</v>
      </c>
      <c r="J30" s="275"/>
      <c r="K30" s="275">
        <v>121.77145287577984</v>
      </c>
      <c r="L30" s="275">
        <v>108.78556564393729</v>
      </c>
      <c r="M30" s="273">
        <v>114.37084429431528</v>
      </c>
      <c r="N30" s="275"/>
      <c r="O30" s="275">
        <v>137.81991416197039</v>
      </c>
      <c r="P30" s="275">
        <v>129.84526152965773</v>
      </c>
      <c r="Q30" s="273">
        <v>134.71916113495996</v>
      </c>
      <c r="R30" s="275"/>
      <c r="S30" s="275">
        <v>116.9916828095181</v>
      </c>
      <c r="T30" s="275">
        <v>109.01189218992114</v>
      </c>
      <c r="U30" s="273">
        <v>113.74718148305757</v>
      </c>
    </row>
    <row r="31" spans="1:21" x14ac:dyDescent="0.3">
      <c r="A31" s="271">
        <v>2007</v>
      </c>
      <c r="B31" s="272"/>
      <c r="C31" s="273">
        <v>106.85510878314683</v>
      </c>
      <c r="D31" s="273">
        <v>101.55935174980549</v>
      </c>
      <c r="E31" s="274">
        <v>104.69820711089957</v>
      </c>
      <c r="F31" s="275"/>
      <c r="G31" s="275">
        <v>103.60744874597535</v>
      </c>
      <c r="H31" s="275">
        <v>98.80970236868248</v>
      </c>
      <c r="I31" s="273">
        <v>101.73026965792336</v>
      </c>
      <c r="J31" s="275"/>
      <c r="K31" s="275">
        <v>112.9060797277545</v>
      </c>
      <c r="L31" s="275">
        <v>105.35234736339294</v>
      </c>
      <c r="M31" s="273">
        <v>109.61889439546988</v>
      </c>
      <c r="N31" s="275"/>
      <c r="O31" s="275">
        <v>135.76741119938382</v>
      </c>
      <c r="P31" s="275">
        <v>125.20909849772978</v>
      </c>
      <c r="Q31" s="273">
        <v>130.52900792800475</v>
      </c>
      <c r="R31" s="275"/>
      <c r="S31" s="275">
        <v>115.92081731914959</v>
      </c>
      <c r="T31" s="275">
        <v>109.1742745688058</v>
      </c>
      <c r="U31" s="273">
        <v>111.89870267684856</v>
      </c>
    </row>
    <row r="32" spans="1:21" x14ac:dyDescent="0.3">
      <c r="A32" s="271">
        <v>2008</v>
      </c>
      <c r="B32" s="272"/>
      <c r="C32" s="273">
        <v>105.15095229300398</v>
      </c>
      <c r="D32" s="273">
        <v>100.48613615571868</v>
      </c>
      <c r="E32" s="274">
        <v>103.40965887320917</v>
      </c>
      <c r="F32" s="275"/>
      <c r="G32" s="275">
        <v>102.43177425510954</v>
      </c>
      <c r="H32" s="275">
        <v>97.326331576337253</v>
      </c>
      <c r="I32" s="273">
        <v>100.37835222970938</v>
      </c>
      <c r="J32" s="275"/>
      <c r="K32" s="275">
        <v>105.66719988739897</v>
      </c>
      <c r="L32" s="275">
        <v>108.41318681119638</v>
      </c>
      <c r="M32" s="273">
        <v>108.71270201321136</v>
      </c>
      <c r="N32" s="275"/>
      <c r="O32" s="275">
        <v>131.46524411669492</v>
      </c>
      <c r="P32" s="275">
        <v>125.35740305919319</v>
      </c>
      <c r="Q32" s="273">
        <v>129.40238831378113</v>
      </c>
      <c r="R32" s="275"/>
      <c r="S32" s="275">
        <v>113.54302245443019</v>
      </c>
      <c r="T32" s="275">
        <v>106.60030327264361</v>
      </c>
      <c r="U32" s="273">
        <v>109.4089358857361</v>
      </c>
    </row>
    <row r="33" spans="1:21" x14ac:dyDescent="0.3">
      <c r="A33" s="271">
        <v>2009</v>
      </c>
      <c r="B33" s="272"/>
      <c r="C33" s="273">
        <v>95.998790443067946</v>
      </c>
      <c r="D33" s="273">
        <v>92.350641890682724</v>
      </c>
      <c r="E33" s="274">
        <v>94.818740574035715</v>
      </c>
      <c r="F33" s="275"/>
      <c r="G33" s="275">
        <v>93.883589819116423</v>
      </c>
      <c r="H33" s="275">
        <v>89.495625145292024</v>
      </c>
      <c r="I33" s="273">
        <v>92.193197174612749</v>
      </c>
      <c r="J33" s="275"/>
      <c r="K33" s="275">
        <v>99.76560533187741</v>
      </c>
      <c r="L33" s="275">
        <v>101.30650755997777</v>
      </c>
      <c r="M33" s="273">
        <v>102.00385340875114</v>
      </c>
      <c r="N33" s="275"/>
      <c r="O33" s="275">
        <v>116.78886502082158</v>
      </c>
      <c r="P33" s="275">
        <v>115.56327052675981</v>
      </c>
      <c r="Q33" s="273">
        <v>117.4989225844334</v>
      </c>
      <c r="R33" s="275"/>
      <c r="S33" s="275">
        <v>94.718177635599972</v>
      </c>
      <c r="T33" s="275">
        <v>93.777308344292663</v>
      </c>
      <c r="U33" s="273">
        <v>95.745867768339167</v>
      </c>
    </row>
    <row r="34" spans="1:21" x14ac:dyDescent="0.3">
      <c r="A34" s="271">
        <v>2010</v>
      </c>
      <c r="B34" s="272"/>
      <c r="C34" s="273">
        <v>93.990306242305991</v>
      </c>
      <c r="D34" s="273">
        <v>89.141394953093013</v>
      </c>
      <c r="E34" s="274">
        <v>92.019782592889911</v>
      </c>
      <c r="F34" s="275"/>
      <c r="G34" s="275">
        <v>91.437104807145815</v>
      </c>
      <c r="H34" s="275">
        <v>87.101875329474993</v>
      </c>
      <c r="I34" s="273">
        <v>89.763327936111949</v>
      </c>
      <c r="J34" s="275"/>
      <c r="K34" s="275">
        <v>100.60362447623828</v>
      </c>
      <c r="L34" s="275">
        <v>94.814616197739213</v>
      </c>
      <c r="M34" s="273">
        <v>97.684897413625151</v>
      </c>
      <c r="N34" s="275"/>
      <c r="O34" s="275">
        <v>114.70728924475621</v>
      </c>
      <c r="P34" s="275">
        <v>104.74592079188345</v>
      </c>
      <c r="Q34" s="273">
        <v>109.8563684479354</v>
      </c>
      <c r="R34" s="275"/>
      <c r="S34" s="275">
        <v>100.30876743802929</v>
      </c>
      <c r="T34" s="275">
        <v>93.172996538877157</v>
      </c>
      <c r="U34" s="273">
        <v>97.05497005036311</v>
      </c>
    </row>
    <row r="35" spans="1:21" x14ac:dyDescent="0.3">
      <c r="A35" s="271">
        <v>2011</v>
      </c>
      <c r="B35" s="272"/>
      <c r="C35" s="273">
        <v>77.806493282278012</v>
      </c>
      <c r="D35" s="273">
        <v>73.433318737984308</v>
      </c>
      <c r="E35" s="274">
        <v>75.833759495588041</v>
      </c>
      <c r="F35" s="275"/>
      <c r="G35" s="275">
        <v>75.264931181208993</v>
      </c>
      <c r="H35" s="275">
        <v>70.355122243347566</v>
      </c>
      <c r="I35" s="273">
        <v>72.882333299108694</v>
      </c>
      <c r="J35" s="275"/>
      <c r="K35" s="275">
        <v>77.047224752021563</v>
      </c>
      <c r="L35" s="275">
        <v>75.074518732623019</v>
      </c>
      <c r="M35" s="273">
        <v>76.692871270809036</v>
      </c>
      <c r="N35" s="275"/>
      <c r="O35" s="275">
        <v>104.31331722037423</v>
      </c>
      <c r="P35" s="275">
        <v>101.17623369899441</v>
      </c>
      <c r="Q35" s="273">
        <v>103.65517443236476</v>
      </c>
      <c r="R35" s="275"/>
      <c r="S35" s="275">
        <v>81.740853650136884</v>
      </c>
      <c r="T35" s="275">
        <v>83.019347408041796</v>
      </c>
      <c r="U35" s="273">
        <v>84.265686238889714</v>
      </c>
    </row>
    <row r="36" spans="1:21" x14ac:dyDescent="0.3">
      <c r="A36" s="271">
        <v>2012</v>
      </c>
      <c r="B36" s="272"/>
      <c r="C36" s="273">
        <v>74.014283414283682</v>
      </c>
      <c r="D36" s="273">
        <v>72.065508158662652</v>
      </c>
      <c r="E36" s="274">
        <v>73.512931891536738</v>
      </c>
      <c r="F36" s="275"/>
      <c r="G36" s="275">
        <v>71.455554288589894</v>
      </c>
      <c r="H36" s="275">
        <v>69.123309621694588</v>
      </c>
      <c r="I36" s="273">
        <v>70.653977223488894</v>
      </c>
      <c r="J36" s="275"/>
      <c r="K36" s="275">
        <v>79.974795537958073</v>
      </c>
      <c r="L36" s="275">
        <v>74.178307019689584</v>
      </c>
      <c r="M36" s="273">
        <v>77.166023917866781</v>
      </c>
      <c r="N36" s="275"/>
      <c r="O36" s="275">
        <v>96.470033502330821</v>
      </c>
      <c r="P36" s="275">
        <v>98.335494048785606</v>
      </c>
      <c r="Q36" s="273">
        <v>98.933011356537236</v>
      </c>
      <c r="R36" s="275"/>
      <c r="S36" s="275">
        <v>76.963240425016977</v>
      </c>
      <c r="T36" s="275">
        <v>80.741942157750742</v>
      </c>
      <c r="U36" s="273">
        <v>80.553938076637607</v>
      </c>
    </row>
    <row r="37" spans="1:21" x14ac:dyDescent="0.3">
      <c r="A37" s="271">
        <v>2013</v>
      </c>
      <c r="B37" s="272"/>
      <c r="C37" s="273">
        <v>72.082679709581029</v>
      </c>
      <c r="D37" s="273">
        <v>68.003472358726711</v>
      </c>
      <c r="E37" s="274">
        <v>70.376719595726797</v>
      </c>
      <c r="F37" s="275"/>
      <c r="G37" s="275">
        <v>68.725131305210695</v>
      </c>
      <c r="H37" s="275">
        <v>65.076985521005724</v>
      </c>
      <c r="I37" s="273">
        <v>67.302235138901708</v>
      </c>
      <c r="J37" s="277"/>
      <c r="K37" s="275">
        <v>81.622652433606504</v>
      </c>
      <c r="L37" s="275">
        <v>70.780547286533235</v>
      </c>
      <c r="M37" s="273">
        <v>75.562052007074129</v>
      </c>
      <c r="N37" s="275"/>
      <c r="O37" s="275">
        <v>99.455342364500439</v>
      </c>
      <c r="P37" s="275">
        <v>93.494619911617519</v>
      </c>
      <c r="Q37" s="273">
        <v>96.532935752678739</v>
      </c>
      <c r="R37" s="275"/>
      <c r="S37" s="275">
        <v>81.50633220831925</v>
      </c>
      <c r="T37" s="275">
        <v>76.041655259244436</v>
      </c>
      <c r="U37" s="273">
        <v>78.726462998627028</v>
      </c>
    </row>
    <row r="38" spans="1:21" x14ac:dyDescent="0.3">
      <c r="A38" s="271">
        <v>2014</v>
      </c>
      <c r="B38" s="272"/>
      <c r="C38" s="273">
        <v>69.806458172563069</v>
      </c>
      <c r="D38" s="273">
        <v>63.978627986722657</v>
      </c>
      <c r="E38" s="274">
        <v>66.866668034520757</v>
      </c>
      <c r="F38" s="275"/>
      <c r="G38" s="275">
        <v>67.409180374199423</v>
      </c>
      <c r="H38" s="275">
        <v>61.313288930829216</v>
      </c>
      <c r="I38" s="273">
        <v>64.284499003661523</v>
      </c>
      <c r="J38" s="277"/>
      <c r="K38" s="275">
        <v>78.836219016932503</v>
      </c>
      <c r="L38" s="275">
        <v>71.364688370104631</v>
      </c>
      <c r="M38" s="273">
        <v>75.063522778353857</v>
      </c>
      <c r="N38" s="275"/>
      <c r="O38" s="275">
        <v>87.985329392787108</v>
      </c>
      <c r="P38" s="275">
        <v>85.922475250063087</v>
      </c>
      <c r="Q38" s="273">
        <v>87.4250451740985</v>
      </c>
      <c r="R38" s="275"/>
      <c r="S38" s="275">
        <v>75.801009980100446</v>
      </c>
      <c r="T38" s="275">
        <v>66.329782980014215</v>
      </c>
      <c r="U38" s="273">
        <v>70.945288039824007</v>
      </c>
    </row>
    <row r="39" spans="1:21" x14ac:dyDescent="0.3">
      <c r="A39" s="278">
        <v>2015</v>
      </c>
      <c r="B39" s="279"/>
      <c r="C39" s="280">
        <v>69.469627913708067</v>
      </c>
      <c r="D39" s="280">
        <v>65.156674168864896</v>
      </c>
      <c r="E39" s="281">
        <v>67.487033322604816</v>
      </c>
      <c r="F39" s="282"/>
      <c r="G39" s="282">
        <v>67.309137346576946</v>
      </c>
      <c r="H39" s="282">
        <v>62.692865966056651</v>
      </c>
      <c r="I39" s="280">
        <v>65.141917961912498</v>
      </c>
      <c r="J39" s="978"/>
      <c r="K39" s="282">
        <v>68.284342196464422</v>
      </c>
      <c r="L39" s="282">
        <v>70.272511588289333</v>
      </c>
      <c r="M39" s="280">
        <v>69.923561881743282</v>
      </c>
      <c r="N39" s="282"/>
      <c r="O39" s="282">
        <v>92.099756091676824</v>
      </c>
      <c r="P39" s="282">
        <v>87.818614226841362</v>
      </c>
      <c r="Q39" s="280">
        <v>90.416259208147977</v>
      </c>
      <c r="R39" s="282"/>
      <c r="S39" s="282">
        <v>75.584745074139519</v>
      </c>
      <c r="T39" s="282">
        <v>63.945020928140764</v>
      </c>
      <c r="U39" s="280">
        <v>68.524629205248729</v>
      </c>
    </row>
    <row r="40" spans="1:21" x14ac:dyDescent="0.3">
      <c r="A40" s="271">
        <v>2016</v>
      </c>
      <c r="B40" s="272"/>
      <c r="C40" s="280">
        <v>65.174662096544353</v>
      </c>
      <c r="D40" s="280">
        <v>59.35647852766413</v>
      </c>
      <c r="E40" s="281">
        <v>62.185481993712479</v>
      </c>
      <c r="F40" s="282"/>
      <c r="G40" s="282">
        <v>62.729653109970648</v>
      </c>
      <c r="H40" s="282">
        <v>56.698712518319617</v>
      </c>
      <c r="I40" s="280">
        <v>59.593540211614112</v>
      </c>
      <c r="J40" s="978"/>
      <c r="K40" s="282">
        <v>65.921377210373379</v>
      </c>
      <c r="L40" s="282">
        <v>65.615783893867615</v>
      </c>
      <c r="M40" s="280">
        <v>66.720287315291813</v>
      </c>
      <c r="N40" s="282"/>
      <c r="O40" s="282">
        <v>88.679395570095878</v>
      </c>
      <c r="P40" s="282">
        <v>81.596459161502963</v>
      </c>
      <c r="Q40" s="280">
        <v>84.874053024961242</v>
      </c>
      <c r="R40" s="282"/>
      <c r="S40" s="282">
        <v>74.139617413540961</v>
      </c>
      <c r="T40" s="282">
        <v>62.699505242902234</v>
      </c>
      <c r="U40" s="280">
        <v>67.486371192499902</v>
      </c>
    </row>
    <row r="41" spans="1:21" x14ac:dyDescent="0.3">
      <c r="A41" s="271">
        <v>2017</v>
      </c>
      <c r="B41" s="272"/>
      <c r="C41" s="280">
        <v>61.499910034728906</v>
      </c>
      <c r="D41" s="280">
        <v>56.854892561238863</v>
      </c>
      <c r="E41" s="281">
        <v>59.234259809502873</v>
      </c>
      <c r="F41" s="282"/>
      <c r="G41" s="282">
        <v>59.551015948940105</v>
      </c>
      <c r="H41" s="282">
        <v>54.68025494280014</v>
      </c>
      <c r="I41" s="280">
        <v>57.101282824669994</v>
      </c>
      <c r="J41" s="978"/>
      <c r="K41" s="282">
        <v>59.704423705953545</v>
      </c>
      <c r="L41" s="282">
        <v>58.304499782010041</v>
      </c>
      <c r="M41" s="280">
        <v>59.928960749613942</v>
      </c>
      <c r="N41" s="282"/>
      <c r="O41" s="282">
        <v>81.119580372607558</v>
      </c>
      <c r="P41" s="282">
        <v>77.052185172956385</v>
      </c>
      <c r="Q41" s="280">
        <v>79.376605369528036</v>
      </c>
      <c r="R41" s="282"/>
      <c r="S41" s="282">
        <v>70.707007413285297</v>
      </c>
      <c r="T41" s="282">
        <v>61.497064913899202</v>
      </c>
      <c r="U41" s="280">
        <v>65.717356497713496</v>
      </c>
    </row>
    <row r="42" spans="1:21" x14ac:dyDescent="0.3">
      <c r="A42" s="271">
        <v>2018</v>
      </c>
      <c r="B42" s="272"/>
      <c r="C42" s="280">
        <v>59.601338683874339</v>
      </c>
      <c r="D42" s="280">
        <v>54.983693461557067</v>
      </c>
      <c r="E42" s="281">
        <v>57.392732186783441</v>
      </c>
      <c r="F42" s="282"/>
      <c r="G42" s="282">
        <v>57.221115401428285</v>
      </c>
      <c r="H42" s="282">
        <v>52.861016313236824</v>
      </c>
      <c r="I42" s="280">
        <v>55.124314023297408</v>
      </c>
      <c r="J42" s="978"/>
      <c r="K42" s="282">
        <v>65.989246296374503</v>
      </c>
      <c r="L42" s="282">
        <v>60.291605679508784</v>
      </c>
      <c r="M42" s="280">
        <v>63.496957955966145</v>
      </c>
      <c r="N42" s="282"/>
      <c r="O42" s="282">
        <v>79.702272104753305</v>
      </c>
      <c r="P42" s="282">
        <v>72.916992748396368</v>
      </c>
      <c r="Q42" s="280">
        <v>76.477103733289226</v>
      </c>
      <c r="R42" s="282"/>
      <c r="S42" s="282">
        <v>64.703735241313836</v>
      </c>
      <c r="T42" s="282">
        <v>57.562297353912612</v>
      </c>
      <c r="U42" s="280">
        <v>60.556356176124318</v>
      </c>
    </row>
    <row r="43" spans="1:21" ht="16.5" x14ac:dyDescent="0.3">
      <c r="A43" s="284"/>
      <c r="B43" s="284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6"/>
      <c r="P43" s="286"/>
      <c r="Q43" s="286"/>
      <c r="R43" s="285"/>
      <c r="S43" s="285"/>
      <c r="T43" s="285"/>
      <c r="U43" s="285"/>
    </row>
    <row r="44" spans="1:21" s="557" customFormat="1" x14ac:dyDescent="0.35">
      <c r="A44" s="653" t="s">
        <v>87</v>
      </c>
      <c r="B44" s="651" t="s">
        <v>1023</v>
      </c>
      <c r="C44" s="651"/>
      <c r="D44" s="651"/>
      <c r="E44" s="651"/>
      <c r="F44" s="651"/>
      <c r="G44" s="651"/>
      <c r="H44" s="651"/>
      <c r="I44" s="651"/>
      <c r="J44" s="651"/>
      <c r="K44" s="651"/>
      <c r="L44" s="651"/>
      <c r="M44" s="651"/>
      <c r="N44" s="651"/>
      <c r="O44" s="651"/>
      <c r="P44" s="651"/>
      <c r="Q44" s="651"/>
      <c r="R44" s="651"/>
      <c r="S44" s="651"/>
      <c r="T44" s="651"/>
      <c r="U44" s="651"/>
    </row>
    <row r="45" spans="1:21" s="557" customFormat="1" x14ac:dyDescent="0.35">
      <c r="A45" s="651"/>
      <c r="B45" s="651"/>
      <c r="C45" s="651"/>
      <c r="D45" s="651"/>
      <c r="E45" s="651"/>
      <c r="F45" s="651"/>
      <c r="G45" s="651"/>
      <c r="H45" s="651"/>
      <c r="I45" s="651"/>
      <c r="J45" s="651"/>
      <c r="K45" s="651"/>
      <c r="L45" s="651"/>
      <c r="M45" s="651"/>
      <c r="N45" s="651"/>
      <c r="O45" s="651"/>
      <c r="P45" s="651"/>
      <c r="Q45" s="651"/>
      <c r="R45" s="651"/>
      <c r="S45" s="651"/>
      <c r="T45" s="651"/>
      <c r="U45" s="651"/>
    </row>
    <row r="46" spans="1:21" s="557" customFormat="1" x14ac:dyDescent="0.35">
      <c r="A46" s="653" t="s">
        <v>44</v>
      </c>
      <c r="B46" s="651" t="s">
        <v>114</v>
      </c>
      <c r="C46" s="651"/>
      <c r="D46" s="651"/>
      <c r="E46" s="651"/>
      <c r="F46" s="651"/>
      <c r="G46" s="651"/>
      <c r="H46" s="651"/>
      <c r="I46" s="651"/>
      <c r="J46" s="651"/>
      <c r="K46" s="651"/>
      <c r="L46" s="651"/>
      <c r="M46" s="651"/>
      <c r="N46" s="651"/>
      <c r="O46" s="651"/>
      <c r="P46" s="651"/>
      <c r="Q46" s="651"/>
      <c r="R46" s="651"/>
      <c r="S46" s="651"/>
      <c r="T46" s="651"/>
      <c r="U46" s="651"/>
    </row>
    <row r="47" spans="1:21" s="557" customFormat="1" x14ac:dyDescent="0.35">
      <c r="A47" s="651"/>
      <c r="B47" s="651" t="s">
        <v>1141</v>
      </c>
      <c r="C47" s="651"/>
      <c r="D47" s="651"/>
      <c r="E47" s="651"/>
      <c r="F47" s="651"/>
      <c r="G47" s="651"/>
      <c r="H47" s="651"/>
      <c r="I47" s="651"/>
      <c r="J47" s="651"/>
      <c r="K47" s="651"/>
      <c r="L47" s="651"/>
      <c r="M47" s="651"/>
      <c r="N47" s="651"/>
      <c r="O47" s="651"/>
      <c r="P47" s="651"/>
      <c r="Q47" s="651"/>
      <c r="R47" s="651"/>
      <c r="S47" s="651"/>
      <c r="T47" s="651"/>
      <c r="U47" s="651"/>
    </row>
    <row r="48" spans="1:21" s="557" customFormat="1" x14ac:dyDescent="0.35">
      <c r="A48" s="651"/>
      <c r="B48" s="651" t="s">
        <v>1142</v>
      </c>
      <c r="C48" s="651"/>
      <c r="D48" s="651"/>
      <c r="E48" s="651"/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</row>
    <row r="49" spans="2:2" s="557" customFormat="1" x14ac:dyDescent="0.35">
      <c r="B49" s="651" t="s">
        <v>111</v>
      </c>
    </row>
    <row r="50" spans="2:2" s="557" customFormat="1" x14ac:dyDescent="0.35">
      <c r="B50" s="651" t="s">
        <v>1143</v>
      </c>
    </row>
    <row r="51" spans="2:2" s="557" customFormat="1" x14ac:dyDescent="0.35">
      <c r="B51" s="643" t="s">
        <v>883</v>
      </c>
    </row>
  </sheetData>
  <mergeCells count="5">
    <mergeCell ref="C3:E3"/>
    <mergeCell ref="G3:I3"/>
    <mergeCell ref="K3:M3"/>
    <mergeCell ref="O3:Q3"/>
    <mergeCell ref="S3:U3"/>
  </mergeCells>
  <hyperlinks>
    <hyperlink ref="B51" r:id="rId1" xr:uid="{00000000-0004-0000-1000-000000000000}"/>
    <hyperlink ref="A2" location="'CHAPTER 1'!A1" display="Back to Table of Contents" xr:uid="{00000000-0004-0000-1000-000001000000}"/>
  </hyperlinks>
  <pageMargins left="0.7" right="0.7" top="0.75" bottom="0.75" header="0.3" footer="0.3"/>
  <pageSetup paperSize="9" scale="65" orientation="landscape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2">
    <tabColor theme="7" tint="0.59999389629810485"/>
    <pageSetUpPr fitToPage="1"/>
  </sheetPr>
  <dimension ref="A1:D1"/>
  <sheetViews>
    <sheetView showGridLines="0" zoomScaleNormal="100" workbookViewId="0"/>
  </sheetViews>
  <sheetFormatPr defaultRowHeight="12.75" x14ac:dyDescent="0.2"/>
  <sheetData>
    <row r="1" spans="1:4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1100-000000000000}"/>
  </hyperlinks>
  <pageMargins left="0.7" right="0.7" top="0.75" bottom="0.75" header="0.3" footer="0.3"/>
  <pageSetup paperSize="9" scale="3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5">
    <tabColor theme="7" tint="0.39997558519241921"/>
    <pageSetUpPr fitToPage="1"/>
  </sheetPr>
  <dimension ref="A1:U51"/>
  <sheetViews>
    <sheetView showGridLines="0" zoomScaleNormal="100" workbookViewId="0">
      <pane ySplit="4" topLeftCell="A35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7.42578125" style="9" customWidth="1"/>
    <col min="2" max="2" width="6.28515625" style="9" customWidth="1"/>
    <col min="3" max="5" width="9.140625" style="9"/>
    <col min="6" max="6" width="7.28515625" style="9" customWidth="1"/>
    <col min="7" max="9" width="9.140625" style="9"/>
    <col min="10" max="10" width="6" style="9" customWidth="1"/>
    <col min="11" max="13" width="9.140625" style="9"/>
    <col min="14" max="14" width="5.7109375" style="9" customWidth="1"/>
    <col min="15" max="17" width="9.140625" style="9"/>
    <col min="18" max="18" width="5.5703125" style="9" customWidth="1"/>
    <col min="19" max="16384" width="9.140625" style="9"/>
  </cols>
  <sheetData>
    <row r="1" spans="1:21" s="37" customFormat="1" ht="18" x14ac:dyDescent="0.35">
      <c r="A1" s="35" t="s">
        <v>1146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</row>
    <row r="2" spans="1:21" x14ac:dyDescent="0.3">
      <c r="A2" s="574" t="s">
        <v>965</v>
      </c>
      <c r="C2" s="116"/>
      <c r="U2" s="116"/>
    </row>
    <row r="3" spans="1:21" x14ac:dyDescent="0.3">
      <c r="A3" s="259"/>
      <c r="B3" s="259"/>
      <c r="C3" s="1193" t="s">
        <v>84</v>
      </c>
      <c r="D3" s="1193"/>
      <c r="E3" s="1193"/>
      <c r="F3" s="259"/>
      <c r="G3" s="1194" t="s">
        <v>47</v>
      </c>
      <c r="H3" s="1194"/>
      <c r="I3" s="1194"/>
      <c r="J3" s="259"/>
      <c r="K3" s="1194" t="s">
        <v>48</v>
      </c>
      <c r="L3" s="1194"/>
      <c r="M3" s="1194"/>
      <c r="N3" s="259"/>
      <c r="O3" s="1194" t="s">
        <v>49</v>
      </c>
      <c r="P3" s="1194"/>
      <c r="Q3" s="1194"/>
      <c r="R3" s="259"/>
      <c r="S3" s="1194" t="s">
        <v>55</v>
      </c>
      <c r="T3" s="1194"/>
      <c r="U3" s="1194"/>
    </row>
    <row r="4" spans="1:21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1" x14ac:dyDescent="0.3">
      <c r="A5" s="266">
        <v>1969</v>
      </c>
      <c r="B5" s="272"/>
      <c r="C5" s="311">
        <v>96.655109999999993</v>
      </c>
      <c r="D5" s="311">
        <v>75.974270000000004</v>
      </c>
      <c r="E5" s="312">
        <v>84.819509999999994</v>
      </c>
      <c r="F5" s="294"/>
      <c r="G5" s="294">
        <v>93.191299999999998</v>
      </c>
      <c r="H5" s="294">
        <v>71.588470000000001</v>
      </c>
      <c r="I5" s="292">
        <v>80.82253</v>
      </c>
      <c r="J5" s="294"/>
      <c r="K5" s="294">
        <v>108.8518</v>
      </c>
      <c r="L5" s="294">
        <v>89.144199999999998</v>
      </c>
      <c r="M5" s="292">
        <v>97.934820000000002</v>
      </c>
      <c r="N5" s="294"/>
      <c r="O5" s="294">
        <v>120.4529</v>
      </c>
      <c r="P5" s="294">
        <v>103.988</v>
      </c>
      <c r="Q5" s="292">
        <v>110.87690000000001</v>
      </c>
      <c r="R5" s="294"/>
      <c r="S5" s="313">
        <v>103.0467</v>
      </c>
      <c r="T5" s="313">
        <v>93.182040000000001</v>
      </c>
      <c r="U5" s="311">
        <v>97.482060000000004</v>
      </c>
    </row>
    <row r="6" spans="1:21" x14ac:dyDescent="0.3">
      <c r="A6" s="271">
        <v>1971</v>
      </c>
      <c r="B6" s="272"/>
      <c r="C6" s="314">
        <v>92.199569999999994</v>
      </c>
      <c r="D6" s="314">
        <v>71.779489999999996</v>
      </c>
      <c r="E6" s="315">
        <v>80.508579999999995</v>
      </c>
      <c r="F6" s="297"/>
      <c r="G6" s="297">
        <v>87.875209999999996</v>
      </c>
      <c r="H6" s="297">
        <v>67.825829999999996</v>
      </c>
      <c r="I6" s="295">
        <v>76.406270000000006</v>
      </c>
      <c r="J6" s="297"/>
      <c r="K6" s="297">
        <v>107.824</v>
      </c>
      <c r="L6" s="297">
        <v>79.920270000000002</v>
      </c>
      <c r="M6" s="295">
        <v>92.129909999999995</v>
      </c>
      <c r="N6" s="297"/>
      <c r="O6" s="297">
        <v>121.5035</v>
      </c>
      <c r="P6" s="297">
        <v>96.626000000000005</v>
      </c>
      <c r="Q6" s="295">
        <v>106.8111</v>
      </c>
      <c r="R6" s="297"/>
      <c r="S6" s="316">
        <v>101.80929999999999</v>
      </c>
      <c r="T6" s="316">
        <v>97.437730000000002</v>
      </c>
      <c r="U6" s="314">
        <v>99.584990000000005</v>
      </c>
    </row>
    <row r="7" spans="1:21" x14ac:dyDescent="0.3">
      <c r="A7" s="271">
        <v>1973</v>
      </c>
      <c r="B7" s="272"/>
      <c r="C7" s="314">
        <v>89.595249999999993</v>
      </c>
      <c r="D7" s="314">
        <v>68.183419999999998</v>
      </c>
      <c r="E7" s="315">
        <v>77.507810000000006</v>
      </c>
      <c r="F7" s="297"/>
      <c r="G7" s="297">
        <v>84.994950000000003</v>
      </c>
      <c r="H7" s="297">
        <v>64.380269999999996</v>
      </c>
      <c r="I7" s="295">
        <v>73.390180000000001</v>
      </c>
      <c r="J7" s="297"/>
      <c r="K7" s="297">
        <v>100.3828</v>
      </c>
      <c r="L7" s="297">
        <v>78.949929999999995</v>
      </c>
      <c r="M7" s="295">
        <v>88.340630000000004</v>
      </c>
      <c r="N7" s="297"/>
      <c r="O7" s="297">
        <v>122.471</v>
      </c>
      <c r="P7" s="297">
        <v>91.234480000000005</v>
      </c>
      <c r="Q7" s="295">
        <v>104.4212</v>
      </c>
      <c r="R7" s="297"/>
      <c r="S7" s="316">
        <v>107.49460000000001</v>
      </c>
      <c r="T7" s="316">
        <v>90.084010000000006</v>
      </c>
      <c r="U7" s="314">
        <v>97.551029999999997</v>
      </c>
    </row>
    <row r="8" spans="1:21" x14ac:dyDescent="0.3">
      <c r="A8" s="271">
        <v>1975</v>
      </c>
      <c r="B8" s="272"/>
      <c r="C8" s="314">
        <v>83.645300000000006</v>
      </c>
      <c r="D8" s="314">
        <v>62.839730000000003</v>
      </c>
      <c r="E8" s="315">
        <v>71.933970000000002</v>
      </c>
      <c r="F8" s="297"/>
      <c r="G8" s="297">
        <v>78.69699</v>
      </c>
      <c r="H8" s="297">
        <v>59.263260000000002</v>
      </c>
      <c r="I8" s="295">
        <v>67.794349999999994</v>
      </c>
      <c r="J8" s="297"/>
      <c r="K8" s="297">
        <v>97.89152</v>
      </c>
      <c r="L8" s="297">
        <v>68.893450000000001</v>
      </c>
      <c r="M8" s="295">
        <v>81.476590000000002</v>
      </c>
      <c r="N8" s="297"/>
      <c r="O8" s="297">
        <v>118.3691</v>
      </c>
      <c r="P8" s="297">
        <v>87.151920000000004</v>
      </c>
      <c r="Q8" s="295">
        <v>100.4254</v>
      </c>
      <c r="R8" s="297"/>
      <c r="S8" s="316">
        <v>99.262309999999999</v>
      </c>
      <c r="T8" s="316">
        <v>81.162090000000006</v>
      </c>
      <c r="U8" s="314">
        <v>88.954470000000001</v>
      </c>
    </row>
    <row r="9" spans="1:21" x14ac:dyDescent="0.3">
      <c r="A9" s="271">
        <v>1977</v>
      </c>
      <c r="B9" s="272"/>
      <c r="C9" s="314">
        <v>76.126530000000002</v>
      </c>
      <c r="D9" s="314">
        <v>59.360909999999997</v>
      </c>
      <c r="E9" s="315">
        <v>66.747630000000001</v>
      </c>
      <c r="F9" s="297"/>
      <c r="G9" s="297">
        <v>73.085260000000005</v>
      </c>
      <c r="H9" s="297">
        <v>56.160110000000003</v>
      </c>
      <c r="I9" s="295">
        <v>63.653930000000003</v>
      </c>
      <c r="J9" s="297"/>
      <c r="K9" s="297">
        <v>85.128879999999995</v>
      </c>
      <c r="L9" s="297">
        <v>71.126350000000002</v>
      </c>
      <c r="M9" s="295">
        <v>77.359639999999999</v>
      </c>
      <c r="N9" s="297"/>
      <c r="O9" s="297">
        <v>95.333389999999994</v>
      </c>
      <c r="P9" s="297">
        <v>78.283439999999999</v>
      </c>
      <c r="Q9" s="295">
        <v>85.386679999999998</v>
      </c>
      <c r="R9" s="297"/>
      <c r="S9" s="316">
        <v>94.501829999999998</v>
      </c>
      <c r="T9" s="316">
        <v>73.512789999999995</v>
      </c>
      <c r="U9" s="314">
        <v>82.897390000000001</v>
      </c>
    </row>
    <row r="10" spans="1:21" x14ac:dyDescent="0.3">
      <c r="A10" s="271">
        <v>1979</v>
      </c>
      <c r="B10" s="272"/>
      <c r="C10" s="314">
        <v>75.796679999999995</v>
      </c>
      <c r="D10" s="314">
        <v>57.44106</v>
      </c>
      <c r="E10" s="315">
        <v>65.540719999999993</v>
      </c>
      <c r="F10" s="297"/>
      <c r="G10" s="297">
        <v>71.96687</v>
      </c>
      <c r="H10" s="297">
        <v>54.176290000000002</v>
      </c>
      <c r="I10" s="295">
        <v>62.059049999999999</v>
      </c>
      <c r="J10" s="297"/>
      <c r="K10" s="297">
        <v>84.664850000000001</v>
      </c>
      <c r="L10" s="297">
        <v>64.278970000000001</v>
      </c>
      <c r="M10" s="295">
        <v>73.140990000000002</v>
      </c>
      <c r="N10" s="297"/>
      <c r="O10" s="297">
        <v>102.3775</v>
      </c>
      <c r="P10" s="297">
        <v>79.194239999999994</v>
      </c>
      <c r="Q10" s="295">
        <v>89.139780000000002</v>
      </c>
      <c r="R10" s="297"/>
      <c r="S10" s="316">
        <v>95.798490000000001</v>
      </c>
      <c r="T10" s="316">
        <v>74.004779999999997</v>
      </c>
      <c r="U10" s="314">
        <v>83.549080000000004</v>
      </c>
    </row>
    <row r="11" spans="1:21" x14ac:dyDescent="0.3">
      <c r="A11" s="271">
        <v>1981</v>
      </c>
      <c r="B11" s="272"/>
      <c r="C11" s="314">
        <v>67.241780000000006</v>
      </c>
      <c r="D11" s="314">
        <v>51.298409999999997</v>
      </c>
      <c r="E11" s="315">
        <v>58.378390000000003</v>
      </c>
      <c r="F11" s="297"/>
      <c r="G11" s="297">
        <v>63.88852</v>
      </c>
      <c r="H11" s="297">
        <v>48.363160000000001</v>
      </c>
      <c r="I11" s="295">
        <v>55.283459999999998</v>
      </c>
      <c r="J11" s="297"/>
      <c r="K11" s="297">
        <v>75.704350000000005</v>
      </c>
      <c r="L11" s="297">
        <v>57.139209999999999</v>
      </c>
      <c r="M11" s="295">
        <v>65.219319999999996</v>
      </c>
      <c r="N11" s="297"/>
      <c r="O11" s="297">
        <v>92.439440000000005</v>
      </c>
      <c r="P11" s="297">
        <v>72.771929999999998</v>
      </c>
      <c r="Q11" s="295">
        <v>81.276799999999994</v>
      </c>
      <c r="R11" s="297"/>
      <c r="S11" s="316">
        <v>75.876649999999998</v>
      </c>
      <c r="T11" s="316">
        <v>59.407209999999999</v>
      </c>
      <c r="U11" s="314">
        <v>66.785250000000005</v>
      </c>
    </row>
    <row r="12" spans="1:21" x14ac:dyDescent="0.3">
      <c r="A12" s="271">
        <v>1983</v>
      </c>
      <c r="B12" s="272"/>
      <c r="C12" s="314">
        <v>62.417490000000001</v>
      </c>
      <c r="D12" s="314">
        <v>48.001620000000003</v>
      </c>
      <c r="E12" s="315">
        <v>54.421700000000001</v>
      </c>
      <c r="F12" s="297"/>
      <c r="G12" s="297">
        <v>59.741520000000001</v>
      </c>
      <c r="H12" s="297">
        <v>45.156509999999997</v>
      </c>
      <c r="I12" s="295">
        <v>51.679780000000001</v>
      </c>
      <c r="J12" s="297"/>
      <c r="K12" s="297">
        <v>67.642849999999996</v>
      </c>
      <c r="L12" s="297">
        <v>53.479320000000001</v>
      </c>
      <c r="M12" s="295">
        <v>59.885680000000001</v>
      </c>
      <c r="N12" s="297"/>
      <c r="O12" s="297">
        <v>82.750069999999994</v>
      </c>
      <c r="P12" s="297">
        <v>65.512749999999997</v>
      </c>
      <c r="Q12" s="295">
        <v>72.863690000000005</v>
      </c>
      <c r="R12" s="297"/>
      <c r="S12" s="316">
        <v>72.444109999999995</v>
      </c>
      <c r="T12" s="316">
        <v>69.39622</v>
      </c>
      <c r="U12" s="314">
        <v>70.757230000000007</v>
      </c>
    </row>
    <row r="13" spans="1:21" x14ac:dyDescent="0.3">
      <c r="A13" s="271">
        <v>1985</v>
      </c>
      <c r="B13" s="272"/>
      <c r="C13" s="314">
        <v>60.579169999999998</v>
      </c>
      <c r="D13" s="314">
        <v>45.923650000000002</v>
      </c>
      <c r="E13" s="315">
        <v>52.456809999999997</v>
      </c>
      <c r="F13" s="297"/>
      <c r="G13" s="297">
        <v>57.960430000000002</v>
      </c>
      <c r="H13" s="297">
        <v>43.656619999999997</v>
      </c>
      <c r="I13" s="295">
        <v>50.062930000000001</v>
      </c>
      <c r="J13" s="297"/>
      <c r="K13" s="297">
        <v>65.421189999999996</v>
      </c>
      <c r="L13" s="297">
        <v>51.338000000000001</v>
      </c>
      <c r="M13" s="295">
        <v>57.613860000000003</v>
      </c>
      <c r="N13" s="297"/>
      <c r="O13" s="297">
        <v>81.130330000000001</v>
      </c>
      <c r="P13" s="297">
        <v>61.502249999999997</v>
      </c>
      <c r="Q13" s="295">
        <v>69.946470000000005</v>
      </c>
      <c r="R13" s="297"/>
      <c r="S13" s="316">
        <v>68.835830000000001</v>
      </c>
      <c r="T13" s="316">
        <v>53.964579999999998</v>
      </c>
      <c r="U13" s="314">
        <v>60.419820000000001</v>
      </c>
    </row>
    <row r="14" spans="1:21" x14ac:dyDescent="0.3">
      <c r="A14" s="271">
        <v>1987</v>
      </c>
      <c r="B14" s="272"/>
      <c r="C14" s="314">
        <v>55.167740000000002</v>
      </c>
      <c r="D14" s="314">
        <v>41.944470000000003</v>
      </c>
      <c r="E14" s="315">
        <v>47.871690000000001</v>
      </c>
      <c r="F14" s="297"/>
      <c r="G14" s="297">
        <v>53.19979</v>
      </c>
      <c r="H14" s="297">
        <v>40.413029999999999</v>
      </c>
      <c r="I14" s="295">
        <v>46.173450000000003</v>
      </c>
      <c r="J14" s="297"/>
      <c r="K14" s="297">
        <v>56.319180000000003</v>
      </c>
      <c r="L14" s="297">
        <v>45.305770000000003</v>
      </c>
      <c r="M14" s="295">
        <v>50.275179999999999</v>
      </c>
      <c r="N14" s="297"/>
      <c r="O14" s="297">
        <v>73.112300000000005</v>
      </c>
      <c r="P14" s="297">
        <v>53.690109999999997</v>
      </c>
      <c r="Q14" s="295">
        <v>62.013710000000003</v>
      </c>
      <c r="R14" s="297"/>
      <c r="S14" s="316">
        <v>58.279400000000003</v>
      </c>
      <c r="T14" s="316">
        <v>43.453519999999997</v>
      </c>
      <c r="U14" s="314">
        <v>50.042340000000003</v>
      </c>
    </row>
    <row r="15" spans="1:21" x14ac:dyDescent="0.3">
      <c r="A15" s="271">
        <v>1989</v>
      </c>
      <c r="B15" s="272"/>
      <c r="C15" s="314">
        <v>51.299909999999997</v>
      </c>
      <c r="D15" s="314">
        <v>38.988250000000001</v>
      </c>
      <c r="E15" s="315">
        <v>44.534770000000002</v>
      </c>
      <c r="F15" s="297"/>
      <c r="G15" s="297">
        <v>48.975450000000002</v>
      </c>
      <c r="H15" s="297">
        <v>36.789389999999997</v>
      </c>
      <c r="I15" s="295">
        <v>42.299750000000003</v>
      </c>
      <c r="J15" s="297"/>
      <c r="K15" s="297">
        <v>50.930030000000002</v>
      </c>
      <c r="L15" s="297">
        <v>43.61403</v>
      </c>
      <c r="M15" s="295">
        <v>46.993450000000003</v>
      </c>
      <c r="N15" s="297"/>
      <c r="O15" s="297">
        <v>71.942840000000004</v>
      </c>
      <c r="P15" s="297">
        <v>55.373179999999998</v>
      </c>
      <c r="Q15" s="295">
        <v>62.534170000000003</v>
      </c>
      <c r="R15" s="297"/>
      <c r="S15" s="316">
        <v>60.397779999999997</v>
      </c>
      <c r="T15" s="316">
        <v>42.987499999999997</v>
      </c>
      <c r="U15" s="314">
        <v>50.734020000000001</v>
      </c>
    </row>
    <row r="16" spans="1:21" x14ac:dyDescent="0.3">
      <c r="A16" s="271">
        <v>1991</v>
      </c>
      <c r="B16" s="272"/>
      <c r="C16" s="314">
        <v>48.673110000000001</v>
      </c>
      <c r="D16" s="314">
        <v>35.650069999999999</v>
      </c>
      <c r="E16" s="315">
        <v>41.587330000000001</v>
      </c>
      <c r="F16" s="297"/>
      <c r="G16" s="297">
        <v>46.740189999999998</v>
      </c>
      <c r="H16" s="297">
        <v>34.071669999999997</v>
      </c>
      <c r="I16" s="295">
        <v>39.880009999999999</v>
      </c>
      <c r="J16" s="297"/>
      <c r="K16" s="297">
        <v>53.033940000000001</v>
      </c>
      <c r="L16" s="297">
        <v>36.086170000000003</v>
      </c>
      <c r="M16" s="295">
        <v>43.763100000000001</v>
      </c>
      <c r="N16" s="297"/>
      <c r="O16" s="297">
        <v>64.993570000000005</v>
      </c>
      <c r="P16" s="297">
        <v>48.047179999999997</v>
      </c>
      <c r="Q16" s="295">
        <v>55.421959999999999</v>
      </c>
      <c r="R16" s="297"/>
      <c r="S16" s="316">
        <v>47.65887</v>
      </c>
      <c r="T16" s="316">
        <v>42.213720000000002</v>
      </c>
      <c r="U16" s="314">
        <v>44.696269999999998</v>
      </c>
    </row>
    <row r="17" spans="1:21" x14ac:dyDescent="0.3">
      <c r="A17" s="271">
        <v>1993</v>
      </c>
      <c r="B17" s="272"/>
      <c r="C17" s="314">
        <v>41.94706</v>
      </c>
      <c r="D17" s="314">
        <v>32.081629999999997</v>
      </c>
      <c r="E17" s="315">
        <v>36.6203</v>
      </c>
      <c r="F17" s="297"/>
      <c r="G17" s="297">
        <v>39.798650000000002</v>
      </c>
      <c r="H17" s="297">
        <v>30.472429999999999</v>
      </c>
      <c r="I17" s="295">
        <v>34.774329999999999</v>
      </c>
      <c r="J17" s="297"/>
      <c r="K17" s="297">
        <v>41.429679999999998</v>
      </c>
      <c r="L17" s="297">
        <v>31.7255</v>
      </c>
      <c r="M17" s="295">
        <v>36.358849999999997</v>
      </c>
      <c r="N17" s="297"/>
      <c r="O17" s="297">
        <v>62.358519999999999</v>
      </c>
      <c r="P17" s="297">
        <v>46.63832</v>
      </c>
      <c r="Q17" s="295">
        <v>53.616320000000002</v>
      </c>
      <c r="R17" s="297"/>
      <c r="S17" s="316">
        <v>45.751060000000003</v>
      </c>
      <c r="T17" s="316">
        <v>33.416899999999998</v>
      </c>
      <c r="U17" s="314">
        <v>38.84328</v>
      </c>
    </row>
    <row r="18" spans="1:21" x14ac:dyDescent="0.3">
      <c r="A18" s="271">
        <v>1994</v>
      </c>
      <c r="B18" s="272"/>
      <c r="C18" s="273">
        <v>43.744693456393207</v>
      </c>
      <c r="D18" s="273">
        <v>33.96911047734941</v>
      </c>
      <c r="E18" s="274">
        <v>38.493734892437253</v>
      </c>
      <c r="F18" s="275"/>
      <c r="G18" s="275">
        <v>41.6488983930942</v>
      </c>
      <c r="H18" s="275">
        <v>31.74341768665364</v>
      </c>
      <c r="I18" s="273">
        <v>36.347751856788683</v>
      </c>
      <c r="J18" s="275"/>
      <c r="K18" s="275">
        <v>41.362349778120844</v>
      </c>
      <c r="L18" s="275">
        <v>36.011772052021563</v>
      </c>
      <c r="M18" s="273">
        <v>38.548521398664512</v>
      </c>
      <c r="N18" s="275"/>
      <c r="O18" s="275">
        <v>63.323634667994192</v>
      </c>
      <c r="P18" s="275">
        <v>51.377058213418842</v>
      </c>
      <c r="Q18" s="273">
        <v>56.701520220387607</v>
      </c>
      <c r="R18" s="275"/>
      <c r="S18" s="275">
        <v>53.041858828093822</v>
      </c>
      <c r="T18" s="275">
        <v>40.773943327761224</v>
      </c>
      <c r="U18" s="273">
        <v>46.186822720033845</v>
      </c>
    </row>
    <row r="19" spans="1:21" x14ac:dyDescent="0.3">
      <c r="A19" s="271">
        <v>1995</v>
      </c>
      <c r="B19" s="272"/>
      <c r="C19" s="273">
        <v>43.443619547517123</v>
      </c>
      <c r="D19" s="273">
        <v>33.179654226116163</v>
      </c>
      <c r="E19" s="274">
        <v>37.928421335692278</v>
      </c>
      <c r="F19" s="275"/>
      <c r="G19" s="275">
        <v>41.280024777028984</v>
      </c>
      <c r="H19" s="275">
        <v>31.532696656932288</v>
      </c>
      <c r="I19" s="273">
        <v>36.062039202839912</v>
      </c>
      <c r="J19" s="275"/>
      <c r="K19" s="275">
        <v>43.577354520252072</v>
      </c>
      <c r="L19" s="275">
        <v>34.055025243207183</v>
      </c>
      <c r="M19" s="273">
        <v>38.464366568723015</v>
      </c>
      <c r="N19" s="275"/>
      <c r="O19" s="275">
        <v>63.716117378067175</v>
      </c>
      <c r="P19" s="275">
        <v>46.351445902387916</v>
      </c>
      <c r="Q19" s="273">
        <v>54.112893449822707</v>
      </c>
      <c r="R19" s="275"/>
      <c r="S19" s="275">
        <v>46.176827651198103</v>
      </c>
      <c r="T19" s="275">
        <v>38.177980256108455</v>
      </c>
      <c r="U19" s="273">
        <v>41.807986693061991</v>
      </c>
    </row>
    <row r="20" spans="1:21" x14ac:dyDescent="0.3">
      <c r="A20" s="271">
        <v>1996</v>
      </c>
      <c r="B20" s="272"/>
      <c r="C20" s="273">
        <v>42.56507245501713</v>
      </c>
      <c r="D20" s="273">
        <v>32.072690861369978</v>
      </c>
      <c r="E20" s="274">
        <v>36.955030206496318</v>
      </c>
      <c r="F20" s="275"/>
      <c r="G20" s="275">
        <v>41.01601911575829</v>
      </c>
      <c r="H20" s="275">
        <v>31.134186620079991</v>
      </c>
      <c r="I20" s="273">
        <v>35.754929961519316</v>
      </c>
      <c r="J20" s="275"/>
      <c r="K20" s="275">
        <v>43.486900280575739</v>
      </c>
      <c r="L20" s="275">
        <v>34.370701021704349</v>
      </c>
      <c r="M20" s="273">
        <v>38.622847473348784</v>
      </c>
      <c r="N20" s="275"/>
      <c r="O20" s="275">
        <v>56.740451710432382</v>
      </c>
      <c r="P20" s="275">
        <v>38.887258748907414</v>
      </c>
      <c r="Q20" s="273">
        <v>46.908107692504487</v>
      </c>
      <c r="R20" s="275"/>
      <c r="S20" s="275">
        <v>43.585212911745849</v>
      </c>
      <c r="T20" s="275">
        <v>33.467512352809578</v>
      </c>
      <c r="U20" s="273">
        <v>37.965745044542821</v>
      </c>
    </row>
    <row r="21" spans="1:21" x14ac:dyDescent="0.3">
      <c r="A21" s="271">
        <v>1997</v>
      </c>
      <c r="B21" s="272"/>
      <c r="C21" s="273">
        <v>40.953480011459277</v>
      </c>
      <c r="D21" s="273">
        <v>30.804536202706181</v>
      </c>
      <c r="E21" s="274">
        <v>35.529985589574125</v>
      </c>
      <c r="F21" s="275"/>
      <c r="G21" s="275">
        <v>39.104566801929671</v>
      </c>
      <c r="H21" s="275">
        <v>29.621714908585112</v>
      </c>
      <c r="I21" s="273">
        <v>34.050046834353665</v>
      </c>
      <c r="J21" s="275"/>
      <c r="K21" s="275">
        <v>45.464834384080568</v>
      </c>
      <c r="L21" s="275">
        <v>32.567752115396146</v>
      </c>
      <c r="M21" s="273">
        <v>38.612484467280559</v>
      </c>
      <c r="N21" s="275"/>
      <c r="O21" s="275">
        <v>54.309715791242013</v>
      </c>
      <c r="P21" s="275">
        <v>40.042208315676625</v>
      </c>
      <c r="Q21" s="273">
        <v>46.518934108733589</v>
      </c>
      <c r="R21" s="275"/>
      <c r="S21" s="275">
        <v>47.206483148679681</v>
      </c>
      <c r="T21" s="275">
        <v>32.566009434109823</v>
      </c>
      <c r="U21" s="273">
        <v>39.209266499435024</v>
      </c>
    </row>
    <row r="22" spans="1:21" x14ac:dyDescent="0.3">
      <c r="A22" s="271">
        <v>1998</v>
      </c>
      <c r="B22" s="272"/>
      <c r="C22" s="273">
        <v>39.543102697279316</v>
      </c>
      <c r="D22" s="273">
        <v>29.92148547979701</v>
      </c>
      <c r="E22" s="274">
        <v>34.420576043933011</v>
      </c>
      <c r="F22" s="275"/>
      <c r="G22" s="275">
        <v>37.798871385123753</v>
      </c>
      <c r="H22" s="275">
        <v>28.909320053795373</v>
      </c>
      <c r="I22" s="273">
        <v>33.082253385855566</v>
      </c>
      <c r="J22" s="275"/>
      <c r="K22" s="275">
        <v>42.994322358675269</v>
      </c>
      <c r="L22" s="275">
        <v>32.025369761787104</v>
      </c>
      <c r="M22" s="273">
        <v>37.162290360347797</v>
      </c>
      <c r="N22" s="275"/>
      <c r="O22" s="275">
        <v>52.630112312407817</v>
      </c>
      <c r="P22" s="275">
        <v>37.606457222077559</v>
      </c>
      <c r="Q22" s="273">
        <v>44.415402835165644</v>
      </c>
      <c r="R22" s="275"/>
      <c r="S22" s="275">
        <v>45.31988509090025</v>
      </c>
      <c r="T22" s="275">
        <v>30.685326527873546</v>
      </c>
      <c r="U22" s="273">
        <v>37.350271379408198</v>
      </c>
    </row>
    <row r="23" spans="1:21" x14ac:dyDescent="0.3">
      <c r="A23" s="271">
        <v>1999</v>
      </c>
      <c r="B23" s="272"/>
      <c r="C23" s="273">
        <v>37.20238701447726</v>
      </c>
      <c r="D23" s="273">
        <v>28.793404073214894</v>
      </c>
      <c r="E23" s="274">
        <v>32.729813300913783</v>
      </c>
      <c r="F23" s="275"/>
      <c r="G23" s="275">
        <v>35.781322066074502</v>
      </c>
      <c r="H23" s="275">
        <v>27.757382597296509</v>
      </c>
      <c r="I23" s="273">
        <v>31.529389148374968</v>
      </c>
      <c r="J23" s="275"/>
      <c r="K23" s="275">
        <v>40.361676265663164</v>
      </c>
      <c r="L23" s="275">
        <v>29.358594383497529</v>
      </c>
      <c r="M23" s="273">
        <v>34.525863073470269</v>
      </c>
      <c r="N23" s="275"/>
      <c r="O23" s="275">
        <v>47.292658762064939</v>
      </c>
      <c r="P23" s="275">
        <v>36.911490570128969</v>
      </c>
      <c r="Q23" s="273">
        <v>41.643293127294299</v>
      </c>
      <c r="R23" s="275"/>
      <c r="S23" s="275">
        <v>43.415848802873974</v>
      </c>
      <c r="T23" s="275">
        <v>32.232237308691985</v>
      </c>
      <c r="U23" s="273">
        <v>37.177536491447938</v>
      </c>
    </row>
    <row r="24" spans="1:21" x14ac:dyDescent="0.3">
      <c r="A24" s="271">
        <v>2000</v>
      </c>
      <c r="B24" s="272"/>
      <c r="C24" s="273">
        <v>34.146709291643809</v>
      </c>
      <c r="D24" s="273">
        <v>26.069185270422619</v>
      </c>
      <c r="E24" s="274">
        <v>29.873242194027561</v>
      </c>
      <c r="F24" s="275"/>
      <c r="G24" s="275">
        <v>32.469781564391845</v>
      </c>
      <c r="H24" s="275">
        <v>25.014328215657972</v>
      </c>
      <c r="I24" s="273">
        <v>28.544008164364577</v>
      </c>
      <c r="J24" s="275"/>
      <c r="K24" s="275">
        <v>37.802424814394811</v>
      </c>
      <c r="L24" s="275">
        <v>25.169220199893708</v>
      </c>
      <c r="M24" s="273">
        <v>31.151556669319838</v>
      </c>
      <c r="N24" s="275"/>
      <c r="O24" s="275">
        <v>48.575626411945976</v>
      </c>
      <c r="P24" s="275">
        <v>36.006231107428114</v>
      </c>
      <c r="Q24" s="273">
        <v>41.674697002557274</v>
      </c>
      <c r="R24" s="275"/>
      <c r="S24" s="275">
        <v>32.533887044690637</v>
      </c>
      <c r="T24" s="275">
        <v>26.264705014557325</v>
      </c>
      <c r="U24" s="273">
        <v>29.103018219178175</v>
      </c>
    </row>
    <row r="25" spans="1:21" x14ac:dyDescent="0.3">
      <c r="A25" s="271">
        <v>2001</v>
      </c>
      <c r="B25" s="272"/>
      <c r="C25" s="273">
        <v>34.992166860079273</v>
      </c>
      <c r="D25" s="273">
        <v>26.263230141518005</v>
      </c>
      <c r="E25" s="274">
        <v>30.375373683252711</v>
      </c>
      <c r="F25" s="275"/>
      <c r="G25" s="275">
        <v>34.236603182588638</v>
      </c>
      <c r="H25" s="275">
        <v>25.322497008727296</v>
      </c>
      <c r="I25" s="273">
        <v>29.544094442817233</v>
      </c>
      <c r="J25" s="275"/>
      <c r="K25" s="275">
        <v>34.294139333804004</v>
      </c>
      <c r="L25" s="275">
        <v>27.434839252097252</v>
      </c>
      <c r="M25" s="273">
        <v>30.655386678981969</v>
      </c>
      <c r="N25" s="275"/>
      <c r="O25" s="275">
        <v>44.161824921509059</v>
      </c>
      <c r="P25" s="275">
        <v>34.457056748380062</v>
      </c>
      <c r="Q25" s="273">
        <v>38.865740147700329</v>
      </c>
      <c r="R25" s="275"/>
      <c r="S25" s="275">
        <v>30.250482221604464</v>
      </c>
      <c r="T25" s="275">
        <v>25.212593908315984</v>
      </c>
      <c r="U25" s="273">
        <v>27.380210892961944</v>
      </c>
    </row>
    <row r="26" spans="1:21" x14ac:dyDescent="0.3">
      <c r="A26" s="271">
        <v>2002</v>
      </c>
      <c r="B26" s="272"/>
      <c r="C26" s="273">
        <v>34.509805622489488</v>
      </c>
      <c r="D26" s="273">
        <v>25.267835879204672</v>
      </c>
      <c r="E26" s="274">
        <v>29.632160361150177</v>
      </c>
      <c r="F26" s="275"/>
      <c r="G26" s="275">
        <v>33.508927208005986</v>
      </c>
      <c r="H26" s="275">
        <v>24.137512510090673</v>
      </c>
      <c r="I26" s="273">
        <v>28.585763903899977</v>
      </c>
      <c r="J26" s="275"/>
      <c r="K26" s="275">
        <v>35.70115938598687</v>
      </c>
      <c r="L26" s="275">
        <v>28.762277496046931</v>
      </c>
      <c r="M26" s="273">
        <v>32.060216562606008</v>
      </c>
      <c r="N26" s="275"/>
      <c r="O26" s="275">
        <v>42.477756941979067</v>
      </c>
      <c r="P26" s="275">
        <v>32.789365674196659</v>
      </c>
      <c r="Q26" s="273">
        <v>37.198143315105973</v>
      </c>
      <c r="R26" s="275"/>
      <c r="S26" s="275">
        <v>37.978538743577325</v>
      </c>
      <c r="T26" s="275">
        <v>27.49508335766906</v>
      </c>
      <c r="U26" s="273">
        <v>32.158588784721779</v>
      </c>
    </row>
    <row r="27" spans="1:21" x14ac:dyDescent="0.3">
      <c r="A27" s="271">
        <v>2003</v>
      </c>
      <c r="B27" s="272"/>
      <c r="C27" s="273">
        <v>32.240269626012861</v>
      </c>
      <c r="D27" s="273">
        <v>24.250301610049831</v>
      </c>
      <c r="E27" s="274">
        <v>28.041042421803002</v>
      </c>
      <c r="F27" s="275"/>
      <c r="G27" s="275">
        <v>31.047602875659663</v>
      </c>
      <c r="H27" s="275">
        <v>23.426589911734496</v>
      </c>
      <c r="I27" s="273">
        <v>27.058880707338094</v>
      </c>
      <c r="J27" s="275"/>
      <c r="K27" s="275">
        <v>35.301965079915455</v>
      </c>
      <c r="L27" s="275">
        <v>27.374849254228728</v>
      </c>
      <c r="M27" s="273">
        <v>31.137519990072587</v>
      </c>
      <c r="N27" s="275"/>
      <c r="O27" s="275">
        <v>41.474946599816391</v>
      </c>
      <c r="P27" s="275">
        <v>30.666384870036847</v>
      </c>
      <c r="Q27" s="273">
        <v>35.632436953269163</v>
      </c>
      <c r="R27" s="275"/>
      <c r="S27" s="275">
        <v>33.436043498459597</v>
      </c>
      <c r="T27" s="275">
        <v>21.459778815468457</v>
      </c>
      <c r="U27" s="273">
        <v>26.939468987055797</v>
      </c>
    </row>
    <row r="28" spans="1:21" x14ac:dyDescent="0.3">
      <c r="A28" s="271">
        <v>2004</v>
      </c>
      <c r="B28" s="272"/>
      <c r="C28" s="273">
        <v>29.364846707661993</v>
      </c>
      <c r="D28" s="273">
        <v>21.772710030832094</v>
      </c>
      <c r="E28" s="274">
        <v>25.372351240066884</v>
      </c>
      <c r="F28" s="275"/>
      <c r="G28" s="275">
        <v>28.600773994459527</v>
      </c>
      <c r="H28" s="275">
        <v>20.92180998978473</v>
      </c>
      <c r="I28" s="273">
        <v>24.574797541782438</v>
      </c>
      <c r="J28" s="275"/>
      <c r="K28" s="275">
        <v>29.387606976595514</v>
      </c>
      <c r="L28" s="275">
        <v>23.716899614792194</v>
      </c>
      <c r="M28" s="273">
        <v>26.422388760799414</v>
      </c>
      <c r="N28" s="275"/>
      <c r="O28" s="275">
        <v>36.649935041183745</v>
      </c>
      <c r="P28" s="275">
        <v>27.934588460921479</v>
      </c>
      <c r="Q28" s="273">
        <v>31.953411653844523</v>
      </c>
      <c r="R28" s="275"/>
      <c r="S28" s="275">
        <v>29.753830896187207</v>
      </c>
      <c r="T28" s="275">
        <v>23.60689266530709</v>
      </c>
      <c r="U28" s="273">
        <v>26.408541433271942</v>
      </c>
    </row>
    <row r="29" spans="1:21" x14ac:dyDescent="0.3">
      <c r="A29" s="271">
        <v>2005</v>
      </c>
      <c r="B29" s="272"/>
      <c r="C29" s="273">
        <v>26.654474049954715</v>
      </c>
      <c r="D29" s="273">
        <v>20.365138564992588</v>
      </c>
      <c r="E29" s="274">
        <v>23.369349273581793</v>
      </c>
      <c r="F29" s="275"/>
      <c r="G29" s="275">
        <v>25.915349478685798</v>
      </c>
      <c r="H29" s="275">
        <v>19.677286709156899</v>
      </c>
      <c r="I29" s="273">
        <v>22.664935251840486</v>
      </c>
      <c r="J29" s="275"/>
      <c r="K29" s="275">
        <v>28.144312470658495</v>
      </c>
      <c r="L29" s="275">
        <v>22.056679797422618</v>
      </c>
      <c r="M29" s="273">
        <v>25.020556919623331</v>
      </c>
      <c r="N29" s="275"/>
      <c r="O29" s="275">
        <v>32.758699284651129</v>
      </c>
      <c r="P29" s="275">
        <v>26.304104017001148</v>
      </c>
      <c r="Q29" s="273">
        <v>29.288015009676105</v>
      </c>
      <c r="R29" s="275"/>
      <c r="S29" s="275">
        <v>26.906708990815567</v>
      </c>
      <c r="T29" s="275">
        <v>17.832037542892749</v>
      </c>
      <c r="U29" s="273">
        <v>22.079445958953002</v>
      </c>
    </row>
    <row r="30" spans="1:21" x14ac:dyDescent="0.3">
      <c r="A30" s="271">
        <v>2006</v>
      </c>
      <c r="B30" s="272"/>
      <c r="C30" s="273">
        <v>24.690571154634654</v>
      </c>
      <c r="D30" s="273">
        <v>18.713645213353935</v>
      </c>
      <c r="E30" s="274">
        <v>21.581785200632613</v>
      </c>
      <c r="F30" s="275"/>
      <c r="G30" s="275">
        <v>23.691713094564872</v>
      </c>
      <c r="H30" s="275">
        <v>18.077933442954429</v>
      </c>
      <c r="I30" s="273">
        <v>20.777960950968783</v>
      </c>
      <c r="J30" s="275"/>
      <c r="K30" s="275">
        <v>25.942159502856423</v>
      </c>
      <c r="L30" s="275">
        <v>20.121233174979881</v>
      </c>
      <c r="M30" s="273">
        <v>22.959698296075764</v>
      </c>
      <c r="N30" s="275"/>
      <c r="O30" s="275">
        <v>32.943585909227551</v>
      </c>
      <c r="P30" s="275">
        <v>23.569846373015832</v>
      </c>
      <c r="Q30" s="273">
        <v>27.950480624303314</v>
      </c>
      <c r="R30" s="275"/>
      <c r="S30" s="275">
        <v>26.423163746838316</v>
      </c>
      <c r="T30" s="275">
        <v>19.115501481418583</v>
      </c>
      <c r="U30" s="273">
        <v>22.565855209864782</v>
      </c>
    </row>
    <row r="31" spans="1:21" x14ac:dyDescent="0.3">
      <c r="A31" s="271">
        <v>2007</v>
      </c>
      <c r="B31" s="272"/>
      <c r="C31" s="273">
        <v>23.065868864446859</v>
      </c>
      <c r="D31" s="273">
        <v>17.737836318986592</v>
      </c>
      <c r="E31" s="274">
        <v>20.290271798213318</v>
      </c>
      <c r="F31" s="275"/>
      <c r="G31" s="275">
        <v>22.121478733773642</v>
      </c>
      <c r="H31" s="275">
        <v>17.049972548318284</v>
      </c>
      <c r="I31" s="273">
        <v>19.484189490645523</v>
      </c>
      <c r="J31" s="275"/>
      <c r="K31" s="275">
        <v>25.537896870979289</v>
      </c>
      <c r="L31" s="275">
        <v>19.688657037670851</v>
      </c>
      <c r="M31" s="273">
        <v>22.526358409988525</v>
      </c>
      <c r="N31" s="275"/>
      <c r="O31" s="275">
        <v>31.227445703066579</v>
      </c>
      <c r="P31" s="275">
        <v>22.299122539579965</v>
      </c>
      <c r="Q31" s="273">
        <v>26.469860285128672</v>
      </c>
      <c r="R31" s="275"/>
      <c r="S31" s="275">
        <v>20.3383243278296</v>
      </c>
      <c r="T31" s="275">
        <v>19.614980585173864</v>
      </c>
      <c r="U31" s="273">
        <v>20.005620835488006</v>
      </c>
    </row>
    <row r="32" spans="1:21" x14ac:dyDescent="0.3">
      <c r="A32" s="271">
        <v>2008</v>
      </c>
      <c r="B32" s="272"/>
      <c r="C32" s="273">
        <v>22.216821759428534</v>
      </c>
      <c r="D32" s="273">
        <v>16.359580302006133</v>
      </c>
      <c r="E32" s="274">
        <v>19.174068295755038</v>
      </c>
      <c r="F32" s="275"/>
      <c r="G32" s="275">
        <v>20.991169784551598</v>
      </c>
      <c r="H32" s="275">
        <v>15.426346963219382</v>
      </c>
      <c r="I32" s="273">
        <v>18.106720180830656</v>
      </c>
      <c r="J32" s="275"/>
      <c r="K32" s="275">
        <v>23.820403380323889</v>
      </c>
      <c r="L32" s="275">
        <v>18.859151007350139</v>
      </c>
      <c r="M32" s="273">
        <v>21.260841347125655</v>
      </c>
      <c r="N32" s="275"/>
      <c r="O32" s="275">
        <v>33.087538438297372</v>
      </c>
      <c r="P32" s="275">
        <v>22.512047074299986</v>
      </c>
      <c r="Q32" s="273">
        <v>27.466709838334854</v>
      </c>
      <c r="R32" s="275"/>
      <c r="S32" s="275">
        <v>21.809274286982838</v>
      </c>
      <c r="T32" s="275">
        <v>19.379356980218418</v>
      </c>
      <c r="U32" s="273">
        <v>20.525190336404677</v>
      </c>
    </row>
    <row r="33" spans="1:21" x14ac:dyDescent="0.3">
      <c r="A33" s="271">
        <v>2009</v>
      </c>
      <c r="B33" s="272"/>
      <c r="C33" s="273">
        <v>20.14167450043292</v>
      </c>
      <c r="D33" s="273">
        <v>15.121306516537274</v>
      </c>
      <c r="E33" s="274">
        <v>17.537311047608959</v>
      </c>
      <c r="F33" s="275"/>
      <c r="G33" s="275">
        <v>19.451135872702704</v>
      </c>
      <c r="H33" s="275">
        <v>14.312309864251711</v>
      </c>
      <c r="I33" s="273">
        <v>16.79129192160179</v>
      </c>
      <c r="J33" s="275"/>
      <c r="K33" s="275">
        <v>19.631079341898836</v>
      </c>
      <c r="L33" s="275">
        <v>17.106605220606713</v>
      </c>
      <c r="M33" s="273">
        <v>18.319600827241796</v>
      </c>
      <c r="N33" s="275"/>
      <c r="O33" s="275">
        <v>27.04905171835042</v>
      </c>
      <c r="P33" s="275">
        <v>21.389538388651896</v>
      </c>
      <c r="Q33" s="273">
        <v>24.055154862774234</v>
      </c>
      <c r="R33" s="275"/>
      <c r="S33" s="275">
        <v>20.043490057912496</v>
      </c>
      <c r="T33" s="275">
        <v>14.888493822908494</v>
      </c>
      <c r="U33" s="273">
        <v>17.365976624673049</v>
      </c>
    </row>
    <row r="34" spans="1:21" x14ac:dyDescent="0.3">
      <c r="A34" s="271">
        <v>2010</v>
      </c>
      <c r="B34" s="272"/>
      <c r="C34" s="273">
        <v>20.151101168564246</v>
      </c>
      <c r="D34" s="273">
        <v>14.698709208251145</v>
      </c>
      <c r="E34" s="274">
        <v>17.33244123178596</v>
      </c>
      <c r="F34" s="275"/>
      <c r="G34" s="275">
        <v>19.609618985719912</v>
      </c>
      <c r="H34" s="275">
        <v>14.064572380942426</v>
      </c>
      <c r="I34" s="273">
        <v>16.747681870403966</v>
      </c>
      <c r="J34" s="275"/>
      <c r="K34" s="275">
        <v>19.356814950390014</v>
      </c>
      <c r="L34" s="275">
        <v>17.408806714999681</v>
      </c>
      <c r="M34" s="273">
        <v>18.349449117207815</v>
      </c>
      <c r="N34" s="275"/>
      <c r="O34" s="275">
        <v>25.253330468084428</v>
      </c>
      <c r="P34" s="275">
        <v>17.980384624184055</v>
      </c>
      <c r="Q34" s="273">
        <v>21.421139365728713</v>
      </c>
      <c r="R34" s="275"/>
      <c r="S34" s="275">
        <v>22.354993765955129</v>
      </c>
      <c r="T34" s="275">
        <v>18.138116267035798</v>
      </c>
      <c r="U34" s="273">
        <v>20.198941075535654</v>
      </c>
    </row>
    <row r="35" spans="1:21" x14ac:dyDescent="0.3">
      <c r="A35" s="271">
        <v>2011</v>
      </c>
      <c r="B35" s="272"/>
      <c r="C35" s="273">
        <v>18.135123188864704</v>
      </c>
      <c r="D35" s="273">
        <v>13.354472059802436</v>
      </c>
      <c r="E35" s="274">
        <v>15.662419909691781</v>
      </c>
      <c r="F35" s="275"/>
      <c r="G35" s="275">
        <v>17.228224432533064</v>
      </c>
      <c r="H35" s="275">
        <v>12.679688155467781</v>
      </c>
      <c r="I35" s="273">
        <v>14.879558320303579</v>
      </c>
      <c r="J35" s="275"/>
      <c r="K35" s="275">
        <v>19.629311169714814</v>
      </c>
      <c r="L35" s="275">
        <v>16.490459055721171</v>
      </c>
      <c r="M35" s="273">
        <v>18.02994557829641</v>
      </c>
      <c r="N35" s="275"/>
      <c r="O35" s="275">
        <v>25.546791161350871</v>
      </c>
      <c r="P35" s="275">
        <v>17.597018552298376</v>
      </c>
      <c r="Q35" s="273">
        <v>21.338119919897892</v>
      </c>
      <c r="R35" s="275"/>
      <c r="S35" s="275">
        <v>19.625330197029367</v>
      </c>
      <c r="T35" s="275">
        <v>13.783670906430594</v>
      </c>
      <c r="U35" s="273">
        <v>16.592924587782615</v>
      </c>
    </row>
    <row r="36" spans="1:21" x14ac:dyDescent="0.3">
      <c r="A36" s="271">
        <v>2012</v>
      </c>
      <c r="B36" s="272"/>
      <c r="C36" s="273">
        <v>16.496937618694687</v>
      </c>
      <c r="D36" s="273">
        <v>13.119384836714142</v>
      </c>
      <c r="E36" s="274">
        <v>14.748269540322392</v>
      </c>
      <c r="F36" s="275"/>
      <c r="G36" s="275">
        <v>15.752892630914641</v>
      </c>
      <c r="H36" s="275">
        <v>12.572671345801435</v>
      </c>
      <c r="I36" s="273">
        <v>14.106663333487019</v>
      </c>
      <c r="J36" s="275"/>
      <c r="K36" s="275">
        <v>19.816309677888167</v>
      </c>
      <c r="L36" s="275">
        <v>13.526958575003903</v>
      </c>
      <c r="M36" s="273">
        <v>16.589581825657149</v>
      </c>
      <c r="N36" s="275"/>
      <c r="O36" s="275">
        <v>21.72255136553683</v>
      </c>
      <c r="P36" s="275">
        <v>18.382760437187866</v>
      </c>
      <c r="Q36" s="273">
        <v>19.992823339239191</v>
      </c>
      <c r="R36" s="275"/>
      <c r="S36" s="275">
        <v>16.120831806543837</v>
      </c>
      <c r="T36" s="275">
        <v>11.473033813320741</v>
      </c>
      <c r="U36" s="273">
        <v>13.69157581879481</v>
      </c>
    </row>
    <row r="37" spans="1:21" x14ac:dyDescent="0.3">
      <c r="A37" s="271">
        <v>2013</v>
      </c>
      <c r="B37" s="272"/>
      <c r="C37" s="273">
        <v>16.650031784771421</v>
      </c>
      <c r="D37" s="273">
        <v>12.260854720435413</v>
      </c>
      <c r="E37" s="274">
        <v>14.384522684556641</v>
      </c>
      <c r="F37" s="275"/>
      <c r="G37" s="275">
        <v>16.019173650107355</v>
      </c>
      <c r="H37" s="275">
        <v>11.557069460956237</v>
      </c>
      <c r="I37" s="273">
        <v>13.717765277842279</v>
      </c>
      <c r="J37" s="277"/>
      <c r="K37" s="275">
        <v>17.255318789381423</v>
      </c>
      <c r="L37" s="275">
        <v>12.6356963820161</v>
      </c>
      <c r="M37" s="273">
        <v>14.886824381111289</v>
      </c>
      <c r="N37" s="275"/>
      <c r="O37" s="275">
        <v>22.778297131575684</v>
      </c>
      <c r="P37" s="275">
        <v>18.160496940996676</v>
      </c>
      <c r="Q37" s="273">
        <v>20.366724527709984</v>
      </c>
      <c r="R37" s="275"/>
      <c r="S37" s="275">
        <v>15.364694865448799</v>
      </c>
      <c r="T37" s="275">
        <v>13.676216677435331</v>
      </c>
      <c r="U37" s="273">
        <v>14.50013971265966</v>
      </c>
    </row>
    <row r="38" spans="1:21" x14ac:dyDescent="0.3">
      <c r="A38" s="271">
        <v>2014</v>
      </c>
      <c r="B38" s="272"/>
      <c r="C38" s="273">
        <v>16.071192152605398</v>
      </c>
      <c r="D38" s="273">
        <v>12.069883910575854</v>
      </c>
      <c r="E38" s="274">
        <v>14.008878232833313</v>
      </c>
      <c r="F38" s="275"/>
      <c r="G38" s="275">
        <v>15.522300728456905</v>
      </c>
      <c r="H38" s="275">
        <v>11.654161523553594</v>
      </c>
      <c r="I38" s="273">
        <v>13.532224019978278</v>
      </c>
      <c r="J38" s="277"/>
      <c r="K38" s="275">
        <v>18.973274698070455</v>
      </c>
      <c r="L38" s="275">
        <v>13.21054358385676</v>
      </c>
      <c r="M38" s="273">
        <v>16.022022112664022</v>
      </c>
      <c r="N38" s="275"/>
      <c r="O38" s="275">
        <v>19.416009087700317</v>
      </c>
      <c r="P38" s="275">
        <v>15.552588173185132</v>
      </c>
      <c r="Q38" s="273">
        <v>17.368907349228998</v>
      </c>
      <c r="R38" s="275"/>
      <c r="S38" s="275">
        <v>16.688117199566452</v>
      </c>
      <c r="T38" s="275">
        <v>11.263396092931892</v>
      </c>
      <c r="U38" s="273">
        <v>13.89070439128963</v>
      </c>
    </row>
    <row r="39" spans="1:21" x14ac:dyDescent="0.3">
      <c r="A39" s="278">
        <v>2015</v>
      </c>
      <c r="B39" s="279"/>
      <c r="C39" s="280">
        <v>15.666001802436066</v>
      </c>
      <c r="D39" s="280">
        <v>12.317169404527178</v>
      </c>
      <c r="E39" s="281">
        <v>13.942252233771459</v>
      </c>
      <c r="F39" s="282"/>
      <c r="G39" s="282">
        <v>15.178172778299693</v>
      </c>
      <c r="H39" s="282">
        <v>11.832519161655252</v>
      </c>
      <c r="I39" s="280">
        <v>13.458289842371512</v>
      </c>
      <c r="J39" s="978"/>
      <c r="K39" s="282">
        <v>15.136078613908966</v>
      </c>
      <c r="L39" s="282">
        <v>13.71689287752279</v>
      </c>
      <c r="M39" s="280">
        <v>14.408096449341098</v>
      </c>
      <c r="N39" s="282"/>
      <c r="O39" s="282">
        <v>20.83009486876465</v>
      </c>
      <c r="P39" s="282">
        <v>15.931953155496593</v>
      </c>
      <c r="Q39" s="280">
        <v>18.27063135369719</v>
      </c>
      <c r="R39" s="282"/>
      <c r="S39" s="282">
        <v>15.357162953951503</v>
      </c>
      <c r="T39" s="282">
        <v>12.978623522523232</v>
      </c>
      <c r="U39" s="280">
        <v>14.128577346908939</v>
      </c>
    </row>
    <row r="40" spans="1:21" x14ac:dyDescent="0.3">
      <c r="A40" s="271">
        <v>2016</v>
      </c>
      <c r="B40" s="272"/>
      <c r="C40" s="280">
        <v>15.856976635753085</v>
      </c>
      <c r="D40" s="280">
        <v>12.176196223599023</v>
      </c>
      <c r="E40" s="281">
        <v>13.961462988987826</v>
      </c>
      <c r="F40" s="282"/>
      <c r="G40" s="282">
        <v>15.204133426237506</v>
      </c>
      <c r="H40" s="282">
        <v>11.584498280938019</v>
      </c>
      <c r="I40" s="280">
        <v>13.342015294855051</v>
      </c>
      <c r="J40" s="978"/>
      <c r="K40" s="282">
        <v>17.127155660822449</v>
      </c>
      <c r="L40" s="282">
        <v>13.851225658352631</v>
      </c>
      <c r="M40" s="280">
        <v>15.442071788265602</v>
      </c>
      <c r="N40" s="282"/>
      <c r="O40" s="282">
        <v>21.071630738440565</v>
      </c>
      <c r="P40" s="282">
        <v>16.430568410928391</v>
      </c>
      <c r="Q40" s="280">
        <v>18.651155493412311</v>
      </c>
      <c r="R40" s="282"/>
      <c r="S40" s="282">
        <v>17.217665049551016</v>
      </c>
      <c r="T40" s="282">
        <v>13.541683405723164</v>
      </c>
      <c r="U40" s="280">
        <v>15.33784344965353</v>
      </c>
    </row>
    <row r="41" spans="1:21" x14ac:dyDescent="0.3">
      <c r="A41" s="271">
        <v>2017</v>
      </c>
      <c r="B41" s="272"/>
      <c r="C41" s="280">
        <v>14.945721826564963</v>
      </c>
      <c r="D41" s="280">
        <v>11.035465547261111</v>
      </c>
      <c r="E41" s="281">
        <v>12.935298168861804</v>
      </c>
      <c r="F41" s="282"/>
      <c r="G41" s="282">
        <v>14.45739632518389</v>
      </c>
      <c r="H41" s="282">
        <v>10.638405131599487</v>
      </c>
      <c r="I41" s="280">
        <v>12.496150116504241</v>
      </c>
      <c r="J41" s="978"/>
      <c r="K41" s="282">
        <v>16.539073975555098</v>
      </c>
      <c r="L41" s="282">
        <v>11.70984100878951</v>
      </c>
      <c r="M41" s="280">
        <v>14.059156507087058</v>
      </c>
      <c r="N41" s="282"/>
      <c r="O41" s="282">
        <v>18.852960483921112</v>
      </c>
      <c r="P41" s="282">
        <v>14.072748773718724</v>
      </c>
      <c r="Q41" s="280">
        <v>16.365173370785204</v>
      </c>
      <c r="R41" s="282"/>
      <c r="S41" s="282">
        <v>14.703049896614592</v>
      </c>
      <c r="T41" s="282">
        <v>12.380132024447052</v>
      </c>
      <c r="U41" s="280">
        <v>13.509778768810111</v>
      </c>
    </row>
    <row r="42" spans="1:21" x14ac:dyDescent="0.3">
      <c r="A42" s="271">
        <v>2018</v>
      </c>
      <c r="B42" s="272"/>
      <c r="C42" s="280">
        <v>14.875865500420362</v>
      </c>
      <c r="D42" s="280">
        <v>11.478085279260018</v>
      </c>
      <c r="E42" s="281">
        <v>13.128167363064597</v>
      </c>
      <c r="F42" s="282"/>
      <c r="G42" s="282">
        <v>14.399867921485445</v>
      </c>
      <c r="H42" s="282">
        <v>11.074577690536831</v>
      </c>
      <c r="I42" s="280">
        <v>12.69187055461741</v>
      </c>
      <c r="J42" s="978"/>
      <c r="K42" s="282">
        <v>16.076802459300726</v>
      </c>
      <c r="L42" s="282">
        <v>12.186952007932875</v>
      </c>
      <c r="M42" s="280">
        <v>14.076949405649113</v>
      </c>
      <c r="N42" s="282"/>
      <c r="O42" s="282">
        <v>19.212740797003644</v>
      </c>
      <c r="P42" s="282">
        <v>14.51039234652708</v>
      </c>
      <c r="Q42" s="280">
        <v>16.771671924053006</v>
      </c>
      <c r="R42" s="282"/>
      <c r="S42" s="282">
        <v>13.517340851985088</v>
      </c>
      <c r="T42" s="282">
        <v>12.753630255063648</v>
      </c>
      <c r="U42" s="280">
        <v>13.095423979402126</v>
      </c>
    </row>
    <row r="43" spans="1:21" ht="16.5" x14ac:dyDescent="0.3">
      <c r="A43" s="284"/>
      <c r="B43" s="284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6"/>
      <c r="P43" s="286"/>
      <c r="Q43" s="286"/>
      <c r="R43" s="285"/>
      <c r="S43" s="285"/>
      <c r="T43" s="285"/>
      <c r="U43" s="285"/>
    </row>
    <row r="44" spans="1:21" s="557" customFormat="1" x14ac:dyDescent="0.35">
      <c r="A44" s="653" t="s">
        <v>87</v>
      </c>
      <c r="B44" s="651" t="s">
        <v>1023</v>
      </c>
      <c r="C44" s="656"/>
      <c r="D44" s="656"/>
      <c r="E44" s="656"/>
      <c r="F44" s="656"/>
      <c r="G44" s="656"/>
      <c r="H44" s="656"/>
      <c r="I44" s="656"/>
      <c r="J44" s="656"/>
      <c r="K44" s="656"/>
      <c r="L44" s="656"/>
      <c r="M44" s="656"/>
      <c r="N44" s="656"/>
      <c r="O44" s="656"/>
      <c r="P44" s="656"/>
      <c r="Q44" s="656"/>
      <c r="R44" s="656"/>
      <c r="S44" s="656"/>
      <c r="T44" s="656"/>
      <c r="U44" s="656"/>
    </row>
    <row r="45" spans="1:21" s="557" customFormat="1" x14ac:dyDescent="0.35">
      <c r="A45" s="651"/>
      <c r="B45" s="651"/>
      <c r="C45" s="656"/>
      <c r="D45" s="656"/>
      <c r="E45" s="656"/>
      <c r="F45" s="656"/>
      <c r="G45" s="656"/>
      <c r="H45" s="656"/>
      <c r="I45" s="656"/>
      <c r="J45" s="656"/>
      <c r="K45" s="656"/>
      <c r="L45" s="656"/>
      <c r="M45" s="656"/>
      <c r="N45" s="656"/>
      <c r="O45" s="656"/>
      <c r="P45" s="656"/>
      <c r="Q45" s="656"/>
      <c r="R45" s="656"/>
      <c r="S45" s="656"/>
      <c r="T45" s="656"/>
      <c r="U45" s="656"/>
    </row>
    <row r="46" spans="1:21" s="557" customFormat="1" x14ac:dyDescent="0.35">
      <c r="A46" s="653" t="s">
        <v>44</v>
      </c>
      <c r="B46" s="651" t="s">
        <v>114</v>
      </c>
      <c r="C46" s="656"/>
      <c r="D46" s="656"/>
      <c r="E46" s="656"/>
      <c r="F46" s="656"/>
      <c r="G46" s="656"/>
      <c r="H46" s="656"/>
      <c r="I46" s="656"/>
      <c r="J46" s="656"/>
      <c r="K46" s="656"/>
      <c r="L46" s="656"/>
      <c r="M46" s="656"/>
      <c r="N46" s="656"/>
      <c r="O46" s="656"/>
      <c r="P46" s="656"/>
      <c r="Q46" s="656"/>
      <c r="R46" s="656"/>
      <c r="S46" s="656"/>
      <c r="T46" s="656"/>
      <c r="U46" s="656"/>
    </row>
    <row r="47" spans="1:21" s="557" customFormat="1" x14ac:dyDescent="0.35">
      <c r="A47" s="651"/>
      <c r="B47" s="651" t="s">
        <v>1141</v>
      </c>
      <c r="C47" s="656"/>
      <c r="D47" s="656"/>
      <c r="E47" s="656"/>
      <c r="F47" s="656"/>
      <c r="G47" s="656"/>
      <c r="H47" s="656"/>
      <c r="I47" s="656"/>
      <c r="J47" s="656"/>
      <c r="K47" s="656"/>
      <c r="L47" s="656"/>
      <c r="M47" s="656"/>
      <c r="N47" s="656"/>
      <c r="O47" s="656"/>
      <c r="P47" s="656"/>
      <c r="Q47" s="656"/>
      <c r="R47" s="656"/>
      <c r="S47" s="656"/>
      <c r="T47" s="656"/>
      <c r="U47" s="656"/>
    </row>
    <row r="48" spans="1:21" s="557" customFormat="1" x14ac:dyDescent="0.35">
      <c r="A48" s="651"/>
      <c r="B48" s="651" t="s">
        <v>1142</v>
      </c>
      <c r="C48" s="651"/>
      <c r="D48" s="651"/>
      <c r="E48" s="651"/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</row>
    <row r="49" spans="2:2" s="557" customFormat="1" x14ac:dyDescent="0.35">
      <c r="B49" s="651" t="s">
        <v>111</v>
      </c>
    </row>
    <row r="50" spans="2:2" s="557" customFormat="1" x14ac:dyDescent="0.35">
      <c r="B50" s="651" t="s">
        <v>1143</v>
      </c>
    </row>
    <row r="51" spans="2:2" s="557" customFormat="1" x14ac:dyDescent="0.35">
      <c r="B51" s="643" t="s">
        <v>883</v>
      </c>
    </row>
  </sheetData>
  <mergeCells count="5">
    <mergeCell ref="C3:E3"/>
    <mergeCell ref="G3:I3"/>
    <mergeCell ref="K3:M3"/>
    <mergeCell ref="O3:Q3"/>
    <mergeCell ref="S3:U3"/>
  </mergeCells>
  <hyperlinks>
    <hyperlink ref="B51" r:id="rId1" xr:uid="{00000000-0004-0000-1200-000000000000}"/>
    <hyperlink ref="A2" location="'CHAPTER 1'!A1" display="Back to Table of Contents" xr:uid="{00000000-0004-0000-1200-000001000000}"/>
  </hyperlinks>
  <pageMargins left="0.7" right="0.7" top="0.75" bottom="0.75" header="0.3" footer="0.3"/>
  <pageSetup paperSize="9" scale="65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1">
    <tabColor theme="5" tint="0.59999389629810485"/>
    <pageSetUpPr fitToPage="1"/>
  </sheetPr>
  <dimension ref="A1:P113"/>
  <sheetViews>
    <sheetView showGridLines="0" zoomScale="80" zoomScaleNormal="80" workbookViewId="0">
      <pane xSplit="4" ySplit="4" topLeftCell="E5" activePane="bottomRight" state="frozen"/>
      <selection activeCell="P70" sqref="P70"/>
      <selection pane="topRight" activeCell="P70" sqref="P70"/>
      <selection pane="bottomLeft" activeCell="P70" sqref="P70"/>
      <selection pane="bottomRight" activeCell="A2" sqref="A2"/>
    </sheetView>
  </sheetViews>
  <sheetFormatPr defaultColWidth="9.140625" defaultRowHeight="15" x14ac:dyDescent="0.3"/>
  <cols>
    <col min="1" max="1" width="10" style="113" customWidth="1"/>
    <col min="2" max="2" width="14.5703125" style="113" customWidth="1"/>
    <col min="3" max="3" width="23.85546875" style="113" customWidth="1"/>
    <col min="4" max="4" width="9.140625" style="9"/>
    <col min="5" max="5" width="12.7109375" style="9" bestFit="1" customWidth="1"/>
    <col min="6" max="6" width="12" style="9" bestFit="1" customWidth="1"/>
    <col min="7" max="7" width="11.5703125" style="9" customWidth="1"/>
    <col min="8" max="10" width="11.85546875" style="9" bestFit="1" customWidth="1"/>
    <col min="11" max="12" width="12.7109375" style="9" bestFit="1" customWidth="1"/>
    <col min="13" max="13" width="9.140625" style="9" customWidth="1"/>
    <col min="14" max="14" width="9.5703125" style="116" bestFit="1" customWidth="1"/>
    <col min="15" max="15" width="10.85546875" style="9" bestFit="1" customWidth="1"/>
    <col min="16" max="16" width="28.5703125" style="116" customWidth="1"/>
    <col min="17" max="16384" width="9.140625" style="9"/>
  </cols>
  <sheetData>
    <row r="1" spans="1:16" s="37" customFormat="1" ht="18" x14ac:dyDescent="0.35">
      <c r="A1" s="35" t="s">
        <v>1111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566"/>
      <c r="O1" s="566"/>
    </row>
    <row r="2" spans="1:16" ht="16.5" x14ac:dyDescent="0.3">
      <c r="A2" s="574" t="s">
        <v>965</v>
      </c>
      <c r="B2" s="38"/>
      <c r="C2" s="38"/>
      <c r="D2" s="39" t="s">
        <v>895</v>
      </c>
      <c r="E2" s="40">
        <v>3</v>
      </c>
      <c r="F2" s="40">
        <v>25</v>
      </c>
      <c r="G2" s="40">
        <v>26</v>
      </c>
      <c r="H2" s="40">
        <v>27</v>
      </c>
      <c r="I2" s="40">
        <v>28</v>
      </c>
      <c r="J2" s="40">
        <v>29</v>
      </c>
      <c r="K2" s="40">
        <v>30</v>
      </c>
      <c r="L2" s="40">
        <v>31</v>
      </c>
    </row>
    <row r="3" spans="1:16" x14ac:dyDescent="0.3">
      <c r="A3" s="41"/>
      <c r="B3" s="41"/>
      <c r="C3" s="42"/>
      <c r="D3" s="39" t="s">
        <v>896</v>
      </c>
      <c r="E3" s="43" t="s">
        <v>8</v>
      </c>
      <c r="F3" s="44" t="s">
        <v>9</v>
      </c>
      <c r="G3" s="44" t="s">
        <v>10</v>
      </c>
      <c r="H3" s="44" t="s">
        <v>11</v>
      </c>
      <c r="I3" s="44" t="s">
        <v>12</v>
      </c>
      <c r="J3" s="44" t="s">
        <v>13</v>
      </c>
      <c r="K3" s="44" t="s">
        <v>14</v>
      </c>
      <c r="L3" s="44" t="s">
        <v>2</v>
      </c>
    </row>
    <row r="4" spans="1:16" x14ac:dyDescent="0.3">
      <c r="A4" s="45"/>
      <c r="B4" s="45"/>
      <c r="C4" s="45"/>
      <c r="D4" s="46"/>
      <c r="E4" s="47">
        <v>5</v>
      </c>
      <c r="F4" s="48">
        <v>28</v>
      </c>
      <c r="G4" s="48">
        <v>29</v>
      </c>
      <c r="H4" s="48">
        <v>30</v>
      </c>
      <c r="I4" s="48">
        <v>31</v>
      </c>
      <c r="J4" s="48">
        <v>32</v>
      </c>
      <c r="K4" s="48">
        <v>33</v>
      </c>
      <c r="L4" s="48">
        <v>34</v>
      </c>
    </row>
    <row r="5" spans="1:16" x14ac:dyDescent="0.3">
      <c r="A5" s="49" t="s">
        <v>3</v>
      </c>
      <c r="B5" s="49"/>
      <c r="C5" s="49"/>
      <c r="D5" s="50" t="s">
        <v>15</v>
      </c>
      <c r="E5" s="51">
        <v>304373</v>
      </c>
      <c r="F5" s="52">
        <v>7458</v>
      </c>
      <c r="G5" s="52">
        <v>6448</v>
      </c>
      <c r="H5" s="52">
        <v>15268</v>
      </c>
      <c r="I5" s="52">
        <v>29185</v>
      </c>
      <c r="J5" s="52">
        <v>60135</v>
      </c>
      <c r="K5" s="52">
        <v>92028</v>
      </c>
      <c r="L5" s="52">
        <v>93851</v>
      </c>
      <c r="N5" s="676"/>
      <c r="O5" s="1095"/>
    </row>
    <row r="6" spans="1:16" x14ac:dyDescent="0.3">
      <c r="A6" s="49"/>
      <c r="B6" s="49"/>
      <c r="C6" s="49"/>
      <c r="D6" s="50" t="s">
        <v>16</v>
      </c>
      <c r="E6" s="51">
        <v>311641</v>
      </c>
      <c r="F6" s="52">
        <v>4188</v>
      </c>
      <c r="G6" s="52">
        <v>3761</v>
      </c>
      <c r="H6" s="52">
        <v>10000</v>
      </c>
      <c r="I6" s="52">
        <v>20281</v>
      </c>
      <c r="J6" s="52">
        <v>43369</v>
      </c>
      <c r="K6" s="52">
        <v>81949</v>
      </c>
      <c r="L6" s="52">
        <v>148093</v>
      </c>
      <c r="N6" s="676"/>
      <c r="O6" s="1095"/>
    </row>
    <row r="7" spans="1:16" x14ac:dyDescent="0.3">
      <c r="A7" s="49"/>
      <c r="B7" s="49"/>
      <c r="C7" s="49"/>
      <c r="D7" s="49" t="s">
        <v>17</v>
      </c>
      <c r="E7" s="53">
        <v>616014</v>
      </c>
      <c r="F7" s="54">
        <v>11646</v>
      </c>
      <c r="G7" s="54">
        <v>10209</v>
      </c>
      <c r="H7" s="54">
        <v>25268</v>
      </c>
      <c r="I7" s="54">
        <v>49466</v>
      </c>
      <c r="J7" s="54">
        <v>103504</v>
      </c>
      <c r="K7" s="54">
        <v>173977</v>
      </c>
      <c r="L7" s="54">
        <v>241944</v>
      </c>
      <c r="N7" s="676"/>
      <c r="O7" s="1095"/>
    </row>
    <row r="8" spans="1:16" x14ac:dyDescent="0.3">
      <c r="A8" s="55"/>
      <c r="B8" s="55"/>
      <c r="C8" s="55"/>
      <c r="D8" s="56"/>
      <c r="E8" s="57"/>
      <c r="F8" s="58"/>
      <c r="G8" s="58"/>
      <c r="H8" s="58"/>
      <c r="I8" s="1173"/>
      <c r="J8" s="58"/>
      <c r="K8" s="58"/>
      <c r="L8" s="58"/>
    </row>
    <row r="9" spans="1:16" x14ac:dyDescent="0.3">
      <c r="A9" s="59" t="s">
        <v>906</v>
      </c>
      <c r="B9" s="597"/>
      <c r="C9" s="60"/>
      <c r="D9" s="61" t="s">
        <v>15</v>
      </c>
      <c r="E9" s="62">
        <v>85897</v>
      </c>
      <c r="F9" s="63">
        <v>546</v>
      </c>
      <c r="G9" s="63">
        <v>1123</v>
      </c>
      <c r="H9" s="63">
        <v>3932</v>
      </c>
      <c r="I9" s="63">
        <v>8148</v>
      </c>
      <c r="J9" s="63">
        <v>16276</v>
      </c>
      <c r="K9" s="63">
        <v>26909</v>
      </c>
      <c r="L9" s="64">
        <v>28963</v>
      </c>
      <c r="M9" s="65"/>
      <c r="N9" s="677">
        <f>E9/E5</f>
        <v>0.28220965722978059</v>
      </c>
      <c r="O9" s="1095"/>
      <c r="P9" s="677"/>
    </row>
    <row r="10" spans="1:16" x14ac:dyDescent="0.3">
      <c r="A10" s="66" t="s">
        <v>1117</v>
      </c>
      <c r="B10" s="67"/>
      <c r="C10" s="67"/>
      <c r="D10" s="68" t="s">
        <v>16</v>
      </c>
      <c r="E10" s="69">
        <v>81219</v>
      </c>
      <c r="F10" s="70">
        <v>338</v>
      </c>
      <c r="G10" s="70">
        <v>496</v>
      </c>
      <c r="H10" s="70">
        <v>1517</v>
      </c>
      <c r="I10" s="70">
        <v>3325</v>
      </c>
      <c r="J10" s="70">
        <v>8560</v>
      </c>
      <c r="K10" s="70">
        <v>21577</v>
      </c>
      <c r="L10" s="71">
        <v>45406</v>
      </c>
      <c r="M10" s="65"/>
      <c r="N10" s="677">
        <f t="shared" ref="N10:N11" si="0">E10/E6</f>
        <v>0.26061718451679977</v>
      </c>
      <c r="O10" s="1095"/>
      <c r="P10" s="677"/>
    </row>
    <row r="11" spans="1:16" x14ac:dyDescent="0.3">
      <c r="A11" s="72"/>
      <c r="B11" s="73"/>
      <c r="C11" s="73"/>
      <c r="D11" s="73" t="s">
        <v>17</v>
      </c>
      <c r="E11" s="74">
        <v>167116</v>
      </c>
      <c r="F11" s="75">
        <v>884</v>
      </c>
      <c r="G11" s="75">
        <v>1619</v>
      </c>
      <c r="H11" s="75">
        <v>5449</v>
      </c>
      <c r="I11" s="75">
        <v>11473</v>
      </c>
      <c r="J11" s="75">
        <v>24836</v>
      </c>
      <c r="K11" s="75">
        <v>48486</v>
      </c>
      <c r="L11" s="76">
        <v>74369</v>
      </c>
      <c r="M11" s="65"/>
      <c r="N11" s="677">
        <f t="shared" si="0"/>
        <v>0.27128604220033958</v>
      </c>
      <c r="O11" s="1095"/>
      <c r="P11" s="677"/>
    </row>
    <row r="12" spans="1:16" x14ac:dyDescent="0.3">
      <c r="A12" s="77"/>
      <c r="B12" s="78"/>
      <c r="C12" s="78"/>
      <c r="D12" s="79"/>
      <c r="E12" s="80"/>
      <c r="F12" s="81"/>
      <c r="G12" s="81"/>
      <c r="H12" s="81"/>
      <c r="I12" s="81"/>
      <c r="J12" s="81"/>
      <c r="K12" s="81"/>
      <c r="L12" s="82"/>
    </row>
    <row r="13" spans="1:16" x14ac:dyDescent="0.3">
      <c r="A13" s="77"/>
      <c r="B13" s="78" t="s">
        <v>1118</v>
      </c>
      <c r="C13" s="78"/>
      <c r="D13" s="79" t="s">
        <v>15</v>
      </c>
      <c r="E13" s="80">
        <v>79275</v>
      </c>
      <c r="F13" s="81">
        <v>444</v>
      </c>
      <c r="G13" s="81">
        <v>1102</v>
      </c>
      <c r="H13" s="81">
        <v>3896</v>
      </c>
      <c r="I13" s="81">
        <v>8069</v>
      </c>
      <c r="J13" s="81">
        <v>15845</v>
      </c>
      <c r="K13" s="81">
        <v>24683</v>
      </c>
      <c r="L13" s="82">
        <v>25236</v>
      </c>
    </row>
    <row r="14" spans="1:16" x14ac:dyDescent="0.3">
      <c r="A14" s="77"/>
      <c r="B14" s="78" t="s">
        <v>1119</v>
      </c>
      <c r="C14" s="78"/>
      <c r="D14" s="79" t="s">
        <v>16</v>
      </c>
      <c r="E14" s="80">
        <v>71408</v>
      </c>
      <c r="F14" s="81">
        <v>259</v>
      </c>
      <c r="G14" s="81">
        <v>479</v>
      </c>
      <c r="H14" s="81">
        <v>1494</v>
      </c>
      <c r="I14" s="81">
        <v>3285</v>
      </c>
      <c r="J14" s="81">
        <v>8231</v>
      </c>
      <c r="K14" s="81">
        <v>19369</v>
      </c>
      <c r="L14" s="82">
        <v>38291</v>
      </c>
    </row>
    <row r="15" spans="1:16" x14ac:dyDescent="0.3">
      <c r="A15" s="77"/>
      <c r="B15" s="78" t="s">
        <v>1120</v>
      </c>
      <c r="C15" s="78"/>
      <c r="D15" s="79" t="s">
        <v>17</v>
      </c>
      <c r="E15" s="1056">
        <v>150683</v>
      </c>
      <c r="F15" s="1057">
        <v>703</v>
      </c>
      <c r="G15" s="1057">
        <v>1581</v>
      </c>
      <c r="H15" s="1057">
        <v>5390</v>
      </c>
      <c r="I15" s="1057">
        <v>11354</v>
      </c>
      <c r="J15" s="1057">
        <v>24076</v>
      </c>
      <c r="K15" s="1057">
        <v>44052</v>
      </c>
      <c r="L15" s="1058">
        <v>63527</v>
      </c>
    </row>
    <row r="16" spans="1:16" x14ac:dyDescent="0.3">
      <c r="A16" s="77"/>
      <c r="B16" s="78"/>
      <c r="C16" s="78"/>
      <c r="D16" s="79"/>
      <c r="E16" s="80"/>
      <c r="F16" s="81"/>
      <c r="G16" s="81"/>
      <c r="H16" s="81"/>
      <c r="I16" s="81"/>
      <c r="J16" s="81"/>
      <c r="K16" s="81"/>
      <c r="L16" s="82"/>
    </row>
    <row r="17" spans="1:16" x14ac:dyDescent="0.3">
      <c r="A17" s="83"/>
      <c r="B17" s="87" t="s">
        <v>18</v>
      </c>
      <c r="C17" s="84"/>
      <c r="D17" s="84" t="s">
        <v>15</v>
      </c>
      <c r="E17" s="51">
        <v>323</v>
      </c>
      <c r="F17" s="85">
        <v>3</v>
      </c>
      <c r="G17" s="85">
        <v>8</v>
      </c>
      <c r="H17" s="85">
        <v>17</v>
      </c>
      <c r="I17" s="85">
        <v>31</v>
      </c>
      <c r="J17" s="85">
        <v>61</v>
      </c>
      <c r="K17" s="85">
        <v>97</v>
      </c>
      <c r="L17" s="86">
        <v>106</v>
      </c>
      <c r="O17" s="1095"/>
      <c r="P17" s="116" t="s">
        <v>884</v>
      </c>
    </row>
    <row r="18" spans="1:16" x14ac:dyDescent="0.3">
      <c r="A18" s="83"/>
      <c r="B18" s="87" t="s">
        <v>5</v>
      </c>
      <c r="C18" s="84"/>
      <c r="D18" s="84" t="s">
        <v>16</v>
      </c>
      <c r="E18" s="51">
        <v>630</v>
      </c>
      <c r="F18" s="85">
        <v>4</v>
      </c>
      <c r="G18" s="85">
        <v>5</v>
      </c>
      <c r="H18" s="85">
        <v>15</v>
      </c>
      <c r="I18" s="85">
        <v>34</v>
      </c>
      <c r="J18" s="85">
        <v>92</v>
      </c>
      <c r="K18" s="85">
        <v>199</v>
      </c>
      <c r="L18" s="86">
        <v>281</v>
      </c>
      <c r="O18" s="1095"/>
    </row>
    <row r="19" spans="1:16" x14ac:dyDescent="0.3">
      <c r="A19" s="83"/>
      <c r="B19" s="87" t="s">
        <v>19</v>
      </c>
      <c r="C19" s="84"/>
      <c r="D19" s="87" t="s">
        <v>17</v>
      </c>
      <c r="E19" s="53">
        <v>953</v>
      </c>
      <c r="F19" s="88">
        <v>7</v>
      </c>
      <c r="G19" s="88">
        <v>13</v>
      </c>
      <c r="H19" s="88">
        <v>32</v>
      </c>
      <c r="I19" s="88">
        <v>65</v>
      </c>
      <c r="J19" s="88">
        <v>153</v>
      </c>
      <c r="K19" s="88">
        <v>296</v>
      </c>
      <c r="L19" s="89">
        <v>387</v>
      </c>
      <c r="O19" s="1095"/>
      <c r="P19" s="116" t="s">
        <v>19</v>
      </c>
    </row>
    <row r="20" spans="1:16" x14ac:dyDescent="0.3">
      <c r="A20" s="83"/>
      <c r="B20" s="87"/>
      <c r="C20" s="84"/>
      <c r="D20" s="84"/>
      <c r="E20" s="51"/>
      <c r="F20" s="85"/>
      <c r="G20" s="85"/>
      <c r="H20" s="85"/>
      <c r="I20" s="85"/>
      <c r="J20" s="85"/>
      <c r="K20" s="85"/>
      <c r="L20" s="86"/>
    </row>
    <row r="21" spans="1:16" x14ac:dyDescent="0.3">
      <c r="A21" s="83"/>
      <c r="B21" s="87" t="s">
        <v>4</v>
      </c>
      <c r="C21" s="84"/>
      <c r="D21" s="84" t="s">
        <v>15</v>
      </c>
      <c r="E21" s="51">
        <v>3445</v>
      </c>
      <c r="F21" s="85">
        <v>2</v>
      </c>
      <c r="G21" s="85">
        <v>43</v>
      </c>
      <c r="H21" s="85">
        <v>172</v>
      </c>
      <c r="I21" s="85">
        <v>334</v>
      </c>
      <c r="J21" s="85">
        <v>615</v>
      </c>
      <c r="K21" s="85">
        <v>952</v>
      </c>
      <c r="L21" s="86">
        <v>1327</v>
      </c>
      <c r="O21" s="1095"/>
      <c r="P21" s="116" t="s">
        <v>4</v>
      </c>
    </row>
    <row r="22" spans="1:16" x14ac:dyDescent="0.3">
      <c r="A22" s="83"/>
      <c r="B22" s="87" t="s">
        <v>20</v>
      </c>
      <c r="C22" s="84"/>
      <c r="D22" s="84" t="s">
        <v>16</v>
      </c>
      <c r="E22" s="51">
        <v>4568</v>
      </c>
      <c r="F22" s="85">
        <v>3</v>
      </c>
      <c r="G22" s="85">
        <v>13</v>
      </c>
      <c r="H22" s="85">
        <v>60</v>
      </c>
      <c r="I22" s="85">
        <v>152</v>
      </c>
      <c r="J22" s="85">
        <v>408</v>
      </c>
      <c r="K22" s="85">
        <v>1027</v>
      </c>
      <c r="L22" s="86">
        <v>2905</v>
      </c>
      <c r="O22" s="1095"/>
      <c r="P22" s="116" t="s">
        <v>20</v>
      </c>
    </row>
    <row r="23" spans="1:16" x14ac:dyDescent="0.3">
      <c r="A23" s="83"/>
      <c r="B23" s="87"/>
      <c r="C23" s="84"/>
      <c r="D23" s="87" t="s">
        <v>17</v>
      </c>
      <c r="E23" s="53">
        <v>8013</v>
      </c>
      <c r="F23" s="88">
        <v>5</v>
      </c>
      <c r="G23" s="88">
        <v>56</v>
      </c>
      <c r="H23" s="88">
        <v>232</v>
      </c>
      <c r="I23" s="88">
        <v>486</v>
      </c>
      <c r="J23" s="88">
        <v>1023</v>
      </c>
      <c r="K23" s="88">
        <v>1979</v>
      </c>
      <c r="L23" s="89">
        <v>4232</v>
      </c>
      <c r="O23" s="1095"/>
    </row>
    <row r="24" spans="1:16" x14ac:dyDescent="0.3">
      <c r="A24" s="83"/>
      <c r="B24" s="87"/>
      <c r="C24" s="84"/>
      <c r="D24" s="87"/>
      <c r="E24" s="51"/>
      <c r="F24" s="85"/>
      <c r="G24" s="85"/>
      <c r="H24" s="85"/>
      <c r="I24" s="85"/>
      <c r="J24" s="85"/>
      <c r="K24" s="85"/>
      <c r="L24" s="86"/>
    </row>
    <row r="25" spans="1:16" x14ac:dyDescent="0.3">
      <c r="A25" s="83"/>
      <c r="B25" s="87" t="s">
        <v>118</v>
      </c>
      <c r="C25" s="84"/>
      <c r="D25" s="84" t="s">
        <v>15</v>
      </c>
      <c r="E25" s="51">
        <v>40395</v>
      </c>
      <c r="F25" s="85">
        <v>91</v>
      </c>
      <c r="G25" s="85">
        <v>505</v>
      </c>
      <c r="H25" s="85">
        <v>2310</v>
      </c>
      <c r="I25" s="85">
        <v>5124</v>
      </c>
      <c r="J25" s="85">
        <v>9414</v>
      </c>
      <c r="K25" s="85">
        <v>12251</v>
      </c>
      <c r="L25" s="86">
        <v>10700</v>
      </c>
      <c r="O25" s="1095"/>
      <c r="P25" s="116" t="s">
        <v>118</v>
      </c>
    </row>
    <row r="26" spans="1:16" x14ac:dyDescent="0.3">
      <c r="A26" s="83"/>
      <c r="B26" s="87" t="s">
        <v>21</v>
      </c>
      <c r="C26" s="84"/>
      <c r="D26" s="84" t="s">
        <v>16</v>
      </c>
      <c r="E26" s="51">
        <v>23737</v>
      </c>
      <c r="F26" s="85">
        <v>23</v>
      </c>
      <c r="G26" s="85">
        <v>124</v>
      </c>
      <c r="H26" s="85">
        <v>504</v>
      </c>
      <c r="I26" s="85">
        <v>1476</v>
      </c>
      <c r="J26" s="85">
        <v>3396</v>
      </c>
      <c r="K26" s="85">
        <v>6980</v>
      </c>
      <c r="L26" s="86">
        <v>11234</v>
      </c>
      <c r="O26" s="1095"/>
      <c r="P26" s="116" t="s">
        <v>21</v>
      </c>
    </row>
    <row r="27" spans="1:16" x14ac:dyDescent="0.3">
      <c r="A27" s="83"/>
      <c r="B27" s="84"/>
      <c r="C27" s="84"/>
      <c r="D27" s="87" t="s">
        <v>17</v>
      </c>
      <c r="E27" s="53">
        <v>64132</v>
      </c>
      <c r="F27" s="88">
        <v>114</v>
      </c>
      <c r="G27" s="88">
        <v>629</v>
      </c>
      <c r="H27" s="88">
        <v>2814</v>
      </c>
      <c r="I27" s="88">
        <v>6600</v>
      </c>
      <c r="J27" s="88">
        <v>12810</v>
      </c>
      <c r="K27" s="88">
        <v>19231</v>
      </c>
      <c r="L27" s="89">
        <v>21934</v>
      </c>
      <c r="O27" s="1095"/>
    </row>
    <row r="28" spans="1:16" x14ac:dyDescent="0.3">
      <c r="A28" s="83"/>
      <c r="B28" s="84"/>
      <c r="C28" s="84"/>
      <c r="D28" s="87"/>
      <c r="E28" s="53"/>
      <c r="F28" s="88"/>
      <c r="G28" s="88"/>
      <c r="H28" s="88"/>
      <c r="I28" s="88"/>
      <c r="J28" s="88"/>
      <c r="K28" s="88"/>
      <c r="L28" s="89"/>
    </row>
    <row r="29" spans="1:16" x14ac:dyDescent="0.3">
      <c r="A29" s="83"/>
      <c r="B29" s="1121" t="s">
        <v>1136</v>
      </c>
      <c r="C29" s="1113"/>
      <c r="D29" s="1113" t="s">
        <v>15</v>
      </c>
      <c r="E29" s="1114">
        <v>15143</v>
      </c>
      <c r="F29" s="1115">
        <v>47</v>
      </c>
      <c r="G29" s="1115">
        <v>226</v>
      </c>
      <c r="H29" s="1115">
        <v>1004</v>
      </c>
      <c r="I29" s="1115">
        <v>2119</v>
      </c>
      <c r="J29" s="1115">
        <v>3642</v>
      </c>
      <c r="K29" s="1115">
        <v>4604</v>
      </c>
      <c r="L29" s="1116">
        <v>3501</v>
      </c>
      <c r="O29" s="1095"/>
    </row>
    <row r="30" spans="1:16" x14ac:dyDescent="0.3">
      <c r="A30" s="83"/>
      <c r="B30" s="1121" t="s">
        <v>1137</v>
      </c>
      <c r="C30" s="1113"/>
      <c r="D30" s="1113" t="s">
        <v>16</v>
      </c>
      <c r="E30" s="1114">
        <v>9456</v>
      </c>
      <c r="F30" s="1115">
        <v>17</v>
      </c>
      <c r="G30" s="1115">
        <v>66</v>
      </c>
      <c r="H30" s="1115">
        <v>217</v>
      </c>
      <c r="I30" s="1115">
        <v>638</v>
      </c>
      <c r="J30" s="1115">
        <v>1499</v>
      </c>
      <c r="K30" s="1115">
        <v>3029</v>
      </c>
      <c r="L30" s="1116">
        <v>3990</v>
      </c>
      <c r="O30" s="1095"/>
    </row>
    <row r="31" spans="1:16" x14ac:dyDescent="0.3">
      <c r="A31" s="83"/>
      <c r="B31" s="1113"/>
      <c r="C31" s="1113"/>
      <c r="D31" s="1117" t="s">
        <v>17</v>
      </c>
      <c r="E31" s="1118">
        <v>24599</v>
      </c>
      <c r="F31" s="1119">
        <v>64</v>
      </c>
      <c r="G31" s="1119">
        <v>292</v>
      </c>
      <c r="H31" s="1119">
        <v>1221</v>
      </c>
      <c r="I31" s="1119">
        <v>2757</v>
      </c>
      <c r="J31" s="1119">
        <v>5141</v>
      </c>
      <c r="K31" s="1119">
        <v>7633</v>
      </c>
      <c r="L31" s="1120">
        <v>7491</v>
      </c>
      <c r="O31" s="1095"/>
    </row>
    <row r="32" spans="1:16" x14ac:dyDescent="0.3">
      <c r="A32" s="83"/>
      <c r="B32" s="84"/>
      <c r="C32" s="84"/>
      <c r="D32" s="87"/>
      <c r="E32" s="53"/>
      <c r="F32" s="88"/>
      <c r="G32" s="88"/>
      <c r="H32" s="88"/>
      <c r="I32" s="88"/>
      <c r="J32" s="88"/>
      <c r="K32" s="88"/>
      <c r="L32" s="89"/>
    </row>
    <row r="33" spans="1:16" x14ac:dyDescent="0.3">
      <c r="A33" s="83"/>
      <c r="B33" s="87" t="s">
        <v>22</v>
      </c>
      <c r="C33" s="84"/>
      <c r="D33" s="84" t="s">
        <v>15</v>
      </c>
      <c r="E33" s="51">
        <v>13394</v>
      </c>
      <c r="F33" s="85">
        <v>211</v>
      </c>
      <c r="G33" s="85">
        <v>270</v>
      </c>
      <c r="H33" s="85">
        <v>589</v>
      </c>
      <c r="I33" s="85">
        <v>940</v>
      </c>
      <c r="J33" s="85">
        <v>1926</v>
      </c>
      <c r="K33" s="85">
        <v>3930</v>
      </c>
      <c r="L33" s="86">
        <v>5528</v>
      </c>
      <c r="O33" s="1095"/>
      <c r="P33" s="116" t="s">
        <v>22</v>
      </c>
    </row>
    <row r="34" spans="1:16" x14ac:dyDescent="0.3">
      <c r="A34" s="83"/>
      <c r="B34" s="87" t="s">
        <v>23</v>
      </c>
      <c r="C34" s="84"/>
      <c r="D34" s="84" t="s">
        <v>16</v>
      </c>
      <c r="E34" s="51">
        <v>16374</v>
      </c>
      <c r="F34" s="85">
        <v>128</v>
      </c>
      <c r="G34" s="85">
        <v>146</v>
      </c>
      <c r="H34" s="85">
        <v>320</v>
      </c>
      <c r="I34" s="85">
        <v>564</v>
      </c>
      <c r="J34" s="85">
        <v>1358</v>
      </c>
      <c r="K34" s="85">
        <v>3878</v>
      </c>
      <c r="L34" s="86">
        <v>9980</v>
      </c>
      <c r="O34" s="1095"/>
      <c r="P34" s="116" t="s">
        <v>23</v>
      </c>
    </row>
    <row r="35" spans="1:16" x14ac:dyDescent="0.3">
      <c r="A35" s="83"/>
      <c r="B35" s="87"/>
      <c r="C35" s="84"/>
      <c r="D35" s="87" t="s">
        <v>17</v>
      </c>
      <c r="E35" s="53">
        <v>29768</v>
      </c>
      <c r="F35" s="88">
        <v>339</v>
      </c>
      <c r="G35" s="88">
        <v>416</v>
      </c>
      <c r="H35" s="88">
        <v>909</v>
      </c>
      <c r="I35" s="88">
        <v>1504</v>
      </c>
      <c r="J35" s="88">
        <v>3284</v>
      </c>
      <c r="K35" s="88">
        <v>7808</v>
      </c>
      <c r="L35" s="89">
        <v>15508</v>
      </c>
      <c r="O35" s="1095"/>
    </row>
    <row r="36" spans="1:16" x14ac:dyDescent="0.3">
      <c r="A36" s="83"/>
      <c r="B36" s="87"/>
      <c r="C36" s="84"/>
      <c r="D36" s="87"/>
      <c r="E36" s="51"/>
      <c r="F36" s="85"/>
      <c r="G36" s="85"/>
      <c r="H36" s="85"/>
      <c r="I36" s="85"/>
      <c r="J36" s="85"/>
      <c r="K36" s="85"/>
      <c r="L36" s="86"/>
    </row>
    <row r="37" spans="1:16" x14ac:dyDescent="0.3">
      <c r="A37" s="83"/>
      <c r="B37" s="87" t="s">
        <v>24</v>
      </c>
      <c r="C37" s="84"/>
      <c r="D37" s="84" t="s">
        <v>15</v>
      </c>
      <c r="E37" s="51">
        <v>15478</v>
      </c>
      <c r="F37" s="85">
        <v>63</v>
      </c>
      <c r="G37" s="85">
        <v>153</v>
      </c>
      <c r="H37" s="85">
        <v>501</v>
      </c>
      <c r="I37" s="85">
        <v>1007</v>
      </c>
      <c r="J37" s="85">
        <v>2493</v>
      </c>
      <c r="K37" s="85">
        <v>5306</v>
      </c>
      <c r="L37" s="86">
        <v>5955</v>
      </c>
      <c r="O37" s="1095"/>
      <c r="P37" s="116" t="s">
        <v>24</v>
      </c>
    </row>
    <row r="38" spans="1:16" x14ac:dyDescent="0.3">
      <c r="A38" s="83"/>
      <c r="B38" s="87" t="s">
        <v>25</v>
      </c>
      <c r="C38" s="84"/>
      <c r="D38" s="84" t="s">
        <v>16</v>
      </c>
      <c r="E38" s="51">
        <v>20568</v>
      </c>
      <c r="F38" s="85">
        <v>64</v>
      </c>
      <c r="G38" s="85">
        <v>113</v>
      </c>
      <c r="H38" s="85">
        <v>410</v>
      </c>
      <c r="I38" s="85">
        <v>758</v>
      </c>
      <c r="J38" s="85">
        <v>2114</v>
      </c>
      <c r="K38" s="85">
        <v>5559</v>
      </c>
      <c r="L38" s="86">
        <v>11550</v>
      </c>
      <c r="N38" s="678"/>
      <c r="O38" s="1095"/>
      <c r="P38" s="116" t="s">
        <v>25</v>
      </c>
    </row>
    <row r="39" spans="1:16" x14ac:dyDescent="0.3">
      <c r="A39" s="83"/>
      <c r="B39" s="87"/>
      <c r="C39" s="84"/>
      <c r="D39" s="87" t="s">
        <v>17</v>
      </c>
      <c r="E39" s="53">
        <v>36046</v>
      </c>
      <c r="F39" s="88">
        <v>127</v>
      </c>
      <c r="G39" s="88">
        <v>266</v>
      </c>
      <c r="H39" s="88">
        <v>911</v>
      </c>
      <c r="I39" s="88">
        <v>1765</v>
      </c>
      <c r="J39" s="88">
        <v>4607</v>
      </c>
      <c r="K39" s="88">
        <v>10865</v>
      </c>
      <c r="L39" s="89">
        <v>17505</v>
      </c>
      <c r="O39" s="1095"/>
    </row>
    <row r="40" spans="1:16" x14ac:dyDescent="0.3">
      <c r="A40" s="83"/>
      <c r="B40" s="87"/>
      <c r="C40" s="84"/>
      <c r="D40" s="87"/>
      <c r="E40" s="51"/>
      <c r="F40" s="85"/>
      <c r="G40" s="85"/>
      <c r="H40" s="85"/>
      <c r="I40" s="85"/>
      <c r="J40" s="85"/>
      <c r="K40" s="85"/>
      <c r="L40" s="86"/>
    </row>
    <row r="41" spans="1:16" x14ac:dyDescent="0.3">
      <c r="A41" s="83"/>
      <c r="B41" s="87" t="s">
        <v>6</v>
      </c>
      <c r="C41" s="84"/>
      <c r="D41" s="84" t="s">
        <v>15</v>
      </c>
      <c r="E41" s="51">
        <v>4855</v>
      </c>
      <c r="F41" s="91">
        <v>33</v>
      </c>
      <c r="G41" s="91">
        <v>46</v>
      </c>
      <c r="H41" s="91">
        <v>145</v>
      </c>
      <c r="I41" s="91">
        <v>368</v>
      </c>
      <c r="J41" s="91">
        <v>1000</v>
      </c>
      <c r="K41" s="91">
        <v>1804</v>
      </c>
      <c r="L41" s="92">
        <v>1459</v>
      </c>
      <c r="O41" s="1095"/>
      <c r="P41" s="116" t="s">
        <v>885</v>
      </c>
    </row>
    <row r="42" spans="1:16" x14ac:dyDescent="0.3">
      <c r="A42" s="83"/>
      <c r="B42" s="87" t="s">
        <v>7</v>
      </c>
      <c r="C42" s="84"/>
      <c r="D42" s="84" t="s">
        <v>16</v>
      </c>
      <c r="E42" s="51">
        <v>3955</v>
      </c>
      <c r="F42" s="91">
        <v>15</v>
      </c>
      <c r="G42" s="91">
        <v>18</v>
      </c>
      <c r="H42" s="91">
        <v>56</v>
      </c>
      <c r="I42" s="91">
        <v>130</v>
      </c>
      <c r="J42" s="91">
        <v>527</v>
      </c>
      <c r="K42" s="91">
        <v>1284</v>
      </c>
      <c r="L42" s="92">
        <v>1925</v>
      </c>
      <c r="O42" s="1095"/>
      <c r="P42" s="116" t="s">
        <v>26</v>
      </c>
    </row>
    <row r="43" spans="1:16" x14ac:dyDescent="0.3">
      <c r="A43" s="83"/>
      <c r="B43" s="87" t="s">
        <v>26</v>
      </c>
      <c r="C43" s="84"/>
      <c r="D43" s="87" t="s">
        <v>17</v>
      </c>
      <c r="E43" s="53">
        <v>8810</v>
      </c>
      <c r="F43" s="88">
        <v>48</v>
      </c>
      <c r="G43" s="88">
        <v>64</v>
      </c>
      <c r="H43" s="88">
        <v>201</v>
      </c>
      <c r="I43" s="88">
        <v>498</v>
      </c>
      <c r="J43" s="88">
        <v>1527</v>
      </c>
      <c r="K43" s="88">
        <v>3088</v>
      </c>
      <c r="L43" s="89">
        <v>3384</v>
      </c>
      <c r="O43" s="1095"/>
    </row>
    <row r="44" spans="1:16" x14ac:dyDescent="0.3">
      <c r="A44" s="83"/>
      <c r="B44" s="87"/>
      <c r="C44" s="84"/>
      <c r="D44" s="87"/>
      <c r="E44" s="51"/>
      <c r="F44" s="85"/>
      <c r="G44" s="85"/>
      <c r="H44" s="85"/>
      <c r="I44" s="85"/>
      <c r="J44" s="85"/>
      <c r="K44" s="85"/>
      <c r="L44" s="86"/>
    </row>
    <row r="45" spans="1:16" x14ac:dyDescent="0.3">
      <c r="A45" s="83"/>
      <c r="B45" s="87" t="s">
        <v>0</v>
      </c>
      <c r="C45" s="84"/>
      <c r="D45" s="84" t="s">
        <v>15</v>
      </c>
      <c r="E45" s="51">
        <v>1375</v>
      </c>
      <c r="F45" s="91">
        <v>40</v>
      </c>
      <c r="G45" s="91">
        <v>77</v>
      </c>
      <c r="H45" s="91">
        <v>162</v>
      </c>
      <c r="I45" s="91">
        <v>265</v>
      </c>
      <c r="J45" s="91">
        <v>335</v>
      </c>
      <c r="K45" s="91">
        <v>339</v>
      </c>
      <c r="L45" s="92">
        <v>157</v>
      </c>
      <c r="O45" s="1095"/>
      <c r="P45" s="116" t="s">
        <v>897</v>
      </c>
    </row>
    <row r="46" spans="1:16" x14ac:dyDescent="0.3">
      <c r="A46" s="83"/>
      <c r="B46" s="87" t="s">
        <v>27</v>
      </c>
      <c r="C46" s="84"/>
      <c r="D46" s="84" t="s">
        <v>16</v>
      </c>
      <c r="E46" s="51">
        <v>1567</v>
      </c>
      <c r="F46" s="91">
        <v>22</v>
      </c>
      <c r="G46" s="91">
        <v>60</v>
      </c>
      <c r="H46" s="91">
        <v>129</v>
      </c>
      <c r="I46" s="91">
        <v>171</v>
      </c>
      <c r="J46" s="91">
        <v>336</v>
      </c>
      <c r="K46" s="91">
        <v>438</v>
      </c>
      <c r="L46" s="92">
        <v>411</v>
      </c>
      <c r="O46" s="1095"/>
      <c r="P46" s="116" t="s">
        <v>28</v>
      </c>
    </row>
    <row r="47" spans="1:16" x14ac:dyDescent="0.3">
      <c r="A47" s="83"/>
      <c r="B47" s="87" t="s">
        <v>28</v>
      </c>
      <c r="C47" s="84"/>
      <c r="D47" s="87" t="s">
        <v>17</v>
      </c>
      <c r="E47" s="53">
        <v>2942</v>
      </c>
      <c r="F47" s="576">
        <v>62</v>
      </c>
      <c r="G47" s="576">
        <v>137</v>
      </c>
      <c r="H47" s="576">
        <v>291</v>
      </c>
      <c r="I47" s="576">
        <v>436</v>
      </c>
      <c r="J47" s="576">
        <v>671</v>
      </c>
      <c r="K47" s="576">
        <v>777</v>
      </c>
      <c r="L47" s="577">
        <v>568</v>
      </c>
      <c r="O47" s="1095"/>
    </row>
    <row r="48" spans="1:16" x14ac:dyDescent="0.3">
      <c r="A48" s="83"/>
      <c r="B48" s="87"/>
      <c r="C48" s="84"/>
      <c r="D48" s="84"/>
      <c r="E48" s="51"/>
      <c r="F48" s="91"/>
      <c r="G48" s="91"/>
      <c r="H48" s="91"/>
      <c r="I48" s="91"/>
      <c r="J48" s="91"/>
      <c r="K48" s="91"/>
      <c r="L48" s="92"/>
    </row>
    <row r="49" spans="1:16" x14ac:dyDescent="0.3">
      <c r="A49" s="83"/>
      <c r="B49" s="87" t="s">
        <v>1121</v>
      </c>
      <c r="C49" s="84"/>
      <c r="D49" s="84" t="s">
        <v>15</v>
      </c>
      <c r="E49" s="51">
        <v>8</v>
      </c>
      <c r="F49" s="91">
        <v>1</v>
      </c>
      <c r="G49" s="91">
        <v>2</v>
      </c>
      <c r="H49" s="91">
        <v>1</v>
      </c>
      <c r="I49" s="91">
        <v>0</v>
      </c>
      <c r="J49" s="91">
        <v>1</v>
      </c>
      <c r="K49" s="91">
        <v>3</v>
      </c>
      <c r="L49" s="92">
        <v>0</v>
      </c>
      <c r="P49" s="116" t="s">
        <v>1121</v>
      </c>
    </row>
    <row r="50" spans="1:16" x14ac:dyDescent="0.3">
      <c r="A50" s="83"/>
      <c r="B50" s="87" t="s">
        <v>1122</v>
      </c>
      <c r="C50" s="84"/>
      <c r="D50" s="84" t="s">
        <v>16</v>
      </c>
      <c r="E50" s="51">
        <v>4</v>
      </c>
      <c r="F50" s="91">
        <v>0</v>
      </c>
      <c r="G50" s="91">
        <v>0</v>
      </c>
      <c r="H50" s="91">
        <v>0</v>
      </c>
      <c r="I50" s="91">
        <v>1</v>
      </c>
      <c r="J50" s="91">
        <v>2</v>
      </c>
      <c r="K50" s="91">
        <v>1</v>
      </c>
      <c r="L50" s="92">
        <v>0</v>
      </c>
    </row>
    <row r="51" spans="1:16" x14ac:dyDescent="0.3">
      <c r="A51" s="83"/>
      <c r="B51" s="87"/>
      <c r="C51" s="84"/>
      <c r="D51" s="84" t="s">
        <v>17</v>
      </c>
      <c r="E51" s="53">
        <v>12</v>
      </c>
      <c r="F51" s="576">
        <v>1</v>
      </c>
      <c r="G51" s="576">
        <v>2</v>
      </c>
      <c r="H51" s="576">
        <v>1</v>
      </c>
      <c r="I51" s="576">
        <v>1</v>
      </c>
      <c r="J51" s="576">
        <v>3</v>
      </c>
      <c r="K51" s="576">
        <v>4</v>
      </c>
      <c r="L51" s="577">
        <v>0</v>
      </c>
    </row>
    <row r="52" spans="1:16" x14ac:dyDescent="0.3">
      <c r="A52" s="83"/>
      <c r="B52" s="87"/>
      <c r="C52" s="84"/>
      <c r="D52" s="84"/>
      <c r="E52" s="51"/>
      <c r="F52" s="91"/>
      <c r="G52" s="91"/>
      <c r="H52" s="91"/>
      <c r="I52" s="91"/>
      <c r="J52" s="91"/>
      <c r="K52" s="91"/>
      <c r="L52" s="92"/>
    </row>
    <row r="53" spans="1:16" x14ac:dyDescent="0.3">
      <c r="A53" s="83"/>
      <c r="B53" s="87" t="s">
        <v>886</v>
      </c>
      <c r="C53" s="84"/>
      <c r="D53" s="84" t="s">
        <v>15</v>
      </c>
      <c r="E53" s="51">
        <v>6321</v>
      </c>
      <c r="F53" s="91">
        <v>0</v>
      </c>
      <c r="G53" s="91">
        <v>0</v>
      </c>
      <c r="H53" s="91">
        <v>0</v>
      </c>
      <c r="I53" s="91">
        <v>39</v>
      </c>
      <c r="J53" s="91">
        <v>395</v>
      </c>
      <c r="K53" s="91">
        <v>2189</v>
      </c>
      <c r="L53" s="92">
        <v>3698</v>
      </c>
      <c r="O53" s="1095"/>
      <c r="P53" s="116" t="s">
        <v>886</v>
      </c>
    </row>
    <row r="54" spans="1:16" x14ac:dyDescent="0.3">
      <c r="A54" s="83"/>
      <c r="B54" s="87" t="s">
        <v>894</v>
      </c>
      <c r="C54" s="84"/>
      <c r="D54" s="84" t="s">
        <v>16</v>
      </c>
      <c r="E54" s="51">
        <v>9558</v>
      </c>
      <c r="F54" s="91">
        <v>0</v>
      </c>
      <c r="G54" s="91">
        <v>0</v>
      </c>
      <c r="H54" s="91">
        <v>3</v>
      </c>
      <c r="I54" s="91">
        <v>15</v>
      </c>
      <c r="J54" s="91">
        <v>297</v>
      </c>
      <c r="K54" s="91">
        <v>2177</v>
      </c>
      <c r="L54" s="92">
        <v>7066</v>
      </c>
      <c r="O54" s="1095"/>
      <c r="P54" s="116" t="s">
        <v>894</v>
      </c>
    </row>
    <row r="55" spans="1:16" x14ac:dyDescent="0.3">
      <c r="A55" s="83"/>
      <c r="B55" s="87"/>
      <c r="C55" s="84"/>
      <c r="D55" s="87" t="s">
        <v>17</v>
      </c>
      <c r="E55" s="53">
        <v>15879</v>
      </c>
      <c r="F55" s="576">
        <v>0</v>
      </c>
      <c r="G55" s="576">
        <v>0</v>
      </c>
      <c r="H55" s="576">
        <v>3</v>
      </c>
      <c r="I55" s="576">
        <v>54</v>
      </c>
      <c r="J55" s="576">
        <v>692</v>
      </c>
      <c r="K55" s="576">
        <v>4366</v>
      </c>
      <c r="L55" s="577">
        <v>10764</v>
      </c>
      <c r="O55" s="1095"/>
    </row>
    <row r="56" spans="1:16" x14ac:dyDescent="0.3">
      <c r="A56" s="83"/>
      <c r="B56" s="87"/>
      <c r="C56" s="84"/>
      <c r="D56" s="87"/>
      <c r="E56" s="53"/>
      <c r="F56" s="576"/>
      <c r="G56" s="576"/>
      <c r="H56" s="576"/>
      <c r="I56" s="576"/>
      <c r="J56" s="576"/>
      <c r="K56" s="576"/>
      <c r="L56" s="577"/>
      <c r="O56" s="1095"/>
    </row>
    <row r="57" spans="1:16" x14ac:dyDescent="0.3">
      <c r="A57" s="83"/>
      <c r="B57" s="87" t="s">
        <v>1123</v>
      </c>
      <c r="C57" s="84"/>
      <c r="D57" s="84" t="s">
        <v>15</v>
      </c>
      <c r="E57" s="51">
        <v>12</v>
      </c>
      <c r="F57" s="91">
        <v>0</v>
      </c>
      <c r="G57" s="91">
        <v>0</v>
      </c>
      <c r="H57" s="91">
        <v>0</v>
      </c>
      <c r="I57" s="91">
        <v>0</v>
      </c>
      <c r="J57" s="91">
        <v>0</v>
      </c>
      <c r="K57" s="91">
        <v>2</v>
      </c>
      <c r="L57" s="92">
        <v>10</v>
      </c>
      <c r="O57" s="1095"/>
    </row>
    <row r="58" spans="1:16" x14ac:dyDescent="0.3">
      <c r="A58" s="83"/>
      <c r="B58" s="87" t="s">
        <v>1124</v>
      </c>
      <c r="C58" s="84"/>
      <c r="D58" s="84" t="s">
        <v>16</v>
      </c>
      <c r="E58" s="51">
        <v>33</v>
      </c>
      <c r="F58" s="91">
        <v>0</v>
      </c>
      <c r="G58" s="91">
        <v>0</v>
      </c>
      <c r="H58" s="91">
        <v>0</v>
      </c>
      <c r="I58" s="91">
        <v>0</v>
      </c>
      <c r="J58" s="91">
        <v>1</v>
      </c>
      <c r="K58" s="91">
        <v>4</v>
      </c>
      <c r="L58" s="92">
        <v>28</v>
      </c>
      <c r="O58" s="1095"/>
    </row>
    <row r="59" spans="1:16" x14ac:dyDescent="0.3">
      <c r="A59" s="83"/>
      <c r="B59" s="87" t="s">
        <v>1125</v>
      </c>
      <c r="C59" s="84"/>
      <c r="D59" s="87" t="s">
        <v>17</v>
      </c>
      <c r="E59" s="53">
        <v>45</v>
      </c>
      <c r="F59" s="576">
        <v>0</v>
      </c>
      <c r="G59" s="576">
        <v>0</v>
      </c>
      <c r="H59" s="576">
        <v>0</v>
      </c>
      <c r="I59" s="576">
        <v>0</v>
      </c>
      <c r="J59" s="576">
        <v>1</v>
      </c>
      <c r="K59" s="576">
        <v>6</v>
      </c>
      <c r="L59" s="577">
        <v>38</v>
      </c>
      <c r="O59" s="1095"/>
    </row>
    <row r="60" spans="1:16" x14ac:dyDescent="0.3">
      <c r="A60" s="83"/>
      <c r="B60" s="87"/>
      <c r="C60" s="84"/>
      <c r="D60" s="87"/>
      <c r="E60" s="53"/>
      <c r="F60" s="576"/>
      <c r="G60" s="576"/>
      <c r="H60" s="576"/>
      <c r="I60" s="576"/>
      <c r="J60" s="576"/>
      <c r="K60" s="576"/>
      <c r="L60" s="577"/>
      <c r="O60" s="1095"/>
    </row>
    <row r="61" spans="1:16" x14ac:dyDescent="0.3">
      <c r="A61" s="83"/>
      <c r="B61" s="87" t="s">
        <v>1126</v>
      </c>
      <c r="C61" s="84"/>
      <c r="D61" s="84" t="s">
        <v>15</v>
      </c>
      <c r="E61" s="51">
        <v>3</v>
      </c>
      <c r="F61" s="91">
        <v>3</v>
      </c>
      <c r="G61" s="91">
        <v>0</v>
      </c>
      <c r="H61" s="91">
        <v>0</v>
      </c>
      <c r="I61" s="91">
        <v>0</v>
      </c>
      <c r="J61" s="91">
        <v>0</v>
      </c>
      <c r="K61" s="91">
        <v>0</v>
      </c>
      <c r="L61" s="92">
        <v>0</v>
      </c>
      <c r="O61" s="1095"/>
    </row>
    <row r="62" spans="1:16" x14ac:dyDescent="0.3">
      <c r="A62" s="83"/>
      <c r="B62" s="87" t="s">
        <v>1127</v>
      </c>
      <c r="C62" s="84"/>
      <c r="D62" s="84" t="s">
        <v>16</v>
      </c>
      <c r="E62" s="51">
        <v>7</v>
      </c>
      <c r="F62" s="91">
        <v>7</v>
      </c>
      <c r="G62" s="91">
        <v>0</v>
      </c>
      <c r="H62" s="91">
        <v>0</v>
      </c>
      <c r="I62" s="91">
        <v>0</v>
      </c>
      <c r="J62" s="91">
        <v>0</v>
      </c>
      <c r="K62" s="91">
        <v>0</v>
      </c>
      <c r="L62" s="92">
        <v>0</v>
      </c>
      <c r="O62" s="1095"/>
    </row>
    <row r="63" spans="1:16" x14ac:dyDescent="0.3">
      <c r="A63" s="83"/>
      <c r="B63" s="87" t="s">
        <v>1128</v>
      </c>
      <c r="C63" s="84"/>
      <c r="D63" s="87" t="s">
        <v>17</v>
      </c>
      <c r="E63" s="53">
        <v>10</v>
      </c>
      <c r="F63" s="576">
        <v>10</v>
      </c>
      <c r="G63" s="576">
        <v>0</v>
      </c>
      <c r="H63" s="576">
        <v>0</v>
      </c>
      <c r="I63" s="576">
        <v>0</v>
      </c>
      <c r="J63" s="576">
        <v>0</v>
      </c>
      <c r="K63" s="576">
        <v>0</v>
      </c>
      <c r="L63" s="577">
        <v>0</v>
      </c>
      <c r="O63" s="1095"/>
    </row>
    <row r="64" spans="1:16" x14ac:dyDescent="0.3">
      <c r="A64" s="83"/>
      <c r="B64" s="87"/>
      <c r="C64" s="84"/>
      <c r="D64" s="87"/>
      <c r="E64" s="51"/>
      <c r="F64" s="85"/>
      <c r="G64" s="85"/>
      <c r="H64" s="85"/>
      <c r="I64" s="85"/>
      <c r="J64" s="85"/>
      <c r="K64" s="85"/>
      <c r="L64" s="86"/>
    </row>
    <row r="65" spans="1:16" x14ac:dyDescent="0.3">
      <c r="A65" s="83"/>
      <c r="B65" s="87" t="s">
        <v>907</v>
      </c>
      <c r="C65" s="84"/>
      <c r="D65" s="84" t="s">
        <v>15</v>
      </c>
      <c r="E65" s="51">
        <v>278</v>
      </c>
      <c r="F65" s="91">
        <v>98</v>
      </c>
      <c r="G65" s="91">
        <v>19</v>
      </c>
      <c r="H65" s="91">
        <v>35</v>
      </c>
      <c r="I65" s="91">
        <v>40</v>
      </c>
      <c r="J65" s="91">
        <v>35</v>
      </c>
      <c r="K65" s="91">
        <v>32</v>
      </c>
      <c r="L65" s="92">
        <v>19</v>
      </c>
      <c r="O65" s="1095"/>
      <c r="P65" s="116" t="s">
        <v>910</v>
      </c>
    </row>
    <row r="66" spans="1:16" x14ac:dyDescent="0.3">
      <c r="A66" s="83"/>
      <c r="B66" s="87" t="s">
        <v>908</v>
      </c>
      <c r="C66" s="84"/>
      <c r="D66" s="84" t="s">
        <v>16</v>
      </c>
      <c r="E66" s="51">
        <v>209</v>
      </c>
      <c r="F66" s="91">
        <v>72</v>
      </c>
      <c r="G66" s="91">
        <v>17</v>
      </c>
      <c r="H66" s="91">
        <v>20</v>
      </c>
      <c r="I66" s="91">
        <v>24</v>
      </c>
      <c r="J66" s="91">
        <v>29</v>
      </c>
      <c r="K66" s="91">
        <v>26</v>
      </c>
      <c r="L66" s="92">
        <v>21</v>
      </c>
      <c r="O66" s="1095"/>
      <c r="P66" s="116" t="s">
        <v>911</v>
      </c>
    </row>
    <row r="67" spans="1:16" x14ac:dyDescent="0.3">
      <c r="A67" s="93"/>
      <c r="B67" s="95" t="s">
        <v>909</v>
      </c>
      <c r="C67" s="94"/>
      <c r="D67" s="95" t="s">
        <v>17</v>
      </c>
      <c r="E67" s="96">
        <v>487</v>
      </c>
      <c r="F67" s="97">
        <v>170</v>
      </c>
      <c r="G67" s="97">
        <v>36</v>
      </c>
      <c r="H67" s="97">
        <v>55</v>
      </c>
      <c r="I67" s="97">
        <v>64</v>
      </c>
      <c r="J67" s="97">
        <v>64</v>
      </c>
      <c r="K67" s="97">
        <v>58</v>
      </c>
      <c r="L67" s="98">
        <v>40</v>
      </c>
      <c r="O67" s="1095"/>
    </row>
    <row r="68" spans="1:16" x14ac:dyDescent="0.3">
      <c r="A68" s="99"/>
      <c r="B68" s="99"/>
      <c r="C68" s="99"/>
      <c r="D68" s="99"/>
      <c r="E68" s="80"/>
      <c r="F68" s="100"/>
      <c r="G68" s="100"/>
      <c r="H68" s="100"/>
      <c r="I68" s="101"/>
      <c r="J68" s="100"/>
      <c r="K68" s="100"/>
      <c r="L68" s="100"/>
    </row>
    <row r="69" spans="1:16" x14ac:dyDescent="0.3">
      <c r="A69" s="49" t="s">
        <v>29</v>
      </c>
      <c r="B69" s="49"/>
      <c r="C69" s="49"/>
      <c r="D69" s="50" t="s">
        <v>15</v>
      </c>
      <c r="E69" s="51">
        <v>91210</v>
      </c>
      <c r="F69" s="52">
        <v>645</v>
      </c>
      <c r="G69" s="52">
        <v>991</v>
      </c>
      <c r="H69" s="52">
        <v>4046</v>
      </c>
      <c r="I69" s="102">
        <v>11335</v>
      </c>
      <c r="J69" s="52">
        <v>24895</v>
      </c>
      <c r="K69" s="52">
        <v>30067</v>
      </c>
      <c r="L69" s="52">
        <v>19231</v>
      </c>
      <c r="O69" s="1095"/>
      <c r="P69" s="116" t="s">
        <v>108</v>
      </c>
    </row>
    <row r="70" spans="1:16" x14ac:dyDescent="0.3">
      <c r="A70" s="49" t="s">
        <v>30</v>
      </c>
      <c r="B70" s="49"/>
      <c r="C70" s="49"/>
      <c r="D70" s="50" t="s">
        <v>16</v>
      </c>
      <c r="E70" s="51">
        <v>79782</v>
      </c>
      <c r="F70" s="52">
        <v>693</v>
      </c>
      <c r="G70" s="52">
        <v>1347</v>
      </c>
      <c r="H70" s="52">
        <v>4490</v>
      </c>
      <c r="I70" s="102">
        <v>10184</v>
      </c>
      <c r="J70" s="52">
        <v>19552</v>
      </c>
      <c r="K70" s="52">
        <v>24385</v>
      </c>
      <c r="L70" s="52">
        <v>19131</v>
      </c>
      <c r="O70" s="1095"/>
      <c r="P70" s="116" t="s">
        <v>30</v>
      </c>
    </row>
    <row r="71" spans="1:16" x14ac:dyDescent="0.3">
      <c r="A71" s="49"/>
      <c r="B71" s="49"/>
      <c r="C71" s="49"/>
      <c r="D71" s="49" t="s">
        <v>17</v>
      </c>
      <c r="E71" s="53">
        <v>170992</v>
      </c>
      <c r="F71" s="103">
        <v>1338</v>
      </c>
      <c r="G71" s="103">
        <v>2338</v>
      </c>
      <c r="H71" s="103">
        <v>8536</v>
      </c>
      <c r="I71" s="103">
        <v>21519</v>
      </c>
      <c r="J71" s="103">
        <v>44447</v>
      </c>
      <c r="K71" s="103">
        <v>54452</v>
      </c>
      <c r="L71" s="103">
        <v>38362</v>
      </c>
      <c r="O71" s="1095"/>
    </row>
    <row r="72" spans="1:16" x14ac:dyDescent="0.3">
      <c r="A72" s="49"/>
      <c r="B72" s="49"/>
      <c r="C72" s="49"/>
      <c r="D72" s="50"/>
      <c r="E72" s="51"/>
      <c r="F72" s="52"/>
      <c r="G72" s="52"/>
      <c r="H72" s="52"/>
      <c r="I72" s="102"/>
      <c r="J72" s="52"/>
      <c r="K72" s="52"/>
      <c r="L72" s="52"/>
    </row>
    <row r="73" spans="1:16" x14ac:dyDescent="0.3">
      <c r="A73" s="50"/>
      <c r="B73" s="50" t="s">
        <v>31</v>
      </c>
      <c r="C73" s="50"/>
      <c r="D73" s="50" t="s">
        <v>15</v>
      </c>
      <c r="E73" s="51">
        <v>18611</v>
      </c>
      <c r="F73" s="52">
        <v>14</v>
      </c>
      <c r="G73" s="52">
        <v>95</v>
      </c>
      <c r="H73" s="52">
        <v>770</v>
      </c>
      <c r="I73" s="102">
        <v>2473</v>
      </c>
      <c r="J73" s="52">
        <v>6142</v>
      </c>
      <c r="K73" s="52">
        <v>6349</v>
      </c>
      <c r="L73" s="52">
        <v>2768</v>
      </c>
      <c r="N73" s="676"/>
    </row>
    <row r="74" spans="1:16" x14ac:dyDescent="0.3">
      <c r="A74" s="50"/>
      <c r="B74" s="50" t="s">
        <v>32</v>
      </c>
      <c r="C74" s="50"/>
      <c r="D74" s="50" t="s">
        <v>16</v>
      </c>
      <c r="E74" s="51">
        <v>16032</v>
      </c>
      <c r="F74" s="52">
        <v>10</v>
      </c>
      <c r="G74" s="52">
        <v>73</v>
      </c>
      <c r="H74" s="52">
        <v>613</v>
      </c>
      <c r="I74" s="102">
        <v>2246</v>
      </c>
      <c r="J74" s="52">
        <v>5122</v>
      </c>
      <c r="K74" s="52">
        <v>5234</v>
      </c>
      <c r="L74" s="52">
        <v>2734</v>
      </c>
    </row>
    <row r="75" spans="1:16" x14ac:dyDescent="0.3">
      <c r="A75" s="50"/>
      <c r="B75" s="50"/>
      <c r="C75" s="50"/>
      <c r="D75" s="49" t="s">
        <v>17</v>
      </c>
      <c r="E75" s="53">
        <v>34643</v>
      </c>
      <c r="F75" s="103">
        <v>24</v>
      </c>
      <c r="G75" s="103">
        <v>168</v>
      </c>
      <c r="H75" s="103">
        <v>1383</v>
      </c>
      <c r="I75" s="103">
        <v>4719</v>
      </c>
      <c r="J75" s="103">
        <v>11264</v>
      </c>
      <c r="K75" s="103">
        <v>11583</v>
      </c>
      <c r="L75" s="103">
        <v>5502</v>
      </c>
    </row>
    <row r="76" spans="1:16" x14ac:dyDescent="0.3">
      <c r="A76" s="50"/>
      <c r="B76" s="50"/>
      <c r="C76" s="50"/>
      <c r="D76" s="50"/>
      <c r="E76" s="51"/>
      <c r="F76" s="52"/>
      <c r="G76" s="52"/>
      <c r="H76" s="52"/>
      <c r="I76" s="102"/>
      <c r="J76" s="52"/>
      <c r="K76" s="52"/>
      <c r="L76" s="52"/>
    </row>
    <row r="77" spans="1:16" x14ac:dyDescent="0.3">
      <c r="A77" s="50"/>
      <c r="B77" s="50" t="s">
        <v>33</v>
      </c>
      <c r="C77" s="50"/>
      <c r="D77" s="50" t="s">
        <v>15</v>
      </c>
      <c r="E77" s="51">
        <v>94</v>
      </c>
      <c r="F77" s="52">
        <v>0</v>
      </c>
      <c r="G77" s="52">
        <v>2</v>
      </c>
      <c r="H77" s="52">
        <v>3</v>
      </c>
      <c r="I77" s="102">
        <v>11</v>
      </c>
      <c r="J77" s="52">
        <v>28</v>
      </c>
      <c r="K77" s="52">
        <v>28</v>
      </c>
      <c r="L77" s="52">
        <v>22</v>
      </c>
    </row>
    <row r="78" spans="1:16" x14ac:dyDescent="0.3">
      <c r="A78" s="50"/>
      <c r="B78" s="104" t="s">
        <v>34</v>
      </c>
      <c r="C78" s="104"/>
      <c r="D78" s="50" t="s">
        <v>16</v>
      </c>
      <c r="E78" s="51">
        <v>11548</v>
      </c>
      <c r="F78" s="52">
        <v>117</v>
      </c>
      <c r="G78" s="52">
        <v>437</v>
      </c>
      <c r="H78" s="52">
        <v>1308</v>
      </c>
      <c r="I78" s="102">
        <v>1788</v>
      </c>
      <c r="J78" s="52">
        <v>2378</v>
      </c>
      <c r="K78" s="52">
        <v>2766</v>
      </c>
      <c r="L78" s="52">
        <v>2754</v>
      </c>
    </row>
    <row r="79" spans="1:16" x14ac:dyDescent="0.3">
      <c r="A79" s="49"/>
      <c r="B79" s="49"/>
      <c r="C79" s="49"/>
      <c r="D79" s="49" t="s">
        <v>17</v>
      </c>
      <c r="E79" s="53">
        <v>11642</v>
      </c>
      <c r="F79" s="103">
        <v>117</v>
      </c>
      <c r="G79" s="103">
        <v>439</v>
      </c>
      <c r="H79" s="103">
        <v>1311</v>
      </c>
      <c r="I79" s="103">
        <v>1799</v>
      </c>
      <c r="J79" s="103">
        <v>2406</v>
      </c>
      <c r="K79" s="103">
        <v>2794</v>
      </c>
      <c r="L79" s="103">
        <v>2776</v>
      </c>
    </row>
    <row r="80" spans="1:16" x14ac:dyDescent="0.3">
      <c r="A80" s="49"/>
      <c r="B80" s="49"/>
      <c r="C80" s="49"/>
      <c r="D80" s="49"/>
      <c r="E80" s="51"/>
      <c r="F80" s="52"/>
      <c r="G80" s="52"/>
      <c r="H80" s="52"/>
      <c r="I80" s="102"/>
      <c r="J80" s="52"/>
      <c r="K80" s="52"/>
      <c r="L80" s="52"/>
    </row>
    <row r="81" spans="1:16" x14ac:dyDescent="0.3">
      <c r="A81" s="49" t="s">
        <v>35</v>
      </c>
      <c r="B81" s="49"/>
      <c r="C81" s="49"/>
      <c r="D81" s="50" t="s">
        <v>15</v>
      </c>
      <c r="E81" s="51">
        <v>41742</v>
      </c>
      <c r="F81" s="52">
        <v>223</v>
      </c>
      <c r="G81" s="52">
        <v>270</v>
      </c>
      <c r="H81" s="52">
        <v>946</v>
      </c>
      <c r="I81" s="102">
        <v>2502</v>
      </c>
      <c r="J81" s="52">
        <v>7607</v>
      </c>
      <c r="K81" s="52">
        <v>13881</v>
      </c>
      <c r="L81" s="52">
        <v>16313</v>
      </c>
      <c r="O81" s="1095"/>
      <c r="P81" s="116" t="s">
        <v>35</v>
      </c>
    </row>
    <row r="82" spans="1:16" x14ac:dyDescent="0.3">
      <c r="A82" s="49" t="s">
        <v>36</v>
      </c>
      <c r="B82" s="49"/>
      <c r="C82" s="49"/>
      <c r="D82" s="50" t="s">
        <v>16</v>
      </c>
      <c r="E82" s="51">
        <v>44315</v>
      </c>
      <c r="F82" s="52">
        <v>145</v>
      </c>
      <c r="G82" s="52">
        <v>169</v>
      </c>
      <c r="H82" s="52">
        <v>697</v>
      </c>
      <c r="I82" s="102">
        <v>2080</v>
      </c>
      <c r="J82" s="52">
        <v>6312</v>
      </c>
      <c r="K82" s="52">
        <v>12675</v>
      </c>
      <c r="L82" s="52">
        <v>22237</v>
      </c>
      <c r="O82" s="1095"/>
      <c r="P82" s="116" t="s">
        <v>36</v>
      </c>
    </row>
    <row r="83" spans="1:16" x14ac:dyDescent="0.3">
      <c r="A83" s="49"/>
      <c r="B83" s="49"/>
      <c r="C83" s="49"/>
      <c r="D83" s="49" t="s">
        <v>17</v>
      </c>
      <c r="E83" s="53">
        <v>86057</v>
      </c>
      <c r="F83" s="103">
        <v>368</v>
      </c>
      <c r="G83" s="103">
        <v>439</v>
      </c>
      <c r="H83" s="103">
        <v>1643</v>
      </c>
      <c r="I83" s="103">
        <v>4582</v>
      </c>
      <c r="J83" s="103">
        <v>13919</v>
      </c>
      <c r="K83" s="103">
        <v>26556</v>
      </c>
      <c r="L83" s="103">
        <v>38550</v>
      </c>
      <c r="O83" s="1095"/>
    </row>
    <row r="84" spans="1:16" x14ac:dyDescent="0.3">
      <c r="A84" s="49"/>
      <c r="B84" s="49"/>
      <c r="C84" s="49"/>
      <c r="D84" s="50"/>
      <c r="E84" s="51"/>
      <c r="F84" s="52"/>
      <c r="G84" s="52"/>
      <c r="H84" s="52"/>
      <c r="I84" s="102"/>
      <c r="J84" s="52"/>
      <c r="K84" s="52"/>
      <c r="L84" s="52"/>
    </row>
    <row r="85" spans="1:16" x14ac:dyDescent="0.3">
      <c r="A85" s="49"/>
      <c r="B85" s="22" t="s">
        <v>116</v>
      </c>
      <c r="C85" s="22"/>
      <c r="D85" s="50" t="s">
        <v>15</v>
      </c>
      <c r="E85" s="51">
        <v>18009</v>
      </c>
      <c r="F85" s="52">
        <v>42</v>
      </c>
      <c r="G85" s="52">
        <v>66</v>
      </c>
      <c r="H85" s="52">
        <v>383</v>
      </c>
      <c r="I85" s="52">
        <v>1332</v>
      </c>
      <c r="J85" s="52">
        <v>4443</v>
      </c>
      <c r="K85" s="52">
        <v>6749</v>
      </c>
      <c r="L85" s="52">
        <v>4994</v>
      </c>
    </row>
    <row r="86" spans="1:16" x14ac:dyDescent="0.3">
      <c r="A86" s="49"/>
      <c r="B86" s="22" t="s">
        <v>961</v>
      </c>
      <c r="C86" s="22"/>
      <c r="D86" s="50" t="s">
        <v>16</v>
      </c>
      <c r="E86" s="51">
        <v>18803</v>
      </c>
      <c r="F86" s="52">
        <v>25</v>
      </c>
      <c r="G86" s="52">
        <v>51</v>
      </c>
      <c r="H86" s="52">
        <v>343</v>
      </c>
      <c r="I86" s="52">
        <v>1234</v>
      </c>
      <c r="J86" s="52">
        <v>4158</v>
      </c>
      <c r="K86" s="52">
        <v>6788</v>
      </c>
      <c r="L86" s="52">
        <v>6204</v>
      </c>
    </row>
    <row r="87" spans="1:16" x14ac:dyDescent="0.3">
      <c r="A87" s="49"/>
      <c r="B87" s="49"/>
      <c r="C87" s="49"/>
      <c r="D87" s="49" t="s">
        <v>17</v>
      </c>
      <c r="E87" s="53">
        <v>36812</v>
      </c>
      <c r="F87" s="103">
        <v>67</v>
      </c>
      <c r="G87" s="103">
        <v>117</v>
      </c>
      <c r="H87" s="103">
        <v>726</v>
      </c>
      <c r="I87" s="103">
        <v>2566</v>
      </c>
      <c r="J87" s="103">
        <v>8601</v>
      </c>
      <c r="K87" s="103">
        <v>13537</v>
      </c>
      <c r="L87" s="103">
        <v>11198</v>
      </c>
    </row>
    <row r="88" spans="1:16" x14ac:dyDescent="0.3">
      <c r="A88" s="105"/>
      <c r="B88" s="105"/>
      <c r="C88" s="105"/>
      <c r="D88" s="50"/>
      <c r="E88" s="51"/>
      <c r="F88" s="52"/>
      <c r="G88" s="52"/>
      <c r="H88" s="52"/>
      <c r="I88" s="102"/>
      <c r="J88" s="52"/>
      <c r="K88" s="52"/>
      <c r="L88" s="52"/>
    </row>
    <row r="89" spans="1:16" x14ac:dyDescent="0.3">
      <c r="A89" s="50" t="s">
        <v>37</v>
      </c>
      <c r="B89" s="49"/>
      <c r="C89" s="49"/>
      <c r="D89" s="50" t="s">
        <v>15</v>
      </c>
      <c r="E89" s="51">
        <v>3960</v>
      </c>
      <c r="F89" s="52">
        <v>64</v>
      </c>
      <c r="G89" s="52">
        <v>107</v>
      </c>
      <c r="H89" s="52">
        <v>211</v>
      </c>
      <c r="I89" s="102">
        <v>381</v>
      </c>
      <c r="J89" s="52">
        <v>760</v>
      </c>
      <c r="K89" s="52">
        <v>1178</v>
      </c>
      <c r="L89" s="52">
        <v>1259</v>
      </c>
      <c r="O89" s="1095"/>
      <c r="P89" s="116" t="s">
        <v>37</v>
      </c>
    </row>
    <row r="90" spans="1:16" x14ac:dyDescent="0.3">
      <c r="A90" s="50" t="s">
        <v>38</v>
      </c>
      <c r="B90" s="49"/>
      <c r="C90" s="49"/>
      <c r="D90" s="50" t="s">
        <v>16</v>
      </c>
      <c r="E90" s="51">
        <v>3660</v>
      </c>
      <c r="F90" s="52">
        <v>40</v>
      </c>
      <c r="G90" s="52">
        <v>35</v>
      </c>
      <c r="H90" s="52">
        <v>112</v>
      </c>
      <c r="I90" s="102">
        <v>218</v>
      </c>
      <c r="J90" s="52">
        <v>467</v>
      </c>
      <c r="K90" s="52">
        <v>1023</v>
      </c>
      <c r="L90" s="52">
        <v>1765</v>
      </c>
      <c r="O90" s="1095"/>
      <c r="P90" s="116" t="s">
        <v>38</v>
      </c>
    </row>
    <row r="91" spans="1:16" x14ac:dyDescent="0.3">
      <c r="A91" s="50"/>
      <c r="B91" s="49"/>
      <c r="C91" s="49"/>
      <c r="D91" s="49" t="s">
        <v>17</v>
      </c>
      <c r="E91" s="53">
        <v>7620</v>
      </c>
      <c r="F91" s="103">
        <v>104</v>
      </c>
      <c r="G91" s="103">
        <v>142</v>
      </c>
      <c r="H91" s="103">
        <v>323</v>
      </c>
      <c r="I91" s="103">
        <v>599</v>
      </c>
      <c r="J91" s="103">
        <v>1227</v>
      </c>
      <c r="K91" s="103">
        <v>2201</v>
      </c>
      <c r="L91" s="103">
        <v>3024</v>
      </c>
      <c r="O91" s="1095"/>
    </row>
    <row r="92" spans="1:16" x14ac:dyDescent="0.3">
      <c r="A92" s="50"/>
      <c r="B92" s="49"/>
      <c r="C92" s="49"/>
      <c r="D92" s="50"/>
      <c r="E92" s="57"/>
      <c r="F92" s="52"/>
      <c r="G92" s="52"/>
      <c r="H92" s="52"/>
      <c r="I92" s="102"/>
      <c r="J92" s="52"/>
      <c r="K92" s="52"/>
      <c r="L92" s="52"/>
    </row>
    <row r="93" spans="1:16" x14ac:dyDescent="0.3">
      <c r="A93" s="50" t="s">
        <v>912</v>
      </c>
      <c r="B93" s="49"/>
      <c r="C93" s="49"/>
      <c r="D93" s="50" t="s">
        <v>15</v>
      </c>
      <c r="E93" s="106">
        <v>20268</v>
      </c>
      <c r="F93" s="52">
        <v>1</v>
      </c>
      <c r="G93" s="52">
        <v>0</v>
      </c>
      <c r="H93" s="52">
        <v>6</v>
      </c>
      <c r="I93" s="102">
        <v>112</v>
      </c>
      <c r="J93" s="52">
        <v>1269</v>
      </c>
      <c r="K93" s="52">
        <v>6530</v>
      </c>
      <c r="L93" s="52">
        <v>12350</v>
      </c>
      <c r="O93" s="1095"/>
      <c r="P93" s="676" t="s">
        <v>912</v>
      </c>
    </row>
    <row r="94" spans="1:16" x14ac:dyDescent="0.3">
      <c r="A94" s="50" t="s">
        <v>913</v>
      </c>
      <c r="B94" s="49"/>
      <c r="C94" s="49"/>
      <c r="D94" s="50" t="s">
        <v>16</v>
      </c>
      <c r="E94" s="106">
        <v>41863</v>
      </c>
      <c r="F94" s="52">
        <v>0</v>
      </c>
      <c r="G94" s="52">
        <v>0</v>
      </c>
      <c r="H94" s="52">
        <v>10</v>
      </c>
      <c r="I94" s="102">
        <v>161</v>
      </c>
      <c r="J94" s="52">
        <v>1414</v>
      </c>
      <c r="K94" s="52">
        <v>9384</v>
      </c>
      <c r="L94" s="52">
        <v>30894</v>
      </c>
      <c r="O94" s="1095"/>
      <c r="P94" s="676" t="s">
        <v>913</v>
      </c>
    </row>
    <row r="95" spans="1:16" x14ac:dyDescent="0.3">
      <c r="A95" s="50"/>
      <c r="B95" s="49"/>
      <c r="C95" s="49"/>
      <c r="D95" s="49" t="s">
        <v>17</v>
      </c>
      <c r="E95" s="107">
        <v>62131</v>
      </c>
      <c r="F95" s="103">
        <v>1</v>
      </c>
      <c r="G95" s="103">
        <v>0</v>
      </c>
      <c r="H95" s="103">
        <v>16</v>
      </c>
      <c r="I95" s="103">
        <v>273</v>
      </c>
      <c r="J95" s="103">
        <v>2683</v>
      </c>
      <c r="K95" s="103">
        <v>15914</v>
      </c>
      <c r="L95" s="103">
        <v>43244</v>
      </c>
      <c r="O95" s="1095"/>
    </row>
    <row r="96" spans="1:16" x14ac:dyDescent="0.3">
      <c r="A96" s="49"/>
      <c r="B96" s="49"/>
      <c r="C96" s="49"/>
      <c r="D96" s="49"/>
      <c r="E96" s="563"/>
      <c r="F96" s="103"/>
      <c r="G96" s="103"/>
      <c r="H96" s="103"/>
      <c r="I96" s="103"/>
      <c r="J96" s="103"/>
      <c r="K96" s="103"/>
      <c r="L96" s="103"/>
    </row>
    <row r="97" spans="1:16" x14ac:dyDescent="0.3">
      <c r="A97" s="50"/>
      <c r="B97" s="49"/>
      <c r="C97" s="49"/>
      <c r="D97" s="50"/>
      <c r="E97" s="106"/>
      <c r="F97" s="52"/>
      <c r="G97" s="52"/>
      <c r="H97" s="52"/>
      <c r="I97" s="102"/>
      <c r="J97" s="52"/>
      <c r="K97" s="52"/>
      <c r="L97" s="52"/>
    </row>
    <row r="98" spans="1:16" x14ac:dyDescent="0.3">
      <c r="A98" s="49" t="s">
        <v>39</v>
      </c>
      <c r="B98" s="49"/>
      <c r="C98" s="49"/>
      <c r="D98" s="50" t="s">
        <v>15</v>
      </c>
      <c r="E98" s="106">
        <v>61304</v>
      </c>
      <c r="F98" s="52">
        <v>5980</v>
      </c>
      <c r="G98" s="52">
        <v>3959</v>
      </c>
      <c r="H98" s="52">
        <v>6128</v>
      </c>
      <c r="I98" s="102">
        <v>6707</v>
      </c>
      <c r="J98" s="52">
        <v>9329</v>
      </c>
      <c r="K98" s="52">
        <v>13466</v>
      </c>
      <c r="L98" s="52">
        <v>15735</v>
      </c>
      <c r="O98" s="1095"/>
      <c r="P98" s="116" t="s">
        <v>39</v>
      </c>
    </row>
    <row r="99" spans="1:16" x14ac:dyDescent="0.3">
      <c r="A99" s="49"/>
      <c r="B99" s="49"/>
      <c r="C99" s="49"/>
      <c r="D99" s="50" t="s">
        <v>16</v>
      </c>
      <c r="E99" s="106">
        <v>60806</v>
      </c>
      <c r="F99" s="102">
        <v>2972</v>
      </c>
      <c r="G99" s="102">
        <v>1714</v>
      </c>
      <c r="H99" s="102">
        <v>3174</v>
      </c>
      <c r="I99" s="102">
        <v>4314</v>
      </c>
      <c r="J99" s="102">
        <v>7066</v>
      </c>
      <c r="K99" s="102">
        <v>12906</v>
      </c>
      <c r="L99" s="102">
        <v>28660</v>
      </c>
      <c r="O99" s="1095"/>
    </row>
    <row r="100" spans="1:16" x14ac:dyDescent="0.3">
      <c r="A100" s="50"/>
      <c r="B100" s="49"/>
      <c r="C100" s="49"/>
      <c r="D100" s="49" t="s">
        <v>17</v>
      </c>
      <c r="E100" s="108">
        <v>122110</v>
      </c>
      <c r="F100" s="54">
        <v>8952</v>
      </c>
      <c r="G100" s="54">
        <v>5673</v>
      </c>
      <c r="H100" s="54">
        <v>9302</v>
      </c>
      <c r="I100" s="103">
        <v>11021</v>
      </c>
      <c r="J100" s="54">
        <v>16395</v>
      </c>
      <c r="K100" s="54">
        <v>26372</v>
      </c>
      <c r="L100" s="54">
        <v>44395</v>
      </c>
      <c r="O100" s="1095"/>
    </row>
    <row r="101" spans="1:16" x14ac:dyDescent="0.3">
      <c r="A101" s="109"/>
      <c r="B101" s="42"/>
      <c r="C101" s="42"/>
      <c r="D101" s="109"/>
      <c r="E101" s="110"/>
      <c r="F101" s="110"/>
      <c r="G101" s="110"/>
      <c r="H101" s="110"/>
      <c r="I101" s="111"/>
      <c r="J101" s="110"/>
      <c r="K101" s="110"/>
      <c r="L101" s="110"/>
    </row>
    <row r="102" spans="1:16" s="557" customFormat="1" x14ac:dyDescent="0.35">
      <c r="A102" s="650" t="s">
        <v>40</v>
      </c>
      <c r="B102" s="639" t="s">
        <v>41</v>
      </c>
      <c r="C102" s="639"/>
      <c r="D102" s="640"/>
      <c r="E102" s="641"/>
      <c r="F102" s="641"/>
      <c r="G102" s="641"/>
      <c r="H102" s="641"/>
      <c r="I102" s="641"/>
      <c r="J102" s="641"/>
      <c r="K102" s="641"/>
      <c r="L102" s="641"/>
      <c r="N102" s="675"/>
      <c r="P102" s="675"/>
    </row>
    <row r="103" spans="1:16" s="557" customFormat="1" x14ac:dyDescent="0.35">
      <c r="A103" s="639"/>
      <c r="B103" s="639" t="s">
        <v>42</v>
      </c>
      <c r="C103" s="639"/>
      <c r="D103" s="640"/>
      <c r="E103" s="640"/>
      <c r="F103" s="640"/>
      <c r="G103" s="640"/>
      <c r="H103" s="640"/>
      <c r="I103" s="640"/>
      <c r="J103" s="640"/>
      <c r="K103" s="640"/>
      <c r="L103" s="640"/>
      <c r="N103" s="675"/>
      <c r="P103" s="675"/>
    </row>
    <row r="104" spans="1:16" s="557" customFormat="1" x14ac:dyDescent="0.35">
      <c r="A104" s="639"/>
      <c r="B104" s="639" t="s">
        <v>1301</v>
      </c>
      <c r="C104" s="639"/>
      <c r="D104" s="640"/>
      <c r="E104" s="640"/>
      <c r="F104" s="640"/>
      <c r="G104" s="640"/>
      <c r="H104" s="640"/>
      <c r="I104" s="640"/>
      <c r="J104" s="640"/>
      <c r="K104" s="640"/>
      <c r="L104" s="640"/>
      <c r="N104" s="675"/>
      <c r="P104" s="675"/>
    </row>
    <row r="105" spans="1:16" s="557" customFormat="1" x14ac:dyDescent="0.35">
      <c r="B105" s="557" t="s">
        <v>1072</v>
      </c>
      <c r="N105" s="675"/>
      <c r="P105" s="675"/>
    </row>
    <row r="106" spans="1:16" s="557" customFormat="1" x14ac:dyDescent="0.35">
      <c r="N106" s="675"/>
      <c r="P106" s="675"/>
    </row>
    <row r="107" spans="1:16" s="557" customFormat="1" x14ac:dyDescent="0.35">
      <c r="A107" s="650" t="s">
        <v>882</v>
      </c>
      <c r="B107" s="642" t="s">
        <v>1129</v>
      </c>
      <c r="C107" s="642"/>
      <c r="D107" s="640"/>
      <c r="E107" s="640"/>
      <c r="F107" s="640"/>
      <c r="G107" s="640"/>
      <c r="H107" s="640"/>
      <c r="I107" s="640"/>
      <c r="J107" s="640"/>
      <c r="K107" s="640"/>
      <c r="L107" s="640"/>
      <c r="N107" s="675"/>
      <c r="P107" s="675"/>
    </row>
    <row r="108" spans="1:16" s="557" customFormat="1" x14ac:dyDescent="0.35">
      <c r="A108" s="639"/>
      <c r="B108" s="643" t="s">
        <v>888</v>
      </c>
      <c r="C108" s="643"/>
      <c r="D108" s="640"/>
      <c r="E108" s="640"/>
      <c r="F108" s="640"/>
      <c r="G108" s="640"/>
      <c r="H108" s="640"/>
      <c r="I108" s="640"/>
      <c r="J108" s="640"/>
      <c r="K108" s="640"/>
      <c r="L108" s="640"/>
      <c r="N108" s="675"/>
      <c r="P108" s="675"/>
    </row>
    <row r="109" spans="1:16" s="557" customFormat="1" x14ac:dyDescent="0.35">
      <c r="A109" s="644"/>
      <c r="B109" s="642" t="s">
        <v>1130</v>
      </c>
      <c r="C109" s="642"/>
      <c r="N109" s="675"/>
      <c r="P109" s="675"/>
    </row>
    <row r="110" spans="1:16" s="557" customFormat="1" ht="15.75" x14ac:dyDescent="0.35">
      <c r="A110" s="644"/>
      <c r="B110" s="1001" t="s">
        <v>1133</v>
      </c>
      <c r="C110" s="643"/>
      <c r="N110" s="675"/>
      <c r="P110" s="675"/>
    </row>
    <row r="111" spans="1:16" s="557" customFormat="1" x14ac:dyDescent="0.35">
      <c r="A111" s="644"/>
      <c r="B111" s="642" t="s">
        <v>1131</v>
      </c>
      <c r="C111" s="642"/>
      <c r="N111" s="675"/>
      <c r="P111" s="675"/>
    </row>
    <row r="112" spans="1:16" s="557" customFormat="1" ht="15.75" x14ac:dyDescent="0.35">
      <c r="A112" s="644"/>
      <c r="B112" s="1001" t="s">
        <v>1132</v>
      </c>
      <c r="C112" s="643"/>
      <c r="N112" s="675"/>
      <c r="P112" s="675"/>
    </row>
    <row r="113" spans="1:16" s="557" customFormat="1" x14ac:dyDescent="0.35">
      <c r="A113" s="644"/>
      <c r="B113" s="644"/>
      <c r="C113" s="644"/>
      <c r="N113" s="675"/>
      <c r="P113" s="675"/>
    </row>
  </sheetData>
  <hyperlinks>
    <hyperlink ref="B108" r:id="rId1" xr:uid="{00000000-0004-0000-0100-000000000000}"/>
    <hyperlink ref="B112" r:id="rId2" xr:uid="{00000000-0004-0000-0100-000001000000}"/>
    <hyperlink ref="A2" location="'CHAPTER 1'!A1" display="Back to Table of Contents" xr:uid="{00000000-0004-0000-0100-000002000000}"/>
    <hyperlink ref="B110" r:id="rId3" xr:uid="{00000000-0004-0000-0100-000003000000}"/>
  </hyperlinks>
  <pageMargins left="0.7" right="0.7" top="0.75" bottom="0.75" header="0.3" footer="0.3"/>
  <pageSetup paperSize="9" scale="45" orientation="portrait"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6">
    <tabColor theme="7" tint="0.59999389629810485"/>
    <pageSetUpPr fitToPage="1"/>
  </sheetPr>
  <dimension ref="A1:D1"/>
  <sheetViews>
    <sheetView showGridLines="0" zoomScaleNormal="100" workbookViewId="0"/>
  </sheetViews>
  <sheetFormatPr defaultRowHeight="12.75" x14ac:dyDescent="0.2"/>
  <sheetData>
    <row r="1" spans="1:4" s="3" customFormat="1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1300-000000000000}"/>
  </hyperlinks>
  <pageMargins left="0.7" right="0.7" top="0.75" bottom="0.75" header="0.3" footer="0.3"/>
  <pageSetup paperSize="9" scale="3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>
    <tabColor theme="7" tint="0.39997558519241921"/>
    <pageSetUpPr fitToPage="1"/>
  </sheetPr>
  <dimension ref="A1:Y57"/>
  <sheetViews>
    <sheetView showGridLines="0" zoomScaleNormal="100" workbookViewId="0">
      <pane ySplit="4" topLeftCell="A44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6.5703125" style="9" customWidth="1"/>
    <col min="2" max="2" width="4.42578125" style="9" customWidth="1"/>
    <col min="3" max="5" width="9.140625" style="9"/>
    <col min="6" max="6" width="4.85546875" style="9" customWidth="1"/>
    <col min="7" max="9" width="9.140625" style="9"/>
    <col min="10" max="10" width="5.7109375" style="9" customWidth="1"/>
    <col min="11" max="13" width="9.140625" style="9"/>
    <col min="14" max="14" width="4.7109375" style="9" customWidth="1"/>
    <col min="15" max="17" width="9.140625" style="9"/>
    <col min="18" max="18" width="4.5703125" style="9" customWidth="1"/>
    <col min="19" max="16384" width="9.140625" style="9"/>
  </cols>
  <sheetData>
    <row r="1" spans="1:23" s="37" customFormat="1" ht="18" x14ac:dyDescent="0.35">
      <c r="A1" s="35" t="s">
        <v>1259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23" x14ac:dyDescent="0.3">
      <c r="A2" s="574" t="s">
        <v>965</v>
      </c>
      <c r="B2" s="116"/>
      <c r="C2" s="116"/>
      <c r="U2" s="116"/>
    </row>
    <row r="3" spans="1:23" x14ac:dyDescent="0.3">
      <c r="A3" s="258"/>
      <c r="B3" s="258"/>
      <c r="C3" s="1193" t="s">
        <v>84</v>
      </c>
      <c r="D3" s="1193"/>
      <c r="E3" s="1193"/>
      <c r="F3" s="259"/>
      <c r="G3" s="1194" t="s">
        <v>47</v>
      </c>
      <c r="H3" s="1194"/>
      <c r="I3" s="1194"/>
      <c r="J3" s="259"/>
      <c r="K3" s="1193" t="s">
        <v>48</v>
      </c>
      <c r="L3" s="1193"/>
      <c r="M3" s="1193"/>
      <c r="N3" s="259"/>
      <c r="O3" s="1193" t="s">
        <v>49</v>
      </c>
      <c r="P3" s="1193"/>
      <c r="Q3" s="1193"/>
      <c r="R3" s="260"/>
      <c r="S3" s="1194" t="s">
        <v>55</v>
      </c>
      <c r="T3" s="1194"/>
      <c r="U3" s="1194"/>
    </row>
    <row r="4" spans="1:23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3" x14ac:dyDescent="0.3">
      <c r="A5" s="271">
        <v>1961</v>
      </c>
      <c r="B5" s="272"/>
      <c r="C5" s="1007">
        <v>153695</v>
      </c>
      <c r="D5" s="1007">
        <v>169222</v>
      </c>
      <c r="E5" s="1008">
        <v>322917</v>
      </c>
      <c r="F5" s="581"/>
      <c r="G5" s="581">
        <v>124754</v>
      </c>
      <c r="H5" s="581">
        <v>139438</v>
      </c>
      <c r="I5" s="1007">
        <v>264192</v>
      </c>
      <c r="J5" s="581"/>
      <c r="K5" s="581">
        <v>8798</v>
      </c>
      <c r="L5" s="581">
        <v>8851</v>
      </c>
      <c r="M5" s="1007">
        <v>17649</v>
      </c>
      <c r="N5" s="581"/>
      <c r="O5" s="581">
        <v>16642</v>
      </c>
      <c r="P5" s="581">
        <v>17905</v>
      </c>
      <c r="Q5" s="1007">
        <v>34547</v>
      </c>
      <c r="R5" s="581"/>
      <c r="S5" s="581">
        <v>3501</v>
      </c>
      <c r="T5" s="581">
        <v>3028</v>
      </c>
      <c r="U5" s="1007">
        <v>6529</v>
      </c>
    </row>
    <row r="6" spans="1:23" ht="16.5" hidden="1" customHeight="1" x14ac:dyDescent="0.3">
      <c r="A6" s="271">
        <f>A5+2</f>
        <v>1963</v>
      </c>
      <c r="B6" s="272"/>
      <c r="C6" s="1007"/>
      <c r="D6" s="1007"/>
      <c r="E6" s="1008"/>
      <c r="F6" s="581"/>
      <c r="G6" s="581"/>
      <c r="H6" s="581"/>
      <c r="I6" s="1007"/>
      <c r="J6" s="581"/>
      <c r="K6" s="581"/>
      <c r="L6" s="581"/>
      <c r="M6" s="1007"/>
      <c r="N6" s="581"/>
      <c r="O6" s="581"/>
      <c r="P6" s="581"/>
      <c r="Q6" s="1007"/>
      <c r="R6" s="581"/>
      <c r="S6" s="581"/>
      <c r="T6" s="581"/>
      <c r="U6" s="1007"/>
    </row>
    <row r="7" spans="1:23" hidden="1" x14ac:dyDescent="0.3">
      <c r="A7" s="271">
        <f t="shared" ref="A7:A8" si="0">A6+2</f>
        <v>1965</v>
      </c>
      <c r="B7" s="272"/>
      <c r="C7" s="1007"/>
      <c r="D7" s="1007"/>
      <c r="E7" s="1008"/>
      <c r="F7" s="581"/>
      <c r="G7" s="581"/>
      <c r="H7" s="581"/>
      <c r="I7" s="1007"/>
      <c r="J7" s="581"/>
      <c r="K7" s="581"/>
      <c r="L7" s="581"/>
      <c r="M7" s="1007"/>
      <c r="N7" s="581"/>
      <c r="O7" s="581"/>
      <c r="P7" s="581"/>
      <c r="Q7" s="1007"/>
      <c r="R7" s="581"/>
      <c r="S7" s="581"/>
      <c r="T7" s="581"/>
      <c r="U7" s="1007"/>
    </row>
    <row r="8" spans="1:23" hidden="1" x14ac:dyDescent="0.3">
      <c r="A8" s="271">
        <f t="shared" si="0"/>
        <v>1967</v>
      </c>
      <c r="B8" s="272"/>
      <c r="C8" s="1007"/>
      <c r="D8" s="1007"/>
      <c r="E8" s="1008"/>
      <c r="F8" s="581"/>
      <c r="G8" s="581"/>
      <c r="H8" s="581"/>
      <c r="I8" s="1007"/>
      <c r="J8" s="581"/>
      <c r="K8" s="581"/>
      <c r="L8" s="581"/>
      <c r="M8" s="1007"/>
      <c r="N8" s="581"/>
      <c r="O8" s="581"/>
      <c r="P8" s="581"/>
      <c r="Q8" s="1007"/>
      <c r="R8" s="581"/>
      <c r="S8" s="581"/>
      <c r="T8" s="581"/>
      <c r="U8" s="1007"/>
    </row>
    <row r="9" spans="1:23" hidden="1" x14ac:dyDescent="0.3">
      <c r="A9" s="271">
        <v>1969</v>
      </c>
      <c r="B9" s="272"/>
      <c r="C9" s="1007"/>
      <c r="D9" s="1007"/>
      <c r="E9" s="1008"/>
      <c r="F9" s="581"/>
      <c r="G9" s="581"/>
      <c r="H9" s="581"/>
      <c r="I9" s="1007"/>
      <c r="J9" s="581"/>
      <c r="K9" s="581"/>
      <c r="L9" s="581"/>
      <c r="M9" s="1007"/>
      <c r="N9" s="581"/>
      <c r="O9" s="581"/>
      <c r="P9" s="581"/>
      <c r="Q9" s="1007"/>
      <c r="R9" s="581"/>
      <c r="S9" s="581"/>
      <c r="T9" s="581"/>
      <c r="U9" s="1007"/>
    </row>
    <row r="10" spans="1:23" x14ac:dyDescent="0.3">
      <c r="A10" s="271">
        <v>1971</v>
      </c>
      <c r="B10" s="272"/>
      <c r="C10" s="1007">
        <v>163756</v>
      </c>
      <c r="D10" s="1007">
        <v>171921</v>
      </c>
      <c r="E10" s="1008">
        <v>335677</v>
      </c>
      <c r="F10" s="581"/>
      <c r="G10" s="581">
        <v>133300</v>
      </c>
      <c r="H10" s="581">
        <v>140967</v>
      </c>
      <c r="I10" s="1007">
        <v>274267</v>
      </c>
      <c r="J10" s="581"/>
      <c r="K10" s="581">
        <v>9428</v>
      </c>
      <c r="L10" s="581">
        <v>9336</v>
      </c>
      <c r="M10" s="1007">
        <v>18764</v>
      </c>
      <c r="N10" s="581"/>
      <c r="O10" s="581">
        <v>16452</v>
      </c>
      <c r="P10" s="581">
        <v>17277</v>
      </c>
      <c r="Q10" s="1007">
        <v>33729</v>
      </c>
      <c r="R10" s="581"/>
      <c r="S10" s="581">
        <v>4576</v>
      </c>
      <c r="T10" s="581">
        <v>4341</v>
      </c>
      <c r="U10" s="1007">
        <v>8917</v>
      </c>
    </row>
    <row r="11" spans="1:23" hidden="1" x14ac:dyDescent="0.3">
      <c r="A11" s="271">
        <v>1973</v>
      </c>
      <c r="B11" s="272"/>
      <c r="C11" s="1007"/>
      <c r="D11" s="1007"/>
      <c r="E11" s="1008"/>
      <c r="F11" s="581"/>
      <c r="G11" s="581"/>
      <c r="H11" s="581"/>
      <c r="I11" s="1007"/>
      <c r="J11" s="581"/>
      <c r="K11" s="581"/>
      <c r="L11" s="581"/>
      <c r="M11" s="1007"/>
      <c r="N11" s="581"/>
      <c r="O11" s="581"/>
      <c r="P11" s="581"/>
      <c r="Q11" s="1007"/>
      <c r="R11" s="581"/>
      <c r="S11" s="581"/>
      <c r="T11" s="581"/>
      <c r="U11" s="1007"/>
    </row>
    <row r="12" spans="1:23" hidden="1" x14ac:dyDescent="0.3">
      <c r="A12" s="271">
        <v>1975</v>
      </c>
      <c r="B12" s="272"/>
      <c r="C12" s="1007"/>
      <c r="D12" s="1007"/>
      <c r="E12" s="1008"/>
      <c r="F12" s="581"/>
      <c r="G12" s="581"/>
      <c r="H12" s="581"/>
      <c r="I12" s="1007"/>
      <c r="J12" s="581"/>
      <c r="K12" s="581"/>
      <c r="L12" s="581"/>
      <c r="M12" s="1007"/>
      <c r="N12" s="581"/>
      <c r="O12" s="581"/>
      <c r="P12" s="581"/>
      <c r="Q12" s="1007"/>
      <c r="R12" s="581"/>
      <c r="S12" s="581"/>
      <c r="T12" s="581"/>
      <c r="U12" s="1007"/>
    </row>
    <row r="13" spans="1:23" hidden="1" x14ac:dyDescent="0.3">
      <c r="A13" s="271">
        <v>1977</v>
      </c>
      <c r="B13" s="272"/>
      <c r="C13" s="1007"/>
      <c r="D13" s="1007"/>
      <c r="E13" s="1008"/>
      <c r="F13" s="581"/>
      <c r="G13" s="581"/>
      <c r="H13" s="581"/>
      <c r="I13" s="1007"/>
      <c r="J13" s="581"/>
      <c r="K13" s="581"/>
      <c r="L13" s="581"/>
      <c r="M13" s="1007"/>
      <c r="N13" s="581"/>
      <c r="O13" s="581"/>
      <c r="P13" s="581"/>
      <c r="Q13" s="1007"/>
      <c r="R13" s="581"/>
      <c r="S13" s="581"/>
      <c r="T13" s="581"/>
      <c r="U13" s="1007"/>
    </row>
    <row r="14" spans="1:23" hidden="1" x14ac:dyDescent="0.3">
      <c r="A14" s="271">
        <v>1979</v>
      </c>
      <c r="B14" s="272"/>
      <c r="C14" s="1007"/>
      <c r="D14" s="1007"/>
      <c r="E14" s="1008"/>
      <c r="F14" s="581"/>
      <c r="G14" s="581"/>
      <c r="H14" s="581"/>
      <c r="I14" s="1007"/>
      <c r="J14" s="581"/>
      <c r="K14" s="581"/>
      <c r="L14" s="581"/>
      <c r="M14" s="1007"/>
      <c r="N14" s="581"/>
      <c r="O14" s="581"/>
      <c r="P14" s="581"/>
      <c r="Q14" s="1007"/>
      <c r="R14" s="581"/>
      <c r="S14" s="581"/>
      <c r="T14" s="581"/>
      <c r="U14" s="1007"/>
    </row>
    <row r="15" spans="1:23" x14ac:dyDescent="0.3">
      <c r="A15" s="271">
        <v>1981</v>
      </c>
      <c r="B15" s="272"/>
      <c r="C15" s="1007">
        <v>160681</v>
      </c>
      <c r="D15" s="1007">
        <v>166555</v>
      </c>
      <c r="E15" s="1008">
        <v>327236</v>
      </c>
      <c r="F15" s="581"/>
      <c r="G15" s="581">
        <v>131342</v>
      </c>
      <c r="H15" s="581">
        <v>136151</v>
      </c>
      <c r="I15" s="1007">
        <v>267493</v>
      </c>
      <c r="J15" s="581"/>
      <c r="K15" s="581">
        <v>8863</v>
      </c>
      <c r="L15" s="581">
        <v>9011</v>
      </c>
      <c r="M15" s="1007">
        <v>17874</v>
      </c>
      <c r="N15" s="581"/>
      <c r="O15" s="581">
        <v>16033</v>
      </c>
      <c r="P15" s="581">
        <v>17181</v>
      </c>
      <c r="Q15" s="1007">
        <v>33214</v>
      </c>
      <c r="R15" s="581"/>
      <c r="S15" s="581">
        <v>4443</v>
      </c>
      <c r="T15" s="581">
        <v>4212</v>
      </c>
      <c r="U15" s="1007">
        <v>8655</v>
      </c>
    </row>
    <row r="16" spans="1:23" hidden="1" x14ac:dyDescent="0.3">
      <c r="A16" s="271">
        <v>1983</v>
      </c>
      <c r="B16" s="272"/>
      <c r="C16" s="1007"/>
      <c r="D16" s="1007"/>
      <c r="E16" s="1008"/>
      <c r="F16" s="581"/>
      <c r="G16" s="581"/>
      <c r="H16" s="581"/>
      <c r="I16" s="1007"/>
      <c r="J16" s="581"/>
      <c r="K16" s="581"/>
      <c r="L16" s="581"/>
      <c r="M16" s="1007"/>
      <c r="N16" s="581"/>
      <c r="O16" s="581"/>
      <c r="P16" s="581"/>
      <c r="Q16" s="1007"/>
      <c r="R16" s="581"/>
      <c r="S16" s="581"/>
      <c r="T16" s="581"/>
      <c r="U16" s="1007"/>
    </row>
    <row r="17" spans="1:21" hidden="1" x14ac:dyDescent="0.3">
      <c r="A17" s="271">
        <v>1985</v>
      </c>
      <c r="B17" s="272"/>
      <c r="C17" s="1007"/>
      <c r="D17" s="1007"/>
      <c r="E17" s="1008"/>
      <c r="F17" s="581"/>
      <c r="G17" s="581"/>
      <c r="H17" s="581"/>
      <c r="I17" s="1007"/>
      <c r="J17" s="581"/>
      <c r="K17" s="581"/>
      <c r="L17" s="581"/>
      <c r="M17" s="1007"/>
      <c r="N17" s="581"/>
      <c r="O17" s="581"/>
      <c r="P17" s="581"/>
      <c r="Q17" s="1007"/>
      <c r="R17" s="581"/>
      <c r="S17" s="581"/>
      <c r="T17" s="581"/>
      <c r="U17" s="1007"/>
    </row>
    <row r="18" spans="1:21" hidden="1" x14ac:dyDescent="0.3">
      <c r="A18" s="271">
        <v>1987</v>
      </c>
      <c r="B18" s="272"/>
      <c r="C18" s="1007"/>
      <c r="D18" s="1007"/>
      <c r="E18" s="1008"/>
      <c r="F18" s="581"/>
      <c r="G18" s="581"/>
      <c r="H18" s="581"/>
      <c r="I18" s="1007"/>
      <c r="J18" s="581"/>
      <c r="K18" s="581"/>
      <c r="L18" s="581"/>
      <c r="M18" s="1007"/>
      <c r="N18" s="581"/>
      <c r="O18" s="581"/>
      <c r="P18" s="581"/>
      <c r="Q18" s="1007"/>
      <c r="R18" s="581"/>
      <c r="S18" s="581"/>
      <c r="T18" s="581"/>
      <c r="U18" s="1007"/>
    </row>
    <row r="19" spans="1:21" hidden="1" x14ac:dyDescent="0.3">
      <c r="A19" s="271">
        <v>1989</v>
      </c>
      <c r="B19" s="272"/>
      <c r="C19" s="1007"/>
      <c r="D19" s="1007"/>
      <c r="E19" s="1008"/>
      <c r="F19" s="581"/>
      <c r="G19" s="581"/>
      <c r="H19" s="581"/>
      <c r="I19" s="1007"/>
      <c r="J19" s="581"/>
      <c r="K19" s="581"/>
      <c r="L19" s="581"/>
      <c r="M19" s="1007"/>
      <c r="N19" s="581"/>
      <c r="O19" s="581"/>
      <c r="P19" s="581"/>
      <c r="Q19" s="1007"/>
      <c r="R19" s="581"/>
      <c r="S19" s="581"/>
      <c r="T19" s="581"/>
      <c r="U19" s="1007"/>
    </row>
    <row r="20" spans="1:21" x14ac:dyDescent="0.3">
      <c r="A20" s="271">
        <v>1991</v>
      </c>
      <c r="B20" s="272"/>
      <c r="C20" s="1007">
        <v>142348</v>
      </c>
      <c r="D20" s="1007">
        <v>154750</v>
      </c>
      <c r="E20" s="1008">
        <v>297098</v>
      </c>
      <c r="F20" s="581"/>
      <c r="G20" s="581">
        <v>117459</v>
      </c>
      <c r="H20" s="581">
        <v>127315</v>
      </c>
      <c r="I20" s="1007">
        <v>244774</v>
      </c>
      <c r="J20" s="581"/>
      <c r="K20" s="581">
        <v>7849</v>
      </c>
      <c r="L20" s="581">
        <v>8326</v>
      </c>
      <c r="M20" s="1007">
        <v>16175</v>
      </c>
      <c r="N20" s="581"/>
      <c r="O20" s="581">
        <v>13630</v>
      </c>
      <c r="P20" s="581">
        <v>15536</v>
      </c>
      <c r="Q20" s="1007">
        <v>29166</v>
      </c>
      <c r="R20" s="581"/>
      <c r="S20" s="581">
        <v>3410</v>
      </c>
      <c r="T20" s="581">
        <v>3573</v>
      </c>
      <c r="U20" s="1007">
        <v>6983</v>
      </c>
    </row>
    <row r="21" spans="1:21" hidden="1" x14ac:dyDescent="0.3">
      <c r="A21" s="271">
        <v>1993</v>
      </c>
      <c r="B21" s="272"/>
      <c r="C21" s="1007"/>
      <c r="D21" s="1007"/>
      <c r="E21" s="1008"/>
      <c r="F21" s="581"/>
      <c r="G21" s="581"/>
      <c r="H21" s="581"/>
      <c r="I21" s="1007"/>
      <c r="J21" s="581"/>
      <c r="K21" s="581"/>
      <c r="L21" s="581"/>
      <c r="M21" s="1007"/>
      <c r="N21" s="581"/>
      <c r="O21" s="581"/>
      <c r="P21" s="581"/>
      <c r="Q21" s="1007"/>
      <c r="R21" s="581"/>
      <c r="S21" s="581"/>
      <c r="T21" s="581"/>
      <c r="U21" s="1007"/>
    </row>
    <row r="22" spans="1:21" x14ac:dyDescent="0.3">
      <c r="A22" s="271">
        <v>1994</v>
      </c>
      <c r="B22" s="272"/>
      <c r="C22" s="1007">
        <v>131298</v>
      </c>
      <c r="D22" s="1007">
        <v>143676</v>
      </c>
      <c r="E22" s="1008">
        <v>274974</v>
      </c>
      <c r="F22" s="581"/>
      <c r="G22" s="695">
        <v>108068</v>
      </c>
      <c r="H22" s="695">
        <v>117492</v>
      </c>
      <c r="I22" s="1007">
        <v>225560</v>
      </c>
      <c r="J22" s="581"/>
      <c r="K22" s="581">
        <v>7258</v>
      </c>
      <c r="L22" s="581">
        <v>8007</v>
      </c>
      <c r="M22" s="1007">
        <v>15265</v>
      </c>
      <c r="N22" s="581"/>
      <c r="O22" s="581">
        <v>12660</v>
      </c>
      <c r="P22" s="581">
        <v>14478</v>
      </c>
      <c r="Q22" s="1007">
        <v>27138</v>
      </c>
      <c r="R22" s="581"/>
      <c r="S22" s="581">
        <v>3312</v>
      </c>
      <c r="T22" s="581">
        <v>3699</v>
      </c>
      <c r="U22" s="1007">
        <v>7011</v>
      </c>
    </row>
    <row r="23" spans="1:21" x14ac:dyDescent="0.3">
      <c r="A23" s="271">
        <v>1995</v>
      </c>
      <c r="B23" s="272"/>
      <c r="C23" s="1007">
        <v>131525</v>
      </c>
      <c r="D23" s="1007">
        <v>143637</v>
      </c>
      <c r="E23" s="1008">
        <v>275162</v>
      </c>
      <c r="F23" s="581"/>
      <c r="G23" s="695">
        <v>108239</v>
      </c>
      <c r="H23" s="695">
        <v>117268</v>
      </c>
      <c r="I23" s="1007">
        <v>225507</v>
      </c>
      <c r="J23" s="581"/>
      <c r="K23" s="581">
        <v>7457</v>
      </c>
      <c r="L23" s="581">
        <v>8197</v>
      </c>
      <c r="M23" s="1007">
        <v>15654</v>
      </c>
      <c r="N23" s="581"/>
      <c r="O23" s="581">
        <v>12507</v>
      </c>
      <c r="P23" s="581">
        <v>14572</v>
      </c>
      <c r="Q23" s="1007">
        <v>27079</v>
      </c>
      <c r="R23" s="581"/>
      <c r="S23" s="581">
        <v>3322</v>
      </c>
      <c r="T23" s="581">
        <v>3600</v>
      </c>
      <c r="U23" s="1007">
        <v>6922</v>
      </c>
    </row>
    <row r="24" spans="1:21" x14ac:dyDescent="0.3">
      <c r="A24" s="271">
        <v>1996</v>
      </c>
      <c r="B24" s="272"/>
      <c r="C24" s="1007">
        <v>129740</v>
      </c>
      <c r="D24" s="1007">
        <v>141757</v>
      </c>
      <c r="E24" s="1008">
        <v>271497</v>
      </c>
      <c r="F24" s="581"/>
      <c r="G24" s="695">
        <v>106669</v>
      </c>
      <c r="H24" s="695">
        <v>116023</v>
      </c>
      <c r="I24" s="1007">
        <v>222692</v>
      </c>
      <c r="J24" s="581"/>
      <c r="K24" s="581">
        <v>7324</v>
      </c>
      <c r="L24" s="581">
        <v>8127</v>
      </c>
      <c r="M24" s="1007">
        <v>15451</v>
      </c>
      <c r="N24" s="581"/>
      <c r="O24" s="581">
        <v>12593</v>
      </c>
      <c r="P24" s="581">
        <v>14129</v>
      </c>
      <c r="Q24" s="1007">
        <v>26722</v>
      </c>
      <c r="R24" s="581"/>
      <c r="S24" s="581">
        <v>3154</v>
      </c>
      <c r="T24" s="581">
        <v>3478</v>
      </c>
      <c r="U24" s="1007">
        <v>6632</v>
      </c>
    </row>
    <row r="25" spans="1:21" x14ac:dyDescent="0.3">
      <c r="A25" s="271">
        <v>1997</v>
      </c>
      <c r="B25" s="272"/>
      <c r="C25" s="1007">
        <v>124768</v>
      </c>
      <c r="D25" s="1007">
        <v>136549</v>
      </c>
      <c r="E25" s="1008">
        <v>261317</v>
      </c>
      <c r="F25" s="581"/>
      <c r="G25" s="695">
        <v>102490</v>
      </c>
      <c r="H25" s="695">
        <v>111612</v>
      </c>
      <c r="I25" s="1007">
        <v>214102</v>
      </c>
      <c r="J25" s="581"/>
      <c r="K25" s="581">
        <v>7093</v>
      </c>
      <c r="L25" s="581">
        <v>7704</v>
      </c>
      <c r="M25" s="1007">
        <v>14797</v>
      </c>
      <c r="N25" s="581"/>
      <c r="O25" s="581">
        <v>12018</v>
      </c>
      <c r="P25" s="581">
        <v>13892</v>
      </c>
      <c r="Q25" s="1007">
        <v>25910</v>
      </c>
      <c r="R25" s="581"/>
      <c r="S25" s="581">
        <v>3167</v>
      </c>
      <c r="T25" s="581">
        <v>3341</v>
      </c>
      <c r="U25" s="1007">
        <v>6508</v>
      </c>
    </row>
    <row r="26" spans="1:21" x14ac:dyDescent="0.3">
      <c r="A26" s="271">
        <v>1998</v>
      </c>
      <c r="B26" s="272"/>
      <c r="C26" s="1007">
        <v>122217</v>
      </c>
      <c r="D26" s="1007">
        <v>134492</v>
      </c>
      <c r="E26" s="1008">
        <v>256709</v>
      </c>
      <c r="F26" s="581"/>
      <c r="G26" s="695">
        <v>100593</v>
      </c>
      <c r="H26" s="695">
        <v>110256</v>
      </c>
      <c r="I26" s="1007">
        <v>210849</v>
      </c>
      <c r="J26" s="581"/>
      <c r="K26" s="581">
        <v>6836</v>
      </c>
      <c r="L26" s="581">
        <v>7506</v>
      </c>
      <c r="M26" s="1007">
        <v>14342</v>
      </c>
      <c r="N26" s="581"/>
      <c r="O26" s="581">
        <v>11719</v>
      </c>
      <c r="P26" s="581">
        <v>13433</v>
      </c>
      <c r="Q26" s="1007">
        <v>25152</v>
      </c>
      <c r="R26" s="581"/>
      <c r="S26" s="581">
        <v>3069</v>
      </c>
      <c r="T26" s="581">
        <v>3297</v>
      </c>
      <c r="U26" s="1007">
        <v>6366</v>
      </c>
    </row>
    <row r="27" spans="1:21" x14ac:dyDescent="0.3">
      <c r="A27" s="271">
        <v>1999</v>
      </c>
      <c r="B27" s="272"/>
      <c r="C27" s="1007">
        <v>118886</v>
      </c>
      <c r="D27" s="1007">
        <v>129739</v>
      </c>
      <c r="E27" s="1008">
        <v>248625</v>
      </c>
      <c r="F27" s="581"/>
      <c r="G27" s="695">
        <v>97407</v>
      </c>
      <c r="H27" s="695">
        <v>105731</v>
      </c>
      <c r="I27" s="1007">
        <v>203138</v>
      </c>
      <c r="J27" s="581"/>
      <c r="K27" s="581">
        <v>6844</v>
      </c>
      <c r="L27" s="581">
        <v>7437</v>
      </c>
      <c r="M27" s="1007">
        <v>14281</v>
      </c>
      <c r="N27" s="581"/>
      <c r="O27" s="581">
        <v>11606</v>
      </c>
      <c r="P27" s="581">
        <v>13181</v>
      </c>
      <c r="Q27" s="1007">
        <v>24787</v>
      </c>
      <c r="R27" s="581"/>
      <c r="S27" s="581">
        <v>3029</v>
      </c>
      <c r="T27" s="581">
        <v>3390</v>
      </c>
      <c r="U27" s="1007">
        <v>6419</v>
      </c>
    </row>
    <row r="28" spans="1:21" x14ac:dyDescent="0.3">
      <c r="A28" s="271">
        <v>2000</v>
      </c>
      <c r="B28" s="272"/>
      <c r="C28" s="1007">
        <v>113559</v>
      </c>
      <c r="D28" s="1007">
        <v>122913</v>
      </c>
      <c r="E28" s="1008">
        <v>236472</v>
      </c>
      <c r="F28" s="581"/>
      <c r="G28" s="695">
        <v>93323</v>
      </c>
      <c r="H28" s="695">
        <v>100228</v>
      </c>
      <c r="I28" s="1007">
        <v>193551</v>
      </c>
      <c r="J28" s="581"/>
      <c r="K28" s="581">
        <v>6416</v>
      </c>
      <c r="L28" s="581">
        <v>7073</v>
      </c>
      <c r="M28" s="1007">
        <v>13489</v>
      </c>
      <c r="N28" s="581"/>
      <c r="O28" s="581">
        <v>11058</v>
      </c>
      <c r="P28" s="581">
        <v>12599</v>
      </c>
      <c r="Q28" s="1007">
        <v>23657</v>
      </c>
      <c r="R28" s="581"/>
      <c r="S28" s="581">
        <v>2762</v>
      </c>
      <c r="T28" s="581">
        <v>3013</v>
      </c>
      <c r="U28" s="1007">
        <v>5775</v>
      </c>
    </row>
    <row r="29" spans="1:21" x14ac:dyDescent="0.3">
      <c r="A29" s="271">
        <v>2001</v>
      </c>
      <c r="B29" s="272"/>
      <c r="C29" s="1007">
        <v>114335</v>
      </c>
      <c r="D29" s="1007">
        <v>125931</v>
      </c>
      <c r="E29" s="1008">
        <v>240266</v>
      </c>
      <c r="F29" s="581"/>
      <c r="G29" s="581">
        <v>94568</v>
      </c>
      <c r="H29" s="581">
        <v>103320</v>
      </c>
      <c r="I29" s="1007">
        <v>197888</v>
      </c>
      <c r="J29" s="581"/>
      <c r="K29" s="581">
        <v>6549</v>
      </c>
      <c r="L29" s="581">
        <v>7334</v>
      </c>
      <c r="M29" s="1007">
        <v>13883</v>
      </c>
      <c r="N29" s="581"/>
      <c r="O29" s="581">
        <v>10455</v>
      </c>
      <c r="P29" s="581">
        <v>12211</v>
      </c>
      <c r="Q29" s="1007">
        <v>22666</v>
      </c>
      <c r="R29" s="581"/>
      <c r="S29" s="581">
        <v>2763</v>
      </c>
      <c r="T29" s="581">
        <v>3066</v>
      </c>
      <c r="U29" s="1007">
        <v>5829</v>
      </c>
    </row>
    <row r="30" spans="1:21" x14ac:dyDescent="0.3">
      <c r="A30" s="271">
        <v>2002</v>
      </c>
      <c r="B30" s="272"/>
      <c r="C30" s="1007">
        <v>112879</v>
      </c>
      <c r="D30" s="1007">
        <v>124933</v>
      </c>
      <c r="E30" s="1008">
        <v>237812</v>
      </c>
      <c r="F30" s="581"/>
      <c r="G30" s="581">
        <v>93407</v>
      </c>
      <c r="H30" s="581">
        <v>102326</v>
      </c>
      <c r="I30" s="1007">
        <v>195733</v>
      </c>
      <c r="J30" s="581"/>
      <c r="K30" s="581">
        <v>6391</v>
      </c>
      <c r="L30" s="581">
        <v>7271</v>
      </c>
      <c r="M30" s="1007">
        <v>13662</v>
      </c>
      <c r="N30" s="581"/>
      <c r="O30" s="581">
        <v>10405</v>
      </c>
      <c r="P30" s="581">
        <v>12283</v>
      </c>
      <c r="Q30" s="1007">
        <v>22688</v>
      </c>
      <c r="R30" s="581"/>
      <c r="S30" s="581">
        <v>2676</v>
      </c>
      <c r="T30" s="581">
        <v>3053</v>
      </c>
      <c r="U30" s="1007">
        <v>5729</v>
      </c>
    </row>
    <row r="31" spans="1:21" ht="15.75" thickBot="1" x14ac:dyDescent="0.35">
      <c r="A31" s="1081">
        <v>2003</v>
      </c>
      <c r="B31" s="1082"/>
      <c r="C31" s="1087">
        <v>110085</v>
      </c>
      <c r="D31" s="1087">
        <v>122635</v>
      </c>
      <c r="E31" s="1088">
        <v>232720</v>
      </c>
      <c r="F31" s="1089"/>
      <c r="G31" s="1089">
        <v>90696</v>
      </c>
      <c r="H31" s="1089">
        <v>100991</v>
      </c>
      <c r="I31" s="1087">
        <v>191687</v>
      </c>
      <c r="J31" s="1089"/>
      <c r="K31" s="1089">
        <v>6446</v>
      </c>
      <c r="L31" s="1089">
        <v>7039</v>
      </c>
      <c r="M31" s="1087">
        <v>13485</v>
      </c>
      <c r="N31" s="1089"/>
      <c r="O31" s="1089">
        <v>10379</v>
      </c>
      <c r="P31" s="1089">
        <v>11721</v>
      </c>
      <c r="Q31" s="1087">
        <v>22100</v>
      </c>
      <c r="R31" s="1089"/>
      <c r="S31" s="1089">
        <v>2564</v>
      </c>
      <c r="T31" s="1089">
        <v>2884</v>
      </c>
      <c r="U31" s="1087">
        <v>5448</v>
      </c>
    </row>
    <row r="32" spans="1:21" ht="15.75" thickTop="1" x14ac:dyDescent="0.3">
      <c r="A32" s="1005">
        <v>2004</v>
      </c>
      <c r="B32" s="1006"/>
      <c r="C32" s="1028">
        <v>103833</v>
      </c>
      <c r="D32" s="1028">
        <v>113935</v>
      </c>
      <c r="E32" s="1086">
        <v>217768</v>
      </c>
      <c r="F32" s="699"/>
      <c r="G32" s="699">
        <v>85576</v>
      </c>
      <c r="H32" s="699">
        <v>93180</v>
      </c>
      <c r="I32" s="1028">
        <v>178756</v>
      </c>
      <c r="J32" s="699"/>
      <c r="K32" s="699">
        <v>5745</v>
      </c>
      <c r="L32" s="699">
        <v>6555</v>
      </c>
      <c r="M32" s="1028">
        <v>12300</v>
      </c>
      <c r="N32" s="699"/>
      <c r="O32" s="699">
        <v>9989</v>
      </c>
      <c r="P32" s="699">
        <v>11436</v>
      </c>
      <c r="Q32" s="1028">
        <v>21425</v>
      </c>
      <c r="R32" s="699"/>
      <c r="S32" s="699">
        <v>2523</v>
      </c>
      <c r="T32" s="699">
        <v>2764</v>
      </c>
      <c r="U32" s="1028">
        <v>5287</v>
      </c>
    </row>
    <row r="33" spans="1:25" x14ac:dyDescent="0.3">
      <c r="A33" s="271">
        <v>2005</v>
      </c>
      <c r="B33" s="272"/>
      <c r="C33" s="1007">
        <v>100256</v>
      </c>
      <c r="D33" s="1007">
        <v>109462</v>
      </c>
      <c r="E33" s="1008">
        <v>209718</v>
      </c>
      <c r="F33" s="581"/>
      <c r="G33" s="581">
        <v>82362</v>
      </c>
      <c r="H33" s="581">
        <v>89494</v>
      </c>
      <c r="I33" s="1007">
        <v>171856</v>
      </c>
      <c r="J33" s="581"/>
      <c r="K33" s="581">
        <v>5812</v>
      </c>
      <c r="L33" s="581">
        <v>6406</v>
      </c>
      <c r="M33" s="1007">
        <v>12218</v>
      </c>
      <c r="N33" s="581"/>
      <c r="O33" s="581">
        <v>9642</v>
      </c>
      <c r="P33" s="581">
        <v>10972</v>
      </c>
      <c r="Q33" s="1007">
        <v>20614</v>
      </c>
      <c r="R33" s="581"/>
      <c r="S33" s="581">
        <v>2440</v>
      </c>
      <c r="T33" s="581">
        <v>2590</v>
      </c>
      <c r="U33" s="1007">
        <v>5030</v>
      </c>
    </row>
    <row r="34" spans="1:25" x14ac:dyDescent="0.3">
      <c r="A34" s="271">
        <v>2006</v>
      </c>
      <c r="B34" s="272"/>
      <c r="C34" s="1007">
        <v>95642</v>
      </c>
      <c r="D34" s="1007">
        <v>103664</v>
      </c>
      <c r="E34" s="1008">
        <v>199306</v>
      </c>
      <c r="F34" s="581"/>
      <c r="G34" s="581">
        <v>78872</v>
      </c>
      <c r="H34" s="581">
        <v>84737</v>
      </c>
      <c r="I34" s="1007">
        <v>163609</v>
      </c>
      <c r="J34" s="581"/>
      <c r="K34" s="581">
        <v>5413</v>
      </c>
      <c r="L34" s="581">
        <v>5940</v>
      </c>
      <c r="M34" s="1007">
        <v>11353</v>
      </c>
      <c r="N34" s="581"/>
      <c r="O34" s="581">
        <v>9038</v>
      </c>
      <c r="P34" s="581">
        <v>10401</v>
      </c>
      <c r="Q34" s="1007">
        <v>19439</v>
      </c>
      <c r="R34" s="581"/>
      <c r="S34" s="581">
        <v>2319</v>
      </c>
      <c r="T34" s="581">
        <v>2586</v>
      </c>
      <c r="U34" s="1007">
        <v>4905</v>
      </c>
    </row>
    <row r="35" spans="1:25" x14ac:dyDescent="0.3">
      <c r="A35" s="271">
        <v>2007</v>
      </c>
      <c r="B35" s="272"/>
      <c r="C35" s="1007">
        <v>93828</v>
      </c>
      <c r="D35" s="1007">
        <v>101279</v>
      </c>
      <c r="E35" s="1008">
        <v>195107</v>
      </c>
      <c r="F35" s="581"/>
      <c r="G35" s="581">
        <v>76788</v>
      </c>
      <c r="H35" s="581">
        <v>82751</v>
      </c>
      <c r="I35" s="1007">
        <v>159539</v>
      </c>
      <c r="J35" s="581"/>
      <c r="K35" s="581">
        <v>5410</v>
      </c>
      <c r="L35" s="581">
        <v>5935</v>
      </c>
      <c r="M35" s="1007">
        <v>11345</v>
      </c>
      <c r="N35" s="581"/>
      <c r="O35" s="581">
        <v>9279</v>
      </c>
      <c r="P35" s="581">
        <v>10080</v>
      </c>
      <c r="Q35" s="1007">
        <v>19359</v>
      </c>
      <c r="R35" s="581"/>
      <c r="S35" s="581">
        <v>2351</v>
      </c>
      <c r="T35" s="581">
        <v>2513</v>
      </c>
      <c r="U35" s="1007">
        <v>4864</v>
      </c>
    </row>
    <row r="36" spans="1:25" x14ac:dyDescent="0.3">
      <c r="A36" s="271">
        <v>2008</v>
      </c>
      <c r="B36" s="272"/>
      <c r="C36" s="1007">
        <v>92124</v>
      </c>
      <c r="D36" s="1007">
        <v>100310</v>
      </c>
      <c r="E36" s="1008">
        <v>192434</v>
      </c>
      <c r="F36" s="581"/>
      <c r="G36" s="581">
        <v>75713</v>
      </c>
      <c r="H36" s="581">
        <v>82152</v>
      </c>
      <c r="I36" s="1007">
        <v>157865</v>
      </c>
      <c r="J36" s="581"/>
      <c r="K36" s="581">
        <v>5293</v>
      </c>
      <c r="L36" s="581">
        <v>5750</v>
      </c>
      <c r="M36" s="1007">
        <v>11043</v>
      </c>
      <c r="N36" s="581"/>
      <c r="O36" s="581">
        <v>8815</v>
      </c>
      <c r="P36" s="581">
        <v>9935</v>
      </c>
      <c r="Q36" s="1007">
        <v>18750</v>
      </c>
      <c r="R36" s="581"/>
      <c r="S36" s="581">
        <v>2303</v>
      </c>
      <c r="T36" s="581">
        <v>2473</v>
      </c>
      <c r="U36" s="1007">
        <v>4776</v>
      </c>
    </row>
    <row r="37" spans="1:25" x14ac:dyDescent="0.3">
      <c r="A37" s="271">
        <v>2009</v>
      </c>
      <c r="B37" s="272"/>
      <c r="C37" s="1007">
        <v>88400</v>
      </c>
      <c r="D37" s="1007">
        <v>94312</v>
      </c>
      <c r="E37" s="1008">
        <v>182712</v>
      </c>
      <c r="F37" s="581"/>
      <c r="G37" s="581">
        <v>72838</v>
      </c>
      <c r="H37" s="581">
        <v>77125</v>
      </c>
      <c r="I37" s="1007">
        <v>149963</v>
      </c>
      <c r="J37" s="581"/>
      <c r="K37" s="581">
        <v>5038</v>
      </c>
      <c r="L37" s="581">
        <v>5466</v>
      </c>
      <c r="M37" s="1007">
        <v>10504</v>
      </c>
      <c r="N37" s="581"/>
      <c r="O37" s="581">
        <v>8366</v>
      </c>
      <c r="P37" s="581">
        <v>9365</v>
      </c>
      <c r="Q37" s="1007">
        <v>17731</v>
      </c>
      <c r="R37" s="581"/>
      <c r="S37" s="581">
        <v>2158</v>
      </c>
      <c r="T37" s="581">
        <v>2356</v>
      </c>
      <c r="U37" s="1007">
        <v>4514</v>
      </c>
    </row>
    <row r="38" spans="1:25" x14ac:dyDescent="0.3">
      <c r="A38" s="271">
        <v>2010</v>
      </c>
      <c r="B38" s="272"/>
      <c r="C38" s="1007">
        <v>88240</v>
      </c>
      <c r="D38" s="1007">
        <v>92724</v>
      </c>
      <c r="E38" s="1008">
        <v>180964</v>
      </c>
      <c r="F38" s="581"/>
      <c r="G38" s="581">
        <v>72515</v>
      </c>
      <c r="H38" s="581">
        <v>75979</v>
      </c>
      <c r="I38" s="1007">
        <v>148494</v>
      </c>
      <c r="J38" s="581"/>
      <c r="K38" s="581">
        <v>5053</v>
      </c>
      <c r="L38" s="581">
        <v>5374</v>
      </c>
      <c r="M38" s="1007">
        <v>10427</v>
      </c>
      <c r="N38" s="581"/>
      <c r="O38" s="581">
        <v>8454</v>
      </c>
      <c r="P38" s="581">
        <v>9087</v>
      </c>
      <c r="Q38" s="1007">
        <v>17541</v>
      </c>
      <c r="R38" s="581"/>
      <c r="S38" s="581">
        <v>2218</v>
      </c>
      <c r="T38" s="581">
        <v>2284</v>
      </c>
      <c r="U38" s="1007">
        <v>4502</v>
      </c>
    </row>
    <row r="39" spans="1:25" x14ac:dyDescent="0.3">
      <c r="A39" s="271">
        <v>2011</v>
      </c>
      <c r="B39" s="272"/>
      <c r="C39" s="1007">
        <v>82512</v>
      </c>
      <c r="D39" s="1007">
        <v>87347</v>
      </c>
      <c r="E39" s="1008">
        <v>169859</v>
      </c>
      <c r="F39" s="581"/>
      <c r="G39" s="581">
        <v>67542</v>
      </c>
      <c r="H39" s="581">
        <v>71478</v>
      </c>
      <c r="I39" s="1007">
        <v>139020</v>
      </c>
      <c r="J39" s="581"/>
      <c r="K39" s="581">
        <v>4758</v>
      </c>
      <c r="L39" s="581">
        <v>4870</v>
      </c>
      <c r="M39" s="1007">
        <v>9628</v>
      </c>
      <c r="N39" s="581"/>
      <c r="O39" s="581">
        <v>8147</v>
      </c>
      <c r="P39" s="581">
        <v>8885</v>
      </c>
      <c r="Q39" s="1007">
        <v>17032</v>
      </c>
      <c r="R39" s="581"/>
      <c r="S39" s="581">
        <v>2065</v>
      </c>
      <c r="T39" s="581">
        <v>2114</v>
      </c>
      <c r="U39" s="1007">
        <v>4179</v>
      </c>
    </row>
    <row r="40" spans="1:25" x14ac:dyDescent="0.3">
      <c r="A40" s="271">
        <v>2012</v>
      </c>
      <c r="B40" s="272"/>
      <c r="C40" s="1007">
        <v>83025</v>
      </c>
      <c r="D40" s="1007">
        <v>88630</v>
      </c>
      <c r="E40" s="1008">
        <v>171655</v>
      </c>
      <c r="F40" s="581"/>
      <c r="G40" s="581">
        <v>68052</v>
      </c>
      <c r="H40" s="581">
        <v>72304</v>
      </c>
      <c r="I40" s="1007">
        <v>140356</v>
      </c>
      <c r="J40" s="581"/>
      <c r="K40" s="581">
        <v>4862</v>
      </c>
      <c r="L40" s="581">
        <v>5034</v>
      </c>
      <c r="M40" s="1007">
        <v>9896</v>
      </c>
      <c r="N40" s="581"/>
      <c r="O40" s="581">
        <v>8081</v>
      </c>
      <c r="P40" s="581">
        <v>9094</v>
      </c>
      <c r="Q40" s="1007">
        <v>17175</v>
      </c>
      <c r="R40" s="581"/>
      <c r="S40" s="581">
        <v>2030</v>
      </c>
      <c r="T40" s="581">
        <v>2198</v>
      </c>
      <c r="U40" s="1007">
        <v>4228</v>
      </c>
    </row>
    <row r="41" spans="1:25" x14ac:dyDescent="0.3">
      <c r="A41" s="271">
        <v>2013</v>
      </c>
      <c r="B41" s="272"/>
      <c r="C41" s="1007">
        <v>84301</v>
      </c>
      <c r="D41" s="1007">
        <v>86834</v>
      </c>
      <c r="E41" s="1008">
        <v>171135</v>
      </c>
      <c r="F41" s="581"/>
      <c r="G41" s="581">
        <v>68891</v>
      </c>
      <c r="H41" s="581">
        <v>70925</v>
      </c>
      <c r="I41" s="1007">
        <v>139816</v>
      </c>
      <c r="J41" s="1009"/>
      <c r="K41" s="581">
        <v>4967</v>
      </c>
      <c r="L41" s="581">
        <v>4924</v>
      </c>
      <c r="M41" s="1007">
        <v>9891</v>
      </c>
      <c r="N41" s="581"/>
      <c r="O41" s="581">
        <v>8147</v>
      </c>
      <c r="P41" s="581">
        <v>8723</v>
      </c>
      <c r="Q41" s="1007">
        <v>16870</v>
      </c>
      <c r="R41" s="581"/>
      <c r="S41" s="581">
        <v>2021</v>
      </c>
      <c r="T41" s="581">
        <v>2116</v>
      </c>
      <c r="U41" s="1007">
        <v>4137</v>
      </c>
    </row>
    <row r="42" spans="1:25" x14ac:dyDescent="0.3">
      <c r="A42" s="271">
        <v>2014</v>
      </c>
      <c r="B42" s="272"/>
      <c r="C42" s="1007">
        <v>83123</v>
      </c>
      <c r="D42" s="1007">
        <v>84190</v>
      </c>
      <c r="E42" s="1008">
        <v>167313</v>
      </c>
      <c r="F42" s="581"/>
      <c r="G42" s="581">
        <v>68314</v>
      </c>
      <c r="H42" s="581">
        <v>68749</v>
      </c>
      <c r="I42" s="1007">
        <v>137063</v>
      </c>
      <c r="J42" s="1009"/>
      <c r="K42" s="581">
        <v>4685</v>
      </c>
      <c r="L42" s="581">
        <v>4712</v>
      </c>
      <c r="M42" s="1007">
        <v>9397</v>
      </c>
      <c r="N42" s="581"/>
      <c r="O42" s="581">
        <v>8008</v>
      </c>
      <c r="P42" s="581">
        <v>8449</v>
      </c>
      <c r="Q42" s="1007">
        <v>16457</v>
      </c>
      <c r="R42" s="581"/>
      <c r="S42" s="581">
        <v>1971</v>
      </c>
      <c r="T42" s="581">
        <v>1998</v>
      </c>
      <c r="U42" s="1007">
        <v>3969</v>
      </c>
    </row>
    <row r="43" spans="1:25" x14ac:dyDescent="0.3">
      <c r="A43" s="278">
        <v>2015</v>
      </c>
      <c r="B43" s="279"/>
      <c r="C43" s="1010">
        <v>85912</v>
      </c>
      <c r="D43" s="1010">
        <v>86965</v>
      </c>
      <c r="E43" s="1011">
        <v>172877</v>
      </c>
      <c r="F43" s="582"/>
      <c r="G43" s="582">
        <v>70256</v>
      </c>
      <c r="H43" s="582">
        <v>70887</v>
      </c>
      <c r="I43" s="1010">
        <v>141143</v>
      </c>
      <c r="J43" s="1012"/>
      <c r="K43" s="582">
        <v>4815</v>
      </c>
      <c r="L43" s="582">
        <v>4883</v>
      </c>
      <c r="M43" s="1010">
        <v>9698</v>
      </c>
      <c r="N43" s="582"/>
      <c r="O43" s="582">
        <v>8519</v>
      </c>
      <c r="P43" s="582">
        <v>9001</v>
      </c>
      <c r="Q43" s="1010">
        <v>17520</v>
      </c>
      <c r="R43" s="582"/>
      <c r="S43" s="582">
        <v>2019</v>
      </c>
      <c r="T43" s="582">
        <v>2044</v>
      </c>
      <c r="U43" s="1010">
        <v>4063</v>
      </c>
    </row>
    <row r="44" spans="1:25" x14ac:dyDescent="0.3">
      <c r="A44" s="271">
        <v>2016</v>
      </c>
      <c r="B44" s="272"/>
      <c r="C44" s="1007">
        <v>84409</v>
      </c>
      <c r="D44" s="1007">
        <v>83209</v>
      </c>
      <c r="E44" s="1008">
        <v>167618</v>
      </c>
      <c r="F44" s="581"/>
      <c r="G44" s="581">
        <v>69090</v>
      </c>
      <c r="H44" s="581">
        <v>67841</v>
      </c>
      <c r="I44" s="1007">
        <v>136931</v>
      </c>
      <c r="J44" s="1009"/>
      <c r="K44" s="581">
        <v>4753</v>
      </c>
      <c r="L44" s="581">
        <v>4656</v>
      </c>
      <c r="M44" s="1007">
        <v>9409</v>
      </c>
      <c r="N44" s="581"/>
      <c r="O44" s="581">
        <v>8342</v>
      </c>
      <c r="P44" s="581">
        <v>8548</v>
      </c>
      <c r="Q44" s="1007">
        <v>16890</v>
      </c>
      <c r="R44" s="581"/>
      <c r="S44" s="581">
        <v>1947</v>
      </c>
      <c r="T44" s="581">
        <v>1991</v>
      </c>
      <c r="U44" s="1007">
        <v>3938</v>
      </c>
    </row>
    <row r="45" spans="1:25" x14ac:dyDescent="0.3">
      <c r="A45" s="271">
        <v>2017</v>
      </c>
      <c r="B45" s="272"/>
      <c r="C45" s="1007">
        <v>85423</v>
      </c>
      <c r="D45" s="1007">
        <v>83118</v>
      </c>
      <c r="E45" s="1008">
        <v>168541</v>
      </c>
      <c r="F45" s="581"/>
      <c r="G45" s="581">
        <v>69715</v>
      </c>
      <c r="H45" s="581">
        <v>67790</v>
      </c>
      <c r="I45" s="1007">
        <v>137505</v>
      </c>
      <c r="J45" s="1009"/>
      <c r="K45" s="581">
        <v>4804</v>
      </c>
      <c r="L45" s="581">
        <v>4426</v>
      </c>
      <c r="M45" s="1007">
        <v>9230</v>
      </c>
      <c r="N45" s="581"/>
      <c r="O45" s="581">
        <v>8499</v>
      </c>
      <c r="P45" s="581">
        <v>8743</v>
      </c>
      <c r="Q45" s="1007">
        <v>17242</v>
      </c>
      <c r="R45" s="581"/>
      <c r="S45" s="581">
        <v>2111</v>
      </c>
      <c r="T45" s="581">
        <v>1997</v>
      </c>
      <c r="U45" s="1007">
        <v>4108</v>
      </c>
    </row>
    <row r="46" spans="1:25" x14ac:dyDescent="0.3">
      <c r="A46" s="271">
        <v>2018</v>
      </c>
      <c r="B46" s="272"/>
      <c r="C46" s="1007">
        <v>85897</v>
      </c>
      <c r="D46" s="1007">
        <v>81219</v>
      </c>
      <c r="E46" s="1008">
        <v>167116</v>
      </c>
      <c r="F46" s="581"/>
      <c r="G46" s="581">
        <v>70168</v>
      </c>
      <c r="H46" s="581">
        <v>66149</v>
      </c>
      <c r="I46" s="1007">
        <v>136317</v>
      </c>
      <c r="J46" s="1009"/>
      <c r="K46" s="581">
        <v>4907</v>
      </c>
      <c r="L46" s="581">
        <v>4469</v>
      </c>
      <c r="M46" s="1007">
        <v>9376</v>
      </c>
      <c r="N46" s="581"/>
      <c r="O46" s="581">
        <v>8516</v>
      </c>
      <c r="P46" s="581">
        <v>8486</v>
      </c>
      <c r="Q46" s="1007">
        <v>17002</v>
      </c>
      <c r="R46" s="581"/>
      <c r="S46" s="581">
        <v>2005</v>
      </c>
      <c r="T46" s="581">
        <v>1933</v>
      </c>
      <c r="U46" s="1007">
        <v>3938</v>
      </c>
      <c r="W46" s="638"/>
      <c r="Y46" s="638"/>
    </row>
    <row r="47" spans="1:25" ht="16.5" x14ac:dyDescent="0.3">
      <c r="A47" s="284"/>
      <c r="B47" s="284"/>
      <c r="F47" s="285"/>
      <c r="I47" s="285"/>
      <c r="J47" s="285"/>
      <c r="K47" s="285"/>
      <c r="L47" s="285"/>
      <c r="M47" s="285"/>
      <c r="N47" s="285"/>
      <c r="O47" s="286"/>
      <c r="P47" s="286"/>
      <c r="Q47" s="286"/>
      <c r="R47" s="285"/>
      <c r="S47" s="285"/>
      <c r="T47" s="285"/>
      <c r="U47" s="285"/>
    </row>
    <row r="48" spans="1:25" s="557" customFormat="1" x14ac:dyDescent="0.35">
      <c r="A48" s="653" t="s">
        <v>87</v>
      </c>
      <c r="B48" s="651" t="s">
        <v>1197</v>
      </c>
      <c r="C48" s="651"/>
      <c r="D48" s="651"/>
      <c r="E48" s="651"/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</row>
    <row r="49" spans="1:21" s="557" customFormat="1" x14ac:dyDescent="0.35">
      <c r="A49" s="653"/>
      <c r="B49" s="651" t="s">
        <v>1303</v>
      </c>
      <c r="C49" s="651"/>
      <c r="D49" s="651"/>
      <c r="E49" s="651"/>
      <c r="F49" s="651"/>
      <c r="G49" s="651"/>
      <c r="H49" s="651"/>
      <c r="I49" s="651"/>
      <c r="J49" s="651"/>
      <c r="K49" s="651"/>
      <c r="L49" s="651"/>
      <c r="M49" s="651"/>
      <c r="N49" s="651"/>
      <c r="O49" s="651"/>
      <c r="P49" s="651"/>
      <c r="Q49" s="651"/>
      <c r="R49" s="651"/>
      <c r="S49" s="651"/>
      <c r="T49" s="651"/>
      <c r="U49" s="651"/>
    </row>
    <row r="50" spans="1:21" s="557" customFormat="1" x14ac:dyDescent="0.35">
      <c r="A50" s="651"/>
      <c r="B50" s="651" t="s">
        <v>88</v>
      </c>
      <c r="C50" s="651"/>
      <c r="D50" s="651"/>
      <c r="E50" s="651"/>
      <c r="F50" s="651"/>
      <c r="G50" s="651"/>
      <c r="H50" s="651"/>
      <c r="I50" s="651"/>
      <c r="J50" s="651"/>
      <c r="K50" s="651"/>
      <c r="L50" s="651"/>
      <c r="M50" s="651"/>
      <c r="N50" s="651"/>
      <c r="O50" s="651"/>
      <c r="P50" s="651"/>
      <c r="Q50" s="651"/>
      <c r="R50" s="651"/>
      <c r="S50" s="651"/>
      <c r="T50" s="651"/>
      <c r="U50" s="651"/>
    </row>
    <row r="51" spans="1:21" s="557" customFormat="1" x14ac:dyDescent="0.35">
      <c r="A51" s="652"/>
      <c r="B51" s="651"/>
      <c r="C51" s="651"/>
      <c r="D51" s="651"/>
      <c r="E51" s="651"/>
      <c r="F51" s="651"/>
      <c r="G51" s="651"/>
      <c r="H51" s="651"/>
      <c r="I51" s="651"/>
      <c r="J51" s="651"/>
      <c r="K51" s="651"/>
      <c r="L51" s="651"/>
      <c r="M51" s="651"/>
      <c r="N51" s="651"/>
      <c r="O51" s="651"/>
      <c r="P51" s="651"/>
      <c r="Q51" s="651"/>
      <c r="R51" s="651"/>
      <c r="S51" s="651"/>
      <c r="T51" s="651"/>
      <c r="U51" s="651"/>
    </row>
    <row r="52" spans="1:21" s="557" customFormat="1" x14ac:dyDescent="0.35">
      <c r="A52" s="654" t="s">
        <v>44</v>
      </c>
      <c r="B52" s="651" t="s">
        <v>114</v>
      </c>
      <c r="C52" s="651"/>
      <c r="D52" s="651"/>
      <c r="E52" s="651"/>
      <c r="F52" s="651"/>
      <c r="G52" s="651"/>
      <c r="H52" s="651"/>
      <c r="I52" s="651"/>
      <c r="J52" s="651"/>
      <c r="K52" s="651"/>
      <c r="L52" s="651"/>
      <c r="M52" s="651"/>
      <c r="N52" s="651"/>
      <c r="O52" s="651"/>
      <c r="P52" s="651"/>
      <c r="Q52" s="651"/>
      <c r="R52" s="651"/>
      <c r="S52" s="651"/>
      <c r="T52" s="651"/>
      <c r="U52" s="651"/>
    </row>
    <row r="53" spans="1:21" s="557" customFormat="1" x14ac:dyDescent="0.35">
      <c r="A53" s="651"/>
      <c r="B53" s="651" t="s">
        <v>1198</v>
      </c>
      <c r="C53" s="651"/>
      <c r="D53" s="651"/>
      <c r="E53" s="651"/>
      <c r="F53" s="651"/>
      <c r="G53" s="651"/>
      <c r="H53" s="651"/>
      <c r="I53" s="651"/>
      <c r="J53" s="651"/>
      <c r="K53" s="651"/>
      <c r="L53" s="651"/>
      <c r="M53" s="651"/>
      <c r="N53" s="651"/>
      <c r="O53" s="651"/>
      <c r="P53" s="651"/>
      <c r="Q53" s="651"/>
      <c r="R53" s="651"/>
      <c r="S53" s="651"/>
      <c r="T53" s="651"/>
      <c r="U53" s="651"/>
    </row>
    <row r="54" spans="1:21" s="557" customFormat="1" x14ac:dyDescent="0.35">
      <c r="A54" s="651"/>
      <c r="B54" s="651" t="s">
        <v>1199</v>
      </c>
      <c r="C54" s="651"/>
      <c r="D54" s="651"/>
      <c r="E54" s="651"/>
      <c r="F54" s="651"/>
      <c r="G54" s="651"/>
      <c r="H54" s="651"/>
      <c r="I54" s="651"/>
      <c r="J54" s="651"/>
      <c r="K54" s="651"/>
      <c r="L54" s="651"/>
      <c r="M54" s="651"/>
      <c r="N54" s="651"/>
      <c r="O54" s="651"/>
      <c r="P54" s="651"/>
      <c r="Q54" s="651"/>
      <c r="R54" s="651"/>
      <c r="S54" s="651"/>
      <c r="T54" s="651"/>
      <c r="U54" s="651"/>
    </row>
    <row r="55" spans="1:21" s="557" customFormat="1" x14ac:dyDescent="0.35">
      <c r="B55" s="651" t="s">
        <v>111</v>
      </c>
    </row>
    <row r="56" spans="1:21" s="557" customFormat="1" x14ac:dyDescent="0.35">
      <c r="B56" s="651" t="s">
        <v>1306</v>
      </c>
    </row>
    <row r="57" spans="1:21" s="557" customFormat="1" x14ac:dyDescent="0.35">
      <c r="B57" s="643" t="s">
        <v>883</v>
      </c>
    </row>
  </sheetData>
  <mergeCells count="5">
    <mergeCell ref="C3:E3"/>
    <mergeCell ref="G3:I3"/>
    <mergeCell ref="K3:M3"/>
    <mergeCell ref="O3:Q3"/>
    <mergeCell ref="S3:U3"/>
  </mergeCells>
  <hyperlinks>
    <hyperlink ref="B57" r:id="rId1" xr:uid="{00000000-0004-0000-1400-000000000000}"/>
    <hyperlink ref="A2" location="'CHAPTER 1'!A1" display="Back to Table of Contents" xr:uid="{00000000-0004-0000-1400-000001000000}"/>
  </hyperlinks>
  <pageMargins left="0.7" right="0.7" top="0.75" bottom="0.75" header="0.3" footer="0.3"/>
  <pageSetup paperSize="9" scale="68" orientation="landscape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>
    <tabColor theme="7" tint="0.59999389629810485"/>
    <pageSetUpPr fitToPage="1"/>
  </sheetPr>
  <dimension ref="A1:D1"/>
  <sheetViews>
    <sheetView showGridLines="0" zoomScaleNormal="100" workbookViewId="0"/>
  </sheetViews>
  <sheetFormatPr defaultColWidth="9.140625" defaultRowHeight="12.75" x14ac:dyDescent="0.2"/>
  <cols>
    <col min="1" max="1" width="5.7109375" style="3" customWidth="1"/>
    <col min="2" max="16384" width="9.140625" style="3"/>
  </cols>
  <sheetData>
    <row r="1" spans="1:4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1500-000000000000}"/>
  </hyperlinks>
  <pageMargins left="0.7" right="0.7" top="0.75" bottom="0.75" header="0.3" footer="0.3"/>
  <pageSetup paperSize="9" scale="32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3">
    <tabColor theme="7" tint="0.39997558519241921"/>
    <pageSetUpPr fitToPage="1"/>
  </sheetPr>
  <dimension ref="A1:AA57"/>
  <sheetViews>
    <sheetView showGridLines="0" zoomScaleNormal="100" workbookViewId="0">
      <pane ySplit="4" topLeftCell="A44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5.5703125" style="9" customWidth="1"/>
    <col min="2" max="2" width="5.42578125" style="9" customWidth="1"/>
    <col min="3" max="5" width="9.140625" style="9"/>
    <col min="6" max="6" width="5.5703125" style="9" customWidth="1"/>
    <col min="7" max="9" width="9.140625" style="9"/>
    <col min="10" max="10" width="5.140625" style="9" customWidth="1"/>
    <col min="11" max="13" width="9.140625" style="9"/>
    <col min="14" max="14" width="4.140625" style="9" customWidth="1"/>
    <col min="15" max="17" width="9.140625" style="9"/>
    <col min="18" max="18" width="4.28515625" style="9" customWidth="1"/>
    <col min="19" max="16384" width="9.140625" style="9"/>
  </cols>
  <sheetData>
    <row r="1" spans="1:23" s="37" customFormat="1" ht="18" x14ac:dyDescent="0.35">
      <c r="A1" s="35" t="s">
        <v>1260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23" x14ac:dyDescent="0.3">
      <c r="A2" s="574" t="s">
        <v>965</v>
      </c>
      <c r="C2" s="116"/>
      <c r="U2" s="116"/>
    </row>
    <row r="3" spans="1:23" x14ac:dyDescent="0.3">
      <c r="A3" s="258"/>
      <c r="B3" s="258"/>
      <c r="C3" s="1193" t="s">
        <v>84</v>
      </c>
      <c r="D3" s="1193"/>
      <c r="E3" s="1193"/>
      <c r="F3" s="291"/>
      <c r="G3" s="1194" t="s">
        <v>47</v>
      </c>
      <c r="H3" s="1194"/>
      <c r="I3" s="1194"/>
      <c r="J3" s="291"/>
      <c r="K3" s="1194" t="s">
        <v>48</v>
      </c>
      <c r="L3" s="1194"/>
      <c r="M3" s="1194"/>
      <c r="N3" s="291"/>
      <c r="O3" s="1194" t="s">
        <v>49</v>
      </c>
      <c r="P3" s="1194"/>
      <c r="Q3" s="1194"/>
      <c r="R3" s="291"/>
      <c r="S3" s="1194" t="s">
        <v>55</v>
      </c>
      <c r="T3" s="1194"/>
      <c r="U3" s="1194"/>
    </row>
    <row r="4" spans="1:23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3" x14ac:dyDescent="0.3">
      <c r="A5" s="271">
        <v>1961</v>
      </c>
      <c r="B5" s="272"/>
      <c r="C5" s="1013">
        <v>89005</v>
      </c>
      <c r="D5" s="1013">
        <v>65477</v>
      </c>
      <c r="E5" s="1014">
        <v>154482</v>
      </c>
      <c r="F5" s="1015"/>
      <c r="G5" s="1015">
        <v>71889</v>
      </c>
      <c r="H5" s="1015">
        <v>52676</v>
      </c>
      <c r="I5" s="1013">
        <v>124565</v>
      </c>
      <c r="J5" s="1015"/>
      <c r="K5" s="1015">
        <v>5305</v>
      </c>
      <c r="L5" s="1015">
        <v>3711</v>
      </c>
      <c r="M5" s="1013">
        <v>9016</v>
      </c>
      <c r="N5" s="1015"/>
      <c r="O5" s="1015">
        <v>9840</v>
      </c>
      <c r="P5" s="1015">
        <v>7852</v>
      </c>
      <c r="Q5" s="1013">
        <v>17692</v>
      </c>
      <c r="R5" s="1015"/>
      <c r="S5" s="1015">
        <v>1971</v>
      </c>
      <c r="T5" s="1015">
        <v>1238</v>
      </c>
      <c r="U5" s="1013">
        <v>3209</v>
      </c>
    </row>
    <row r="6" spans="1:23" hidden="1" x14ac:dyDescent="0.3">
      <c r="A6" s="271">
        <f>A5+2</f>
        <v>1963</v>
      </c>
      <c r="B6" s="272"/>
      <c r="C6" s="1016"/>
      <c r="D6" s="1016"/>
      <c r="E6" s="1017"/>
      <c r="F6" s="1018"/>
      <c r="G6" s="1018"/>
      <c r="H6" s="1018"/>
      <c r="I6" s="1016"/>
      <c r="J6" s="1018"/>
      <c r="K6" s="1018"/>
      <c r="L6" s="1018"/>
      <c r="M6" s="1016"/>
      <c r="N6" s="1018"/>
      <c r="O6" s="1018"/>
      <c r="P6" s="1018"/>
      <c r="Q6" s="1016"/>
      <c r="R6" s="1018"/>
      <c r="S6" s="1018"/>
      <c r="T6" s="1018"/>
      <c r="U6" s="1016"/>
    </row>
    <row r="7" spans="1:23" hidden="1" x14ac:dyDescent="0.3">
      <c r="A7" s="271">
        <f t="shared" ref="A7:A21" si="0">A6+2</f>
        <v>1965</v>
      </c>
      <c r="B7" s="272"/>
      <c r="C7" s="1016"/>
      <c r="D7" s="1016"/>
      <c r="E7" s="1017"/>
      <c r="F7" s="1018"/>
      <c r="G7" s="1018"/>
      <c r="H7" s="1018"/>
      <c r="I7" s="1016"/>
      <c r="J7" s="1018"/>
      <c r="K7" s="1018"/>
      <c r="L7" s="1018"/>
      <c r="M7" s="1016"/>
      <c r="N7" s="1018"/>
      <c r="O7" s="1018"/>
      <c r="P7" s="1018"/>
      <c r="Q7" s="1016"/>
      <c r="R7" s="1018"/>
      <c r="S7" s="1018"/>
      <c r="T7" s="1018"/>
      <c r="U7" s="1016"/>
    </row>
    <row r="8" spans="1:23" hidden="1" x14ac:dyDescent="0.3">
      <c r="A8" s="271">
        <f t="shared" si="0"/>
        <v>1967</v>
      </c>
      <c r="B8" s="272"/>
      <c r="C8" s="1016"/>
      <c r="D8" s="1016"/>
      <c r="E8" s="1017"/>
      <c r="F8" s="1018"/>
      <c r="G8" s="1018"/>
      <c r="H8" s="1018"/>
      <c r="I8" s="1016"/>
      <c r="J8" s="1018"/>
      <c r="K8" s="1018"/>
      <c r="L8" s="1018"/>
      <c r="M8" s="1016"/>
      <c r="N8" s="1018"/>
      <c r="O8" s="1018"/>
      <c r="P8" s="1018"/>
      <c r="Q8" s="1016"/>
      <c r="R8" s="1018"/>
      <c r="S8" s="1018"/>
      <c r="T8" s="1018"/>
      <c r="U8" s="1016"/>
    </row>
    <row r="9" spans="1:23" hidden="1" x14ac:dyDescent="0.3">
      <c r="A9" s="271">
        <f t="shared" si="0"/>
        <v>1969</v>
      </c>
      <c r="B9" s="272"/>
      <c r="C9" s="1016"/>
      <c r="D9" s="1016"/>
      <c r="E9" s="1017"/>
      <c r="F9" s="1018"/>
      <c r="G9" s="1018"/>
      <c r="H9" s="1018"/>
      <c r="I9" s="1016"/>
      <c r="J9" s="1018"/>
      <c r="K9" s="1018"/>
      <c r="L9" s="1018"/>
      <c r="M9" s="1016"/>
      <c r="N9" s="1018"/>
      <c r="O9" s="1018"/>
      <c r="P9" s="1018"/>
      <c r="Q9" s="1016"/>
      <c r="R9" s="1018"/>
      <c r="S9" s="1018"/>
      <c r="T9" s="1018"/>
      <c r="U9" s="1016"/>
    </row>
    <row r="10" spans="1:23" x14ac:dyDescent="0.3">
      <c r="A10" s="271">
        <v>1971</v>
      </c>
      <c r="B10" s="272"/>
      <c r="C10" s="1019">
        <v>101717</v>
      </c>
      <c r="D10" s="1019">
        <v>61060</v>
      </c>
      <c r="E10" s="1020">
        <v>162777</v>
      </c>
      <c r="F10" s="580"/>
      <c r="G10" s="580">
        <v>82412</v>
      </c>
      <c r="H10" s="580">
        <v>48572</v>
      </c>
      <c r="I10" s="1019">
        <v>130984</v>
      </c>
      <c r="J10" s="580"/>
      <c r="K10" s="580">
        <v>6016</v>
      </c>
      <c r="L10" s="580">
        <v>3576</v>
      </c>
      <c r="M10" s="1019">
        <v>9592</v>
      </c>
      <c r="N10" s="580"/>
      <c r="O10" s="580">
        <v>10611</v>
      </c>
      <c r="P10" s="580">
        <v>7172</v>
      </c>
      <c r="Q10" s="1019">
        <v>17783</v>
      </c>
      <c r="R10" s="580"/>
      <c r="S10" s="580">
        <v>2678</v>
      </c>
      <c r="T10" s="580">
        <v>1740</v>
      </c>
      <c r="U10" s="1019">
        <v>4418</v>
      </c>
    </row>
    <row r="11" spans="1:23" hidden="1" x14ac:dyDescent="0.3">
      <c r="A11" s="271">
        <f t="shared" si="0"/>
        <v>1973</v>
      </c>
      <c r="B11" s="272"/>
      <c r="C11" s="1019"/>
      <c r="D11" s="1019"/>
      <c r="E11" s="1020"/>
      <c r="F11" s="580"/>
      <c r="G11" s="580"/>
      <c r="H11" s="580"/>
      <c r="I11" s="1019"/>
      <c r="J11" s="580"/>
      <c r="K11" s="580"/>
      <c r="L11" s="580"/>
      <c r="M11" s="1019"/>
      <c r="N11" s="580"/>
      <c r="O11" s="580"/>
      <c r="P11" s="580"/>
      <c r="Q11" s="1019"/>
      <c r="R11" s="580"/>
      <c r="S11" s="580"/>
      <c r="T11" s="580"/>
      <c r="U11" s="1019"/>
    </row>
    <row r="12" spans="1:23" hidden="1" x14ac:dyDescent="0.3">
      <c r="A12" s="271">
        <f t="shared" si="0"/>
        <v>1975</v>
      </c>
      <c r="B12" s="272"/>
      <c r="C12" s="1019"/>
      <c r="D12" s="1019"/>
      <c r="E12" s="1020"/>
      <c r="F12" s="580"/>
      <c r="G12" s="580"/>
      <c r="H12" s="580"/>
      <c r="I12" s="1019"/>
      <c r="J12" s="580"/>
      <c r="K12" s="580"/>
      <c r="L12" s="580"/>
      <c r="M12" s="1019"/>
      <c r="N12" s="580"/>
      <c r="O12" s="580"/>
      <c r="P12" s="580"/>
      <c r="Q12" s="1019"/>
      <c r="R12" s="580"/>
      <c r="S12" s="580"/>
      <c r="T12" s="580"/>
      <c r="U12" s="1019"/>
    </row>
    <row r="13" spans="1:23" hidden="1" x14ac:dyDescent="0.3">
      <c r="A13" s="271">
        <f t="shared" si="0"/>
        <v>1977</v>
      </c>
      <c r="B13" s="272"/>
      <c r="C13" s="1019"/>
      <c r="D13" s="1019"/>
      <c r="E13" s="1020"/>
      <c r="F13" s="580"/>
      <c r="G13" s="580"/>
      <c r="H13" s="580"/>
      <c r="I13" s="1019"/>
      <c r="J13" s="580"/>
      <c r="K13" s="580"/>
      <c r="L13" s="580"/>
      <c r="M13" s="1019"/>
      <c r="N13" s="580"/>
      <c r="O13" s="580"/>
      <c r="P13" s="580"/>
      <c r="Q13" s="1019"/>
      <c r="R13" s="580"/>
      <c r="S13" s="580"/>
      <c r="T13" s="580"/>
      <c r="U13" s="1019"/>
    </row>
    <row r="14" spans="1:23" hidden="1" x14ac:dyDescent="0.3">
      <c r="A14" s="271">
        <f t="shared" si="0"/>
        <v>1979</v>
      </c>
      <c r="B14" s="272"/>
      <c r="C14" s="1019"/>
      <c r="D14" s="1019"/>
      <c r="E14" s="1020"/>
      <c r="F14" s="580"/>
      <c r="G14" s="580"/>
      <c r="H14" s="580"/>
      <c r="I14" s="1019"/>
      <c r="J14" s="580"/>
      <c r="K14" s="580"/>
      <c r="L14" s="580"/>
      <c r="M14" s="1019"/>
      <c r="N14" s="580"/>
      <c r="O14" s="580"/>
      <c r="P14" s="580"/>
      <c r="Q14" s="1019"/>
      <c r="R14" s="580"/>
      <c r="S14" s="580"/>
      <c r="T14" s="580"/>
      <c r="U14" s="1019"/>
    </row>
    <row r="15" spans="1:23" x14ac:dyDescent="0.3">
      <c r="A15" s="271">
        <v>1981</v>
      </c>
      <c r="B15" s="272"/>
      <c r="C15" s="1019">
        <v>95434</v>
      </c>
      <c r="D15" s="1019">
        <v>52900</v>
      </c>
      <c r="E15" s="1020">
        <v>148334</v>
      </c>
      <c r="F15" s="580"/>
      <c r="G15" s="580">
        <v>77512</v>
      </c>
      <c r="H15" s="580">
        <v>42029</v>
      </c>
      <c r="I15" s="1019">
        <v>119541</v>
      </c>
      <c r="J15" s="580"/>
      <c r="K15" s="580">
        <v>5391</v>
      </c>
      <c r="L15" s="580">
        <v>2982</v>
      </c>
      <c r="M15" s="1019">
        <v>8373</v>
      </c>
      <c r="N15" s="580"/>
      <c r="O15" s="580">
        <v>9867</v>
      </c>
      <c r="P15" s="580">
        <v>6374</v>
      </c>
      <c r="Q15" s="1019">
        <v>16241</v>
      </c>
      <c r="R15" s="580"/>
      <c r="S15" s="580">
        <v>2664</v>
      </c>
      <c r="T15" s="580">
        <v>1515</v>
      </c>
      <c r="U15" s="1019">
        <v>4179</v>
      </c>
    </row>
    <row r="16" spans="1:23" hidden="1" x14ac:dyDescent="0.3">
      <c r="A16" s="271">
        <f t="shared" si="0"/>
        <v>1983</v>
      </c>
      <c r="B16" s="272"/>
      <c r="C16" s="1019"/>
      <c r="D16" s="1019"/>
      <c r="E16" s="1020"/>
      <c r="F16" s="580"/>
      <c r="G16" s="580"/>
      <c r="H16" s="580"/>
      <c r="I16" s="1019"/>
      <c r="J16" s="580"/>
      <c r="K16" s="580"/>
      <c r="L16" s="580"/>
      <c r="M16" s="1019"/>
      <c r="N16" s="580"/>
      <c r="O16" s="580"/>
      <c r="P16" s="580"/>
      <c r="Q16" s="1019"/>
      <c r="R16" s="580"/>
      <c r="S16" s="580"/>
      <c r="T16" s="580"/>
      <c r="U16" s="1019"/>
    </row>
    <row r="17" spans="1:25" hidden="1" x14ac:dyDescent="0.3">
      <c r="A17" s="271">
        <f t="shared" si="0"/>
        <v>1985</v>
      </c>
      <c r="B17" s="272"/>
      <c r="C17" s="1019"/>
      <c r="D17" s="1019"/>
      <c r="E17" s="1020"/>
      <c r="F17" s="580"/>
      <c r="G17" s="580"/>
      <c r="H17" s="580"/>
      <c r="I17" s="1019"/>
      <c r="J17" s="580"/>
      <c r="K17" s="580"/>
      <c r="L17" s="580"/>
      <c r="M17" s="1019"/>
      <c r="N17" s="580"/>
      <c r="O17" s="580"/>
      <c r="P17" s="580"/>
      <c r="Q17" s="1019"/>
      <c r="R17" s="580"/>
      <c r="S17" s="580"/>
      <c r="T17" s="580"/>
      <c r="U17" s="1019"/>
    </row>
    <row r="18" spans="1:25" hidden="1" x14ac:dyDescent="0.3">
      <c r="A18" s="271">
        <f t="shared" si="0"/>
        <v>1987</v>
      </c>
      <c r="B18" s="272"/>
      <c r="C18" s="1019"/>
      <c r="D18" s="1019"/>
      <c r="E18" s="1020"/>
      <c r="F18" s="580"/>
      <c r="G18" s="580"/>
      <c r="H18" s="580"/>
      <c r="I18" s="1019"/>
      <c r="J18" s="580"/>
      <c r="K18" s="580"/>
      <c r="L18" s="580"/>
      <c r="M18" s="1019"/>
      <c r="N18" s="580"/>
      <c r="O18" s="580"/>
      <c r="P18" s="580"/>
      <c r="Q18" s="1019"/>
      <c r="R18" s="580"/>
      <c r="S18" s="580"/>
      <c r="T18" s="580"/>
      <c r="U18" s="1019"/>
    </row>
    <row r="19" spans="1:25" hidden="1" x14ac:dyDescent="0.3">
      <c r="A19" s="271">
        <f t="shared" si="0"/>
        <v>1989</v>
      </c>
      <c r="B19" s="272"/>
      <c r="C19" s="1019"/>
      <c r="D19" s="1019"/>
      <c r="E19" s="1020"/>
      <c r="F19" s="580"/>
      <c r="G19" s="580"/>
      <c r="H19" s="580"/>
      <c r="I19" s="1019"/>
      <c r="J19" s="580"/>
      <c r="K19" s="580"/>
      <c r="L19" s="580"/>
      <c r="M19" s="1019"/>
      <c r="N19" s="580"/>
      <c r="O19" s="580"/>
      <c r="P19" s="580"/>
      <c r="Q19" s="1019"/>
      <c r="R19" s="580"/>
      <c r="S19" s="580"/>
      <c r="T19" s="580"/>
      <c r="U19" s="1019"/>
    </row>
    <row r="20" spans="1:25" x14ac:dyDescent="0.3">
      <c r="A20" s="271">
        <v>1991</v>
      </c>
      <c r="B20" s="272"/>
      <c r="C20" s="1019">
        <v>70075</v>
      </c>
      <c r="D20" s="1019">
        <v>37964</v>
      </c>
      <c r="E20" s="1020">
        <v>108039</v>
      </c>
      <c r="F20" s="580"/>
      <c r="G20" s="580">
        <v>56793</v>
      </c>
      <c r="H20" s="580">
        <v>30212</v>
      </c>
      <c r="I20" s="1019">
        <v>87005</v>
      </c>
      <c r="J20" s="580"/>
      <c r="K20" s="580">
        <v>4040</v>
      </c>
      <c r="L20" s="580">
        <v>2128</v>
      </c>
      <c r="M20" s="1019">
        <v>6168</v>
      </c>
      <c r="N20" s="580"/>
      <c r="O20" s="580">
        <v>7412</v>
      </c>
      <c r="P20" s="580">
        <v>4565</v>
      </c>
      <c r="Q20" s="1019">
        <v>11977</v>
      </c>
      <c r="R20" s="580"/>
      <c r="S20" s="580">
        <v>1830</v>
      </c>
      <c r="T20" s="580">
        <v>1059</v>
      </c>
      <c r="U20" s="1019">
        <v>2889</v>
      </c>
    </row>
    <row r="21" spans="1:25" hidden="1" x14ac:dyDescent="0.3">
      <c r="A21" s="271">
        <f t="shared" si="0"/>
        <v>1993</v>
      </c>
      <c r="B21" s="272"/>
      <c r="C21" s="1019"/>
      <c r="D21" s="1019"/>
      <c r="E21" s="1020"/>
      <c r="F21" s="580"/>
      <c r="G21" s="580"/>
      <c r="H21" s="580"/>
      <c r="I21" s="1019"/>
      <c r="J21" s="580"/>
      <c r="K21" s="580"/>
      <c r="L21" s="580"/>
      <c r="M21" s="1019"/>
      <c r="N21" s="580"/>
      <c r="O21" s="580"/>
      <c r="P21" s="580"/>
      <c r="Q21" s="1019"/>
      <c r="R21" s="580"/>
      <c r="S21" s="580"/>
      <c r="T21" s="580"/>
      <c r="U21" s="1019"/>
    </row>
    <row r="22" spans="1:25" x14ac:dyDescent="0.3">
      <c r="A22" s="271">
        <v>1994</v>
      </c>
      <c r="B22" s="272"/>
      <c r="C22" s="1007">
        <v>64153</v>
      </c>
      <c r="D22" s="1007">
        <v>35105</v>
      </c>
      <c r="E22" s="1008">
        <v>99258</v>
      </c>
      <c r="F22" s="581"/>
      <c r="G22" s="581">
        <v>51918</v>
      </c>
      <c r="H22" s="581">
        <v>27860</v>
      </c>
      <c r="I22" s="1007">
        <v>79778</v>
      </c>
      <c r="J22" s="581"/>
      <c r="K22" s="581">
        <v>3655</v>
      </c>
      <c r="L22" s="581">
        <v>2050</v>
      </c>
      <c r="M22" s="1007">
        <v>5705</v>
      </c>
      <c r="N22" s="581"/>
      <c r="O22" s="581">
        <v>6862</v>
      </c>
      <c r="P22" s="581">
        <v>4173</v>
      </c>
      <c r="Q22" s="1007">
        <v>11035</v>
      </c>
      <c r="R22" s="581"/>
      <c r="S22" s="581">
        <v>1718</v>
      </c>
      <c r="T22" s="581">
        <v>1022</v>
      </c>
      <c r="U22" s="1007">
        <v>2740</v>
      </c>
    </row>
    <row r="23" spans="1:25" x14ac:dyDescent="0.3">
      <c r="A23" s="271">
        <v>1995</v>
      </c>
      <c r="B23" s="272"/>
      <c r="C23" s="1007">
        <v>62249</v>
      </c>
      <c r="D23" s="1007">
        <v>33471</v>
      </c>
      <c r="E23" s="1008">
        <v>95720</v>
      </c>
      <c r="F23" s="581"/>
      <c r="G23" s="581">
        <v>50349</v>
      </c>
      <c r="H23" s="581">
        <v>26594</v>
      </c>
      <c r="I23" s="1007">
        <v>76943</v>
      </c>
      <c r="J23" s="581"/>
      <c r="K23" s="581">
        <v>3608</v>
      </c>
      <c r="L23" s="581">
        <v>1951</v>
      </c>
      <c r="M23" s="1007">
        <v>5559</v>
      </c>
      <c r="N23" s="581"/>
      <c r="O23" s="581">
        <v>6602</v>
      </c>
      <c r="P23" s="581">
        <v>3920</v>
      </c>
      <c r="Q23" s="1007">
        <v>10522</v>
      </c>
      <c r="R23" s="581"/>
      <c r="S23" s="581">
        <v>1690</v>
      </c>
      <c r="T23" s="581">
        <v>1006</v>
      </c>
      <c r="U23" s="1007">
        <v>2696</v>
      </c>
    </row>
    <row r="24" spans="1:25" x14ac:dyDescent="0.3">
      <c r="A24" s="271">
        <v>1996</v>
      </c>
      <c r="B24" s="272"/>
      <c r="C24" s="1007">
        <v>59600</v>
      </c>
      <c r="D24" s="1007">
        <v>31862</v>
      </c>
      <c r="E24" s="1008">
        <v>91462</v>
      </c>
      <c r="F24" s="581"/>
      <c r="G24" s="581">
        <v>48227</v>
      </c>
      <c r="H24" s="581">
        <v>25477</v>
      </c>
      <c r="I24" s="1007">
        <v>73704</v>
      </c>
      <c r="J24" s="581"/>
      <c r="K24" s="581">
        <v>3451</v>
      </c>
      <c r="L24" s="581">
        <v>1839</v>
      </c>
      <c r="M24" s="1007">
        <v>5290</v>
      </c>
      <c r="N24" s="581"/>
      <c r="O24" s="581">
        <v>6398</v>
      </c>
      <c r="P24" s="581">
        <v>3643</v>
      </c>
      <c r="Q24" s="1007">
        <v>10041</v>
      </c>
      <c r="R24" s="581"/>
      <c r="S24" s="581">
        <v>1524</v>
      </c>
      <c r="T24" s="581">
        <v>903</v>
      </c>
      <c r="U24" s="1007">
        <v>2427</v>
      </c>
    </row>
    <row r="25" spans="1:25" x14ac:dyDescent="0.3">
      <c r="A25" s="271">
        <v>1997</v>
      </c>
      <c r="B25" s="272"/>
      <c r="C25" s="1007">
        <v>56172</v>
      </c>
      <c r="D25" s="1007">
        <v>30057</v>
      </c>
      <c r="E25" s="1008">
        <v>86229</v>
      </c>
      <c r="F25" s="581"/>
      <c r="G25" s="581">
        <v>45292</v>
      </c>
      <c r="H25" s="581">
        <v>23852</v>
      </c>
      <c r="I25" s="1007">
        <v>69144</v>
      </c>
      <c r="J25" s="581"/>
      <c r="K25" s="581">
        <v>3306</v>
      </c>
      <c r="L25" s="581">
        <v>1789</v>
      </c>
      <c r="M25" s="1007">
        <v>5095</v>
      </c>
      <c r="N25" s="581"/>
      <c r="O25" s="581">
        <v>6038</v>
      </c>
      <c r="P25" s="581">
        <v>3576</v>
      </c>
      <c r="Q25" s="1007">
        <v>9614</v>
      </c>
      <c r="R25" s="581"/>
      <c r="S25" s="581">
        <v>1536</v>
      </c>
      <c r="T25" s="581">
        <v>840</v>
      </c>
      <c r="U25" s="1007">
        <v>2376</v>
      </c>
    </row>
    <row r="26" spans="1:25" x14ac:dyDescent="0.3">
      <c r="A26" s="271">
        <v>1998</v>
      </c>
      <c r="B26" s="272"/>
      <c r="C26" s="1007">
        <v>54116</v>
      </c>
      <c r="D26" s="1007">
        <v>28825</v>
      </c>
      <c r="E26" s="1008">
        <v>82941</v>
      </c>
      <c r="F26" s="581"/>
      <c r="G26" s="581">
        <v>43716</v>
      </c>
      <c r="H26" s="581">
        <v>23069</v>
      </c>
      <c r="I26" s="1007">
        <v>66785</v>
      </c>
      <c r="J26" s="581"/>
      <c r="K26" s="581">
        <v>3088</v>
      </c>
      <c r="L26" s="581">
        <v>1620</v>
      </c>
      <c r="M26" s="1007">
        <v>4708</v>
      </c>
      <c r="N26" s="581"/>
      <c r="O26" s="581">
        <v>5866</v>
      </c>
      <c r="P26" s="581">
        <v>3370</v>
      </c>
      <c r="Q26" s="1007">
        <v>9236</v>
      </c>
      <c r="R26" s="581"/>
      <c r="S26" s="581">
        <v>1446</v>
      </c>
      <c r="T26" s="581">
        <v>766</v>
      </c>
      <c r="U26" s="1007">
        <v>2212</v>
      </c>
    </row>
    <row r="27" spans="1:25" x14ac:dyDescent="0.3">
      <c r="A27" s="271">
        <v>1999</v>
      </c>
      <c r="B27" s="272"/>
      <c r="C27" s="1007">
        <v>51485</v>
      </c>
      <c r="D27" s="1007">
        <v>26929</v>
      </c>
      <c r="E27" s="1008">
        <v>78414</v>
      </c>
      <c r="F27" s="581"/>
      <c r="G27" s="581">
        <v>41479</v>
      </c>
      <c r="H27" s="581">
        <v>21464</v>
      </c>
      <c r="I27" s="1007">
        <v>62943</v>
      </c>
      <c r="J27" s="581"/>
      <c r="K27" s="581">
        <v>3050</v>
      </c>
      <c r="L27" s="581">
        <v>1538</v>
      </c>
      <c r="M27" s="1007">
        <v>4588</v>
      </c>
      <c r="N27" s="581"/>
      <c r="O27" s="581">
        <v>5564</v>
      </c>
      <c r="P27" s="581">
        <v>3180</v>
      </c>
      <c r="Q27" s="1007">
        <v>8744</v>
      </c>
      <c r="R27" s="581"/>
      <c r="S27" s="581">
        <v>1392</v>
      </c>
      <c r="T27" s="581">
        <v>747</v>
      </c>
      <c r="U27" s="1007">
        <v>2139</v>
      </c>
    </row>
    <row r="28" spans="1:25" x14ac:dyDescent="0.3">
      <c r="A28" s="271">
        <v>2000</v>
      </c>
      <c r="B28" s="272"/>
      <c r="C28" s="1007">
        <v>48438</v>
      </c>
      <c r="D28" s="1007">
        <v>24974</v>
      </c>
      <c r="E28" s="1008">
        <v>73412</v>
      </c>
      <c r="F28" s="581"/>
      <c r="G28" s="581">
        <v>39204</v>
      </c>
      <c r="H28" s="581">
        <v>19913</v>
      </c>
      <c r="I28" s="1007">
        <v>59117</v>
      </c>
      <c r="J28" s="581"/>
      <c r="K28" s="581">
        <v>2761</v>
      </c>
      <c r="L28" s="581">
        <v>1433</v>
      </c>
      <c r="M28" s="1007">
        <v>4194</v>
      </c>
      <c r="N28" s="581"/>
      <c r="O28" s="581">
        <v>5243</v>
      </c>
      <c r="P28" s="581">
        <v>2957</v>
      </c>
      <c r="Q28" s="1007">
        <v>8200</v>
      </c>
      <c r="R28" s="581"/>
      <c r="S28" s="581">
        <v>1230</v>
      </c>
      <c r="T28" s="581">
        <v>671</v>
      </c>
      <c r="U28" s="1007">
        <v>1901</v>
      </c>
    </row>
    <row r="29" spans="1:25" x14ac:dyDescent="0.3">
      <c r="A29" s="271">
        <v>2001</v>
      </c>
      <c r="B29" s="272"/>
      <c r="C29" s="1007">
        <v>46425</v>
      </c>
      <c r="D29" s="1007">
        <v>23996</v>
      </c>
      <c r="E29" s="1008">
        <v>70421</v>
      </c>
      <c r="F29" s="581"/>
      <c r="G29" s="581">
        <v>37717</v>
      </c>
      <c r="H29" s="581">
        <v>19176</v>
      </c>
      <c r="I29" s="1007">
        <v>56893</v>
      </c>
      <c r="J29" s="581"/>
      <c r="K29" s="581">
        <v>2690</v>
      </c>
      <c r="L29" s="581">
        <v>1427</v>
      </c>
      <c r="M29" s="1007">
        <v>4117</v>
      </c>
      <c r="N29" s="581"/>
      <c r="O29" s="581">
        <v>4864</v>
      </c>
      <c r="P29" s="581">
        <v>2752</v>
      </c>
      <c r="Q29" s="1007">
        <v>7616</v>
      </c>
      <c r="R29" s="581"/>
      <c r="S29" s="581">
        <v>1154</v>
      </c>
      <c r="T29" s="581">
        <v>641</v>
      </c>
      <c r="U29" s="1007">
        <v>1795</v>
      </c>
      <c r="X29" s="298"/>
      <c r="Y29" s="298"/>
    </row>
    <row r="30" spans="1:25" x14ac:dyDescent="0.3">
      <c r="A30" s="271">
        <v>2002</v>
      </c>
      <c r="B30" s="272"/>
      <c r="C30" s="1007">
        <v>44723</v>
      </c>
      <c r="D30" s="1007">
        <v>22940</v>
      </c>
      <c r="E30" s="1008">
        <v>67663</v>
      </c>
      <c r="F30" s="581"/>
      <c r="G30" s="581">
        <v>36254</v>
      </c>
      <c r="H30" s="581">
        <v>18247</v>
      </c>
      <c r="I30" s="1007">
        <v>54501</v>
      </c>
      <c r="J30" s="581"/>
      <c r="K30" s="581">
        <v>2610</v>
      </c>
      <c r="L30" s="581">
        <v>1349</v>
      </c>
      <c r="M30" s="1007">
        <v>3959</v>
      </c>
      <c r="N30" s="581"/>
      <c r="O30" s="581">
        <v>4699</v>
      </c>
      <c r="P30" s="581">
        <v>2712</v>
      </c>
      <c r="Q30" s="1007">
        <v>7411</v>
      </c>
      <c r="R30" s="581"/>
      <c r="S30" s="581">
        <v>1160</v>
      </c>
      <c r="T30" s="581">
        <v>632</v>
      </c>
      <c r="U30" s="1007">
        <v>1792</v>
      </c>
      <c r="X30" s="298"/>
      <c r="Y30" s="298"/>
    </row>
    <row r="31" spans="1:25" ht="15.75" thickBot="1" x14ac:dyDescent="0.35">
      <c r="A31" s="1081">
        <v>2003</v>
      </c>
      <c r="B31" s="1082"/>
      <c r="C31" s="1087">
        <v>42969</v>
      </c>
      <c r="D31" s="1087">
        <v>21823</v>
      </c>
      <c r="E31" s="1088">
        <v>64792</v>
      </c>
      <c r="F31" s="1089"/>
      <c r="G31" s="1089">
        <v>34747</v>
      </c>
      <c r="H31" s="1089">
        <v>17476</v>
      </c>
      <c r="I31" s="1087">
        <v>52223</v>
      </c>
      <c r="J31" s="1089"/>
      <c r="K31" s="1089">
        <v>2524</v>
      </c>
      <c r="L31" s="1089">
        <v>1275</v>
      </c>
      <c r="M31" s="1087">
        <v>3799</v>
      </c>
      <c r="N31" s="1089"/>
      <c r="O31" s="1089">
        <v>4618</v>
      </c>
      <c r="P31" s="1089">
        <v>2538</v>
      </c>
      <c r="Q31" s="1087">
        <v>7156</v>
      </c>
      <c r="R31" s="1089"/>
      <c r="S31" s="1089">
        <v>1080</v>
      </c>
      <c r="T31" s="1089">
        <v>534</v>
      </c>
      <c r="U31" s="1087">
        <v>1614</v>
      </c>
      <c r="W31" s="298"/>
      <c r="X31" s="298"/>
      <c r="Y31" s="298"/>
    </row>
    <row r="32" spans="1:25" ht="15.75" thickTop="1" x14ac:dyDescent="0.3">
      <c r="A32" s="1005">
        <v>2004</v>
      </c>
      <c r="B32" s="1006"/>
      <c r="C32" s="1028">
        <v>40289</v>
      </c>
      <c r="D32" s="1028">
        <v>20114</v>
      </c>
      <c r="E32" s="1086">
        <v>60403</v>
      </c>
      <c r="F32" s="699"/>
      <c r="G32" s="699">
        <v>32658</v>
      </c>
      <c r="H32" s="699">
        <v>15966</v>
      </c>
      <c r="I32" s="1028">
        <v>48624</v>
      </c>
      <c r="J32" s="699"/>
      <c r="K32" s="699">
        <v>2247</v>
      </c>
      <c r="L32" s="699">
        <v>1215</v>
      </c>
      <c r="M32" s="1028">
        <v>3462</v>
      </c>
      <c r="N32" s="699"/>
      <c r="O32" s="699">
        <v>4320</v>
      </c>
      <c r="P32" s="699">
        <v>2375</v>
      </c>
      <c r="Q32" s="1028">
        <v>6695</v>
      </c>
      <c r="R32" s="699"/>
      <c r="S32" s="699">
        <v>1064</v>
      </c>
      <c r="T32" s="699">
        <v>558</v>
      </c>
      <c r="U32" s="1028">
        <v>1622</v>
      </c>
      <c r="W32" s="298"/>
      <c r="X32" s="298"/>
      <c r="Y32" s="298"/>
    </row>
    <row r="33" spans="1:27" x14ac:dyDescent="0.3">
      <c r="A33" s="271">
        <v>2005</v>
      </c>
      <c r="B33" s="272"/>
      <c r="C33" s="1007">
        <v>38206</v>
      </c>
      <c r="D33" s="1007">
        <v>18977</v>
      </c>
      <c r="E33" s="1008">
        <v>57183</v>
      </c>
      <c r="F33" s="581"/>
      <c r="G33" s="581">
        <v>30804</v>
      </c>
      <c r="H33" s="581">
        <v>15091</v>
      </c>
      <c r="I33" s="1007">
        <v>45895</v>
      </c>
      <c r="J33" s="581"/>
      <c r="K33" s="581">
        <v>2248</v>
      </c>
      <c r="L33" s="581">
        <v>1123</v>
      </c>
      <c r="M33" s="1007">
        <v>3371</v>
      </c>
      <c r="N33" s="581"/>
      <c r="O33" s="581">
        <v>4174</v>
      </c>
      <c r="P33" s="581">
        <v>2248</v>
      </c>
      <c r="Q33" s="1007">
        <v>6422</v>
      </c>
      <c r="R33" s="581"/>
      <c r="S33" s="581">
        <v>980</v>
      </c>
      <c r="T33" s="581">
        <v>515</v>
      </c>
      <c r="U33" s="1007">
        <v>1495</v>
      </c>
      <c r="W33" s="298"/>
    </row>
    <row r="34" spans="1:27" x14ac:dyDescent="0.3">
      <c r="A34" s="271">
        <v>2006</v>
      </c>
      <c r="B34" s="272"/>
      <c r="C34" s="1007">
        <v>35982</v>
      </c>
      <c r="D34" s="1007">
        <v>17909</v>
      </c>
      <c r="E34" s="1008">
        <v>53891</v>
      </c>
      <c r="F34" s="581"/>
      <c r="G34" s="581">
        <v>29083</v>
      </c>
      <c r="H34" s="581">
        <v>14224</v>
      </c>
      <c r="I34" s="1007">
        <v>43307</v>
      </c>
      <c r="J34" s="581"/>
      <c r="K34" s="581">
        <v>2081</v>
      </c>
      <c r="L34" s="581">
        <v>1020</v>
      </c>
      <c r="M34" s="1007">
        <v>3101</v>
      </c>
      <c r="N34" s="581"/>
      <c r="O34" s="581">
        <v>3872</v>
      </c>
      <c r="P34" s="581">
        <v>2150</v>
      </c>
      <c r="Q34" s="1007">
        <v>6022</v>
      </c>
      <c r="R34" s="581"/>
      <c r="S34" s="581">
        <v>946</v>
      </c>
      <c r="T34" s="581">
        <v>515</v>
      </c>
      <c r="U34" s="1007">
        <v>1461</v>
      </c>
      <c r="W34" s="298"/>
    </row>
    <row r="35" spans="1:27" x14ac:dyDescent="0.3">
      <c r="A35" s="271">
        <v>2007</v>
      </c>
      <c r="B35" s="272"/>
      <c r="C35" s="1007">
        <v>34793</v>
      </c>
      <c r="D35" s="1007">
        <v>16935</v>
      </c>
      <c r="E35" s="1008">
        <v>51729</v>
      </c>
      <c r="F35" s="581"/>
      <c r="G35" s="581">
        <v>27889</v>
      </c>
      <c r="H35" s="581">
        <v>13421</v>
      </c>
      <c r="I35" s="1007">
        <v>41310</v>
      </c>
      <c r="J35" s="581"/>
      <c r="K35" s="581">
        <v>1984</v>
      </c>
      <c r="L35" s="581">
        <v>1008</v>
      </c>
      <c r="M35" s="1007">
        <v>2992</v>
      </c>
      <c r="N35" s="581"/>
      <c r="O35" s="581">
        <v>3983</v>
      </c>
      <c r="P35" s="581">
        <v>2044</v>
      </c>
      <c r="Q35" s="1007">
        <v>6028</v>
      </c>
      <c r="R35" s="581"/>
      <c r="S35" s="581">
        <v>937</v>
      </c>
      <c r="T35" s="581">
        <v>462</v>
      </c>
      <c r="U35" s="1007">
        <v>1399</v>
      </c>
      <c r="W35" s="298"/>
    </row>
    <row r="36" spans="1:27" x14ac:dyDescent="0.3">
      <c r="A36" s="271">
        <v>2008</v>
      </c>
      <c r="B36" s="272"/>
      <c r="C36" s="1007">
        <v>33510</v>
      </c>
      <c r="D36" s="1007">
        <v>16388</v>
      </c>
      <c r="E36" s="1008">
        <v>49898</v>
      </c>
      <c r="F36" s="581"/>
      <c r="G36" s="581">
        <v>26959</v>
      </c>
      <c r="H36" s="581">
        <v>12989</v>
      </c>
      <c r="I36" s="1007">
        <v>39948</v>
      </c>
      <c r="J36" s="581"/>
      <c r="K36" s="581">
        <v>1907</v>
      </c>
      <c r="L36" s="581">
        <v>970</v>
      </c>
      <c r="M36" s="1007">
        <v>2877</v>
      </c>
      <c r="N36" s="581"/>
      <c r="O36" s="581">
        <v>3763</v>
      </c>
      <c r="P36" s="581">
        <v>1956</v>
      </c>
      <c r="Q36" s="1007">
        <v>5719</v>
      </c>
      <c r="R36" s="581"/>
      <c r="S36" s="581">
        <v>881</v>
      </c>
      <c r="T36" s="581">
        <v>473</v>
      </c>
      <c r="U36" s="1007">
        <v>1354</v>
      </c>
      <c r="W36" s="298"/>
    </row>
    <row r="37" spans="1:27" x14ac:dyDescent="0.3">
      <c r="A37" s="271">
        <v>2009</v>
      </c>
      <c r="B37" s="272"/>
      <c r="C37" s="1007">
        <v>31995</v>
      </c>
      <c r="D37" s="1007">
        <v>15282</v>
      </c>
      <c r="E37" s="1008">
        <v>47277</v>
      </c>
      <c r="F37" s="581"/>
      <c r="G37" s="581">
        <v>25863</v>
      </c>
      <c r="H37" s="581">
        <v>12046</v>
      </c>
      <c r="I37" s="1007">
        <v>37909</v>
      </c>
      <c r="J37" s="581"/>
      <c r="K37" s="581">
        <v>1871</v>
      </c>
      <c r="L37" s="581">
        <v>943</v>
      </c>
      <c r="M37" s="1007">
        <v>2814</v>
      </c>
      <c r="N37" s="581"/>
      <c r="O37" s="581">
        <v>3414</v>
      </c>
      <c r="P37" s="581">
        <v>1837</v>
      </c>
      <c r="Q37" s="1007">
        <v>5251</v>
      </c>
      <c r="R37" s="581"/>
      <c r="S37" s="581">
        <v>847</v>
      </c>
      <c r="T37" s="581">
        <v>456</v>
      </c>
      <c r="U37" s="1007">
        <v>1303</v>
      </c>
      <c r="X37" s="298"/>
    </row>
    <row r="38" spans="1:27" x14ac:dyDescent="0.3">
      <c r="A38" s="271">
        <v>2010</v>
      </c>
      <c r="B38" s="272"/>
      <c r="C38" s="1007">
        <v>31763</v>
      </c>
      <c r="D38" s="1007">
        <v>14921</v>
      </c>
      <c r="E38" s="1008">
        <v>46684</v>
      </c>
      <c r="F38" s="581"/>
      <c r="G38" s="581">
        <v>25680</v>
      </c>
      <c r="H38" s="581">
        <v>11888</v>
      </c>
      <c r="I38" s="1007">
        <v>37568</v>
      </c>
      <c r="J38" s="581"/>
      <c r="K38" s="581">
        <v>1771</v>
      </c>
      <c r="L38" s="581">
        <v>868</v>
      </c>
      <c r="M38" s="1007">
        <v>2639</v>
      </c>
      <c r="N38" s="581"/>
      <c r="O38" s="581">
        <v>3415</v>
      </c>
      <c r="P38" s="581">
        <v>1726</v>
      </c>
      <c r="Q38" s="1007">
        <v>5141</v>
      </c>
      <c r="R38" s="581"/>
      <c r="S38" s="581">
        <v>897</v>
      </c>
      <c r="T38" s="581">
        <v>439</v>
      </c>
      <c r="U38" s="1007">
        <v>1336</v>
      </c>
      <c r="X38" s="298"/>
    </row>
    <row r="39" spans="1:27" x14ac:dyDescent="0.3">
      <c r="A39" s="271">
        <v>2011</v>
      </c>
      <c r="B39" s="272"/>
      <c r="C39" s="1007">
        <v>29389</v>
      </c>
      <c r="D39" s="1007">
        <v>13965</v>
      </c>
      <c r="E39" s="1008">
        <v>43354</v>
      </c>
      <c r="F39" s="581"/>
      <c r="G39" s="581">
        <v>23622</v>
      </c>
      <c r="H39" s="581">
        <v>11097</v>
      </c>
      <c r="I39" s="1007">
        <v>34719</v>
      </c>
      <c r="J39" s="581"/>
      <c r="K39" s="581">
        <v>1707</v>
      </c>
      <c r="L39" s="581">
        <v>871</v>
      </c>
      <c r="M39" s="1007">
        <v>2578</v>
      </c>
      <c r="N39" s="581"/>
      <c r="O39" s="581">
        <v>3236</v>
      </c>
      <c r="P39" s="581">
        <v>1642</v>
      </c>
      <c r="Q39" s="1007">
        <v>4878</v>
      </c>
      <c r="R39" s="581"/>
      <c r="S39" s="581">
        <v>824</v>
      </c>
      <c r="T39" s="581">
        <v>355</v>
      </c>
      <c r="U39" s="1007">
        <v>1179</v>
      </c>
      <c r="X39" s="298"/>
    </row>
    <row r="40" spans="1:27" x14ac:dyDescent="0.3">
      <c r="A40" s="271">
        <v>2012</v>
      </c>
      <c r="B40" s="272"/>
      <c r="C40" s="1007">
        <v>28482</v>
      </c>
      <c r="D40" s="1007">
        <v>13942</v>
      </c>
      <c r="E40" s="1008">
        <v>42424</v>
      </c>
      <c r="F40" s="581"/>
      <c r="G40" s="581">
        <v>22860</v>
      </c>
      <c r="H40" s="581">
        <v>11113</v>
      </c>
      <c r="I40" s="1007">
        <v>33973</v>
      </c>
      <c r="J40" s="581"/>
      <c r="K40" s="581">
        <v>1650</v>
      </c>
      <c r="L40" s="581">
        <v>839</v>
      </c>
      <c r="M40" s="1007">
        <v>2489</v>
      </c>
      <c r="N40" s="581"/>
      <c r="O40" s="581">
        <v>3194</v>
      </c>
      <c r="P40" s="581">
        <v>1659</v>
      </c>
      <c r="Q40" s="1007">
        <v>4853</v>
      </c>
      <c r="R40" s="581"/>
      <c r="S40" s="581">
        <v>778</v>
      </c>
      <c r="T40" s="581">
        <v>331</v>
      </c>
      <c r="U40" s="1007">
        <v>1109</v>
      </c>
      <c r="X40" s="298"/>
    </row>
    <row r="41" spans="1:27" x14ac:dyDescent="0.3">
      <c r="A41" s="271">
        <v>2013</v>
      </c>
      <c r="B41" s="272"/>
      <c r="C41" s="1007">
        <v>29082</v>
      </c>
      <c r="D41" s="1007">
        <v>13758</v>
      </c>
      <c r="E41" s="1008">
        <v>42840</v>
      </c>
      <c r="F41" s="581"/>
      <c r="G41" s="581">
        <v>23248</v>
      </c>
      <c r="H41" s="581">
        <v>10871</v>
      </c>
      <c r="I41" s="1007">
        <v>34119</v>
      </c>
      <c r="J41" s="1009"/>
      <c r="K41" s="581">
        <v>1704</v>
      </c>
      <c r="L41" s="581">
        <v>814</v>
      </c>
      <c r="M41" s="1007">
        <v>2518</v>
      </c>
      <c r="N41" s="581"/>
      <c r="O41" s="581">
        <v>3167</v>
      </c>
      <c r="P41" s="581">
        <v>1626</v>
      </c>
      <c r="Q41" s="1007">
        <v>4793</v>
      </c>
      <c r="R41" s="581"/>
      <c r="S41" s="581">
        <v>757</v>
      </c>
      <c r="T41" s="581">
        <v>364</v>
      </c>
      <c r="U41" s="1007">
        <v>1121</v>
      </c>
      <c r="W41" s="298"/>
    </row>
    <row r="42" spans="1:27" x14ac:dyDescent="0.3">
      <c r="A42" s="271">
        <v>2014</v>
      </c>
      <c r="B42" s="272"/>
      <c r="C42" s="1007">
        <v>28538</v>
      </c>
      <c r="D42" s="1007">
        <v>13475</v>
      </c>
      <c r="E42" s="1008">
        <v>42013</v>
      </c>
      <c r="F42" s="581"/>
      <c r="G42" s="581">
        <v>22990</v>
      </c>
      <c r="H42" s="581">
        <v>10723</v>
      </c>
      <c r="I42" s="1007">
        <v>33713</v>
      </c>
      <c r="J42" s="1009"/>
      <c r="K42" s="581">
        <v>1622</v>
      </c>
      <c r="L42" s="581">
        <v>790</v>
      </c>
      <c r="M42" s="1007">
        <v>2412</v>
      </c>
      <c r="N42" s="581"/>
      <c r="O42" s="581">
        <v>3001</v>
      </c>
      <c r="P42" s="581">
        <v>1520</v>
      </c>
      <c r="Q42" s="1007">
        <v>4521</v>
      </c>
      <c r="R42" s="581"/>
      <c r="S42" s="581">
        <v>722</v>
      </c>
      <c r="T42" s="581">
        <v>356</v>
      </c>
      <c r="U42" s="1007">
        <v>1078</v>
      </c>
    </row>
    <row r="43" spans="1:27" x14ac:dyDescent="0.3">
      <c r="A43" s="278">
        <v>2015</v>
      </c>
      <c r="B43" s="279"/>
      <c r="C43" s="1010">
        <v>29125</v>
      </c>
      <c r="D43" s="1010">
        <v>14112</v>
      </c>
      <c r="E43" s="1011">
        <v>43237</v>
      </c>
      <c r="F43" s="582"/>
      <c r="G43" s="582">
        <v>23263</v>
      </c>
      <c r="H43" s="582">
        <v>11167</v>
      </c>
      <c r="I43" s="1010">
        <v>34430</v>
      </c>
      <c r="J43" s="1012"/>
      <c r="K43" s="582">
        <v>1744</v>
      </c>
      <c r="L43" s="582">
        <v>866</v>
      </c>
      <c r="M43" s="1010">
        <v>2610</v>
      </c>
      <c r="N43" s="582"/>
      <c r="O43" s="582">
        <v>3168</v>
      </c>
      <c r="P43" s="582">
        <v>1602</v>
      </c>
      <c r="Q43" s="1010">
        <v>4770</v>
      </c>
      <c r="R43" s="582"/>
      <c r="S43" s="582">
        <v>738</v>
      </c>
      <c r="T43" s="582">
        <v>380</v>
      </c>
      <c r="U43" s="1010">
        <v>1118</v>
      </c>
      <c r="AA43" s="298"/>
    </row>
    <row r="44" spans="1:27" x14ac:dyDescent="0.3">
      <c r="A44" s="271">
        <v>2016</v>
      </c>
      <c r="B44" s="272"/>
      <c r="C44" s="1010">
        <v>29214</v>
      </c>
      <c r="D44" s="1010">
        <v>14160</v>
      </c>
      <c r="E44" s="1011">
        <v>43374</v>
      </c>
      <c r="F44" s="582"/>
      <c r="G44" s="582">
        <v>23438</v>
      </c>
      <c r="H44" s="582">
        <v>11204</v>
      </c>
      <c r="I44" s="1010">
        <v>34642</v>
      </c>
      <c r="J44" s="1012"/>
      <c r="K44" s="582">
        <v>1697</v>
      </c>
      <c r="L44" s="582">
        <v>848</v>
      </c>
      <c r="M44" s="1010">
        <v>2545</v>
      </c>
      <c r="N44" s="582"/>
      <c r="O44" s="582">
        <v>3151</v>
      </c>
      <c r="P44" s="582">
        <v>1622</v>
      </c>
      <c r="Q44" s="1010">
        <v>4773</v>
      </c>
      <c r="R44" s="582"/>
      <c r="S44" s="582">
        <v>726</v>
      </c>
      <c r="T44" s="582">
        <v>383</v>
      </c>
      <c r="U44" s="1010">
        <v>1109</v>
      </c>
      <c r="AA44" s="298"/>
    </row>
    <row r="45" spans="1:27" x14ac:dyDescent="0.3">
      <c r="A45" s="271">
        <v>2017</v>
      </c>
      <c r="B45" s="272"/>
      <c r="C45" s="1010">
        <v>29485</v>
      </c>
      <c r="D45" s="1010">
        <v>14001</v>
      </c>
      <c r="E45" s="1011">
        <v>43486</v>
      </c>
      <c r="F45" s="582"/>
      <c r="G45" s="582">
        <v>23568</v>
      </c>
      <c r="H45" s="582">
        <v>11124</v>
      </c>
      <c r="I45" s="1010">
        <v>34692</v>
      </c>
      <c r="J45" s="1012"/>
      <c r="K45" s="582">
        <v>1772</v>
      </c>
      <c r="L45" s="582">
        <v>786</v>
      </c>
      <c r="M45" s="1010">
        <v>2558</v>
      </c>
      <c r="N45" s="582"/>
      <c r="O45" s="582">
        <v>3186</v>
      </c>
      <c r="P45" s="582">
        <v>1629</v>
      </c>
      <c r="Q45" s="1010">
        <v>4815</v>
      </c>
      <c r="R45" s="582"/>
      <c r="S45" s="582">
        <v>768</v>
      </c>
      <c r="T45" s="582">
        <v>366</v>
      </c>
      <c r="U45" s="1010">
        <v>1134</v>
      </c>
      <c r="AA45" s="298"/>
    </row>
    <row r="46" spans="1:27" x14ac:dyDescent="0.3">
      <c r="A46" s="271">
        <v>2018</v>
      </c>
      <c r="B46" s="272"/>
      <c r="C46" s="1010">
        <v>30025</v>
      </c>
      <c r="D46" s="1010">
        <v>14236</v>
      </c>
      <c r="E46" s="1011">
        <v>44261</v>
      </c>
      <c r="F46" s="582"/>
      <c r="G46" s="582">
        <v>24238</v>
      </c>
      <c r="H46" s="582">
        <v>11343</v>
      </c>
      <c r="I46" s="1010">
        <v>35581</v>
      </c>
      <c r="J46" s="1012"/>
      <c r="K46" s="582">
        <v>1750</v>
      </c>
      <c r="L46" s="582">
        <v>857</v>
      </c>
      <c r="M46" s="1010">
        <v>2607</v>
      </c>
      <c r="N46" s="582"/>
      <c r="O46" s="582">
        <v>3107</v>
      </c>
      <c r="P46" s="582">
        <v>1568</v>
      </c>
      <c r="Q46" s="1010">
        <v>4675</v>
      </c>
      <c r="R46" s="582"/>
      <c r="S46" s="582">
        <v>724</v>
      </c>
      <c r="T46" s="582">
        <v>361</v>
      </c>
      <c r="U46" s="1010">
        <v>1085</v>
      </c>
      <c r="AA46" s="298"/>
    </row>
    <row r="47" spans="1:27" x14ac:dyDescent="0.3">
      <c r="O47" s="90"/>
      <c r="P47" s="90"/>
      <c r="Q47" s="90"/>
    </row>
    <row r="48" spans="1:27" s="557" customFormat="1" x14ac:dyDescent="0.35">
      <c r="A48" s="653" t="s">
        <v>87</v>
      </c>
      <c r="B48" s="651" t="s">
        <v>1197</v>
      </c>
      <c r="C48" s="651"/>
      <c r="D48" s="651"/>
      <c r="E48" s="651"/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</row>
    <row r="49" spans="1:21" s="557" customFormat="1" x14ac:dyDescent="0.35">
      <c r="A49" s="653"/>
      <c r="B49" s="651" t="s">
        <v>1303</v>
      </c>
      <c r="C49" s="651"/>
      <c r="D49" s="651"/>
      <c r="E49" s="651"/>
      <c r="F49" s="651"/>
      <c r="G49" s="651"/>
      <c r="H49" s="651"/>
      <c r="I49" s="651"/>
      <c r="J49" s="651"/>
      <c r="K49" s="651"/>
      <c r="L49" s="651"/>
      <c r="M49" s="651"/>
      <c r="N49" s="651"/>
      <c r="O49" s="651"/>
      <c r="P49" s="651"/>
      <c r="Q49" s="651"/>
      <c r="R49" s="651"/>
      <c r="S49" s="651"/>
      <c r="T49" s="651"/>
      <c r="U49" s="651"/>
    </row>
    <row r="50" spans="1:21" s="557" customFormat="1" x14ac:dyDescent="0.35">
      <c r="A50" s="652"/>
      <c r="B50" s="651" t="s">
        <v>88</v>
      </c>
      <c r="C50" s="651"/>
      <c r="D50" s="651"/>
      <c r="E50" s="651"/>
      <c r="F50" s="651"/>
      <c r="G50" s="651"/>
      <c r="H50" s="651"/>
      <c r="I50" s="651"/>
      <c r="J50" s="651"/>
      <c r="K50" s="651"/>
      <c r="L50" s="651"/>
      <c r="M50" s="651"/>
      <c r="N50" s="651"/>
      <c r="O50" s="651"/>
      <c r="P50" s="651"/>
      <c r="Q50" s="651"/>
      <c r="R50" s="651"/>
      <c r="S50" s="651"/>
      <c r="T50" s="651"/>
      <c r="U50" s="651"/>
    </row>
    <row r="51" spans="1:21" s="557" customFormat="1" x14ac:dyDescent="0.35">
      <c r="A51" s="652"/>
      <c r="B51" s="651"/>
      <c r="C51" s="651"/>
      <c r="D51" s="651"/>
      <c r="E51" s="651"/>
      <c r="F51" s="651"/>
      <c r="G51" s="651"/>
      <c r="H51" s="651"/>
      <c r="I51" s="651"/>
      <c r="J51" s="651"/>
      <c r="K51" s="651"/>
      <c r="L51" s="651"/>
      <c r="M51" s="651"/>
      <c r="N51" s="651"/>
      <c r="O51" s="651"/>
      <c r="P51" s="651"/>
      <c r="Q51" s="651"/>
      <c r="R51" s="651"/>
      <c r="S51" s="651"/>
      <c r="T51" s="651"/>
      <c r="U51" s="651"/>
    </row>
    <row r="52" spans="1:21" s="557" customFormat="1" x14ac:dyDescent="0.35">
      <c r="A52" s="653" t="s">
        <v>44</v>
      </c>
      <c r="B52" s="651" t="s">
        <v>114</v>
      </c>
      <c r="C52" s="651"/>
      <c r="D52" s="651"/>
      <c r="E52" s="651"/>
      <c r="F52" s="651"/>
      <c r="G52" s="651"/>
      <c r="H52" s="651"/>
      <c r="I52" s="651"/>
      <c r="J52" s="651"/>
      <c r="K52" s="651"/>
      <c r="L52" s="651"/>
      <c r="M52" s="651"/>
      <c r="N52" s="651"/>
      <c r="O52" s="651"/>
      <c r="P52" s="651"/>
      <c r="Q52" s="651"/>
      <c r="R52" s="651"/>
      <c r="S52" s="651"/>
      <c r="T52" s="651"/>
      <c r="U52" s="651"/>
    </row>
    <row r="53" spans="1:21" s="557" customFormat="1" x14ac:dyDescent="0.35">
      <c r="A53" s="652"/>
      <c r="B53" s="651" t="s">
        <v>1198</v>
      </c>
      <c r="C53" s="651"/>
      <c r="D53" s="651"/>
      <c r="E53" s="651"/>
      <c r="F53" s="651"/>
      <c r="G53" s="651"/>
      <c r="H53" s="651"/>
      <c r="I53" s="651"/>
      <c r="J53" s="651"/>
      <c r="K53" s="651"/>
      <c r="L53" s="651"/>
      <c r="M53" s="651"/>
      <c r="N53" s="651"/>
      <c r="O53" s="651"/>
      <c r="P53" s="651"/>
      <c r="Q53" s="651"/>
      <c r="R53" s="651"/>
      <c r="S53" s="651"/>
      <c r="T53" s="651"/>
      <c r="U53" s="651"/>
    </row>
    <row r="54" spans="1:21" s="557" customFormat="1" x14ac:dyDescent="0.35">
      <c r="A54" s="652"/>
      <c r="B54" s="651" t="s">
        <v>1199</v>
      </c>
      <c r="C54" s="651"/>
      <c r="D54" s="651"/>
      <c r="E54" s="651"/>
      <c r="F54" s="651"/>
      <c r="G54" s="651"/>
      <c r="H54" s="651"/>
      <c r="I54" s="651"/>
      <c r="J54" s="651"/>
      <c r="K54" s="651"/>
      <c r="L54" s="651"/>
      <c r="M54" s="651"/>
      <c r="N54" s="651"/>
      <c r="O54" s="651"/>
      <c r="P54" s="651"/>
      <c r="Q54" s="651"/>
      <c r="R54" s="651"/>
      <c r="S54" s="651"/>
      <c r="T54" s="651"/>
      <c r="U54" s="651"/>
    </row>
    <row r="55" spans="1:21" s="557" customFormat="1" x14ac:dyDescent="0.35">
      <c r="B55" s="651" t="s">
        <v>111</v>
      </c>
    </row>
    <row r="56" spans="1:21" s="557" customFormat="1" x14ac:dyDescent="0.35">
      <c r="B56" s="651" t="s">
        <v>1306</v>
      </c>
    </row>
    <row r="57" spans="1:21" s="557" customFormat="1" x14ac:dyDescent="0.35">
      <c r="B57" s="643" t="s">
        <v>883</v>
      </c>
    </row>
  </sheetData>
  <mergeCells count="5">
    <mergeCell ref="C3:E3"/>
    <mergeCell ref="G3:I3"/>
    <mergeCell ref="K3:M3"/>
    <mergeCell ref="O3:Q3"/>
    <mergeCell ref="S3:U3"/>
  </mergeCells>
  <hyperlinks>
    <hyperlink ref="B57" r:id="rId1" xr:uid="{00000000-0004-0000-1600-000000000000}"/>
    <hyperlink ref="A2" location="'CHAPTER 1'!A1" display="Back to Table of Contents" xr:uid="{00000000-0004-0000-1600-000001000000}"/>
  </hyperlinks>
  <pageMargins left="0.7" right="0.7" top="0.75" bottom="0.75" header="0.3" footer="0.3"/>
  <pageSetup paperSize="9" scale="68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4">
    <tabColor theme="7" tint="0.59999389629810485"/>
    <pageSetUpPr fitToPage="1"/>
  </sheetPr>
  <dimension ref="A1:D1"/>
  <sheetViews>
    <sheetView showGridLines="0" zoomScaleNormal="100" workbookViewId="0"/>
  </sheetViews>
  <sheetFormatPr defaultColWidth="9.140625" defaultRowHeight="12.75" x14ac:dyDescent="0.2"/>
  <cols>
    <col min="1" max="16384" width="9.140625" style="3"/>
  </cols>
  <sheetData>
    <row r="1" spans="1:4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1700-000000000000}"/>
  </hyperlinks>
  <pageMargins left="0.7" right="0.7" top="0.75" bottom="0.75" header="0.3" footer="0.3"/>
  <pageSetup paperSize="9" scale="33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5">
    <tabColor theme="7" tint="0.39997558519241921"/>
    <pageSetUpPr fitToPage="1"/>
  </sheetPr>
  <dimension ref="A1:X56"/>
  <sheetViews>
    <sheetView showGridLines="0" zoomScaleNormal="100" workbookViewId="0">
      <pane ySplit="4" topLeftCell="A38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5" style="9" customWidth="1"/>
    <col min="2" max="2" width="3.5703125" style="9" customWidth="1"/>
    <col min="3" max="5" width="9.140625" style="9"/>
    <col min="6" max="6" width="4.7109375" style="9" customWidth="1"/>
    <col min="7" max="9" width="9.140625" style="9"/>
    <col min="10" max="10" width="3.85546875" style="9" customWidth="1"/>
    <col min="11" max="13" width="9.140625" style="9"/>
    <col min="14" max="14" width="4.7109375" style="9" customWidth="1"/>
    <col min="15" max="17" width="9.140625" style="9"/>
    <col min="18" max="18" width="4" style="9" customWidth="1"/>
    <col min="19" max="16384" width="9.140625" style="9"/>
  </cols>
  <sheetData>
    <row r="1" spans="1:23" s="37" customFormat="1" ht="18" x14ac:dyDescent="0.35">
      <c r="A1" s="35" t="s">
        <v>1150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23" x14ac:dyDescent="0.3">
      <c r="A2" s="574" t="s">
        <v>965</v>
      </c>
      <c r="C2" s="116"/>
      <c r="U2" s="116"/>
    </row>
    <row r="3" spans="1:23" x14ac:dyDescent="0.3">
      <c r="A3" s="258"/>
      <c r="B3" s="258"/>
      <c r="C3" s="1193" t="s">
        <v>84</v>
      </c>
      <c r="D3" s="1193"/>
      <c r="E3" s="1193"/>
      <c r="F3" s="259"/>
      <c r="G3" s="1194" t="s">
        <v>47</v>
      </c>
      <c r="H3" s="1194"/>
      <c r="I3" s="1194"/>
      <c r="J3" s="259"/>
      <c r="K3" s="1194" t="s">
        <v>48</v>
      </c>
      <c r="L3" s="1194"/>
      <c r="M3" s="1194"/>
      <c r="N3" s="259"/>
      <c r="O3" s="1194" t="s">
        <v>49</v>
      </c>
      <c r="P3" s="1194"/>
      <c r="Q3" s="1194"/>
      <c r="R3" s="259"/>
      <c r="S3" s="1194" t="s">
        <v>55</v>
      </c>
      <c r="T3" s="1194"/>
      <c r="U3" s="1194"/>
    </row>
    <row r="4" spans="1:23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3" x14ac:dyDescent="0.3">
      <c r="A5" s="266">
        <v>1961</v>
      </c>
      <c r="B5" s="267"/>
      <c r="C5" s="1021" t="s">
        <v>89</v>
      </c>
      <c r="D5" s="1021" t="s">
        <v>89</v>
      </c>
      <c r="E5" s="1022" t="s">
        <v>89</v>
      </c>
      <c r="F5" s="1023"/>
      <c r="G5" s="1023">
        <v>72570</v>
      </c>
      <c r="H5" s="1023">
        <v>64355</v>
      </c>
      <c r="I5" s="1024">
        <v>136925</v>
      </c>
      <c r="J5" s="1023"/>
      <c r="K5" s="1023">
        <v>5070</v>
      </c>
      <c r="L5" s="1023">
        <v>4012</v>
      </c>
      <c r="M5" s="1024">
        <v>9082</v>
      </c>
      <c r="N5" s="1023"/>
      <c r="O5" s="1023">
        <v>10312</v>
      </c>
      <c r="P5" s="1023">
        <v>8897</v>
      </c>
      <c r="Q5" s="1024">
        <v>19209</v>
      </c>
      <c r="R5" s="1023"/>
      <c r="S5" s="1025" t="s">
        <v>89</v>
      </c>
      <c r="T5" s="1025" t="s">
        <v>89</v>
      </c>
      <c r="U5" s="1021" t="s">
        <v>89</v>
      </c>
    </row>
    <row r="6" spans="1:23" hidden="1" x14ac:dyDescent="0.3">
      <c r="A6" s="1005">
        <f>A5+2</f>
        <v>1963</v>
      </c>
      <c r="B6" s="1006"/>
      <c r="C6" s="1026"/>
      <c r="D6" s="1026"/>
      <c r="E6" s="1027"/>
      <c r="F6" s="699"/>
      <c r="G6" s="699"/>
      <c r="H6" s="699"/>
      <c r="I6" s="1028"/>
      <c r="J6" s="699"/>
      <c r="K6" s="699"/>
      <c r="L6" s="699"/>
      <c r="M6" s="1028"/>
      <c r="N6" s="699"/>
      <c r="O6" s="699"/>
      <c r="P6" s="699"/>
      <c r="Q6" s="1028"/>
      <c r="R6" s="699"/>
      <c r="S6" s="1029"/>
      <c r="T6" s="1029"/>
      <c r="U6" s="1026"/>
    </row>
    <row r="7" spans="1:23" hidden="1" x14ac:dyDescent="0.3">
      <c r="A7" s="1005">
        <f t="shared" ref="A7:A21" si="0">A6+2</f>
        <v>1965</v>
      </c>
      <c r="B7" s="1006"/>
      <c r="C7" s="1026"/>
      <c r="D7" s="1026"/>
      <c r="E7" s="1027"/>
      <c r="F7" s="699"/>
      <c r="G7" s="699"/>
      <c r="H7" s="699"/>
      <c r="I7" s="1028"/>
      <c r="J7" s="699"/>
      <c r="K7" s="699"/>
      <c r="L7" s="699"/>
      <c r="M7" s="1028"/>
      <c r="N7" s="699"/>
      <c r="O7" s="699"/>
      <c r="P7" s="699"/>
      <c r="Q7" s="1028"/>
      <c r="R7" s="699"/>
      <c r="S7" s="1029"/>
      <c r="T7" s="1029"/>
      <c r="U7" s="1026"/>
    </row>
    <row r="8" spans="1:23" hidden="1" x14ac:dyDescent="0.3">
      <c r="A8" s="1005">
        <f t="shared" si="0"/>
        <v>1967</v>
      </c>
      <c r="B8" s="1006"/>
      <c r="C8" s="1026"/>
      <c r="D8" s="1026"/>
      <c r="E8" s="1027"/>
      <c r="F8" s="699"/>
      <c r="G8" s="699"/>
      <c r="H8" s="699"/>
      <c r="I8" s="1028"/>
      <c r="J8" s="699"/>
      <c r="K8" s="699"/>
      <c r="L8" s="699"/>
      <c r="M8" s="1028"/>
      <c r="N8" s="699"/>
      <c r="O8" s="699"/>
      <c r="P8" s="699"/>
      <c r="Q8" s="1028"/>
      <c r="R8" s="699"/>
      <c r="S8" s="1029"/>
      <c r="T8" s="1029"/>
      <c r="U8" s="1026"/>
    </row>
    <row r="9" spans="1:23" hidden="1" x14ac:dyDescent="0.3">
      <c r="A9" s="1005">
        <f t="shared" si="0"/>
        <v>1969</v>
      </c>
      <c r="B9" s="1006"/>
      <c r="C9" s="1026"/>
      <c r="D9" s="1026"/>
      <c r="E9" s="1027"/>
      <c r="F9" s="699"/>
      <c r="G9" s="699"/>
      <c r="H9" s="699"/>
      <c r="I9" s="1028"/>
      <c r="J9" s="699"/>
      <c r="K9" s="699"/>
      <c r="L9" s="699"/>
      <c r="M9" s="1028"/>
      <c r="N9" s="699"/>
      <c r="O9" s="699"/>
      <c r="P9" s="699"/>
      <c r="Q9" s="1028"/>
      <c r="R9" s="699"/>
      <c r="S9" s="1029"/>
      <c r="T9" s="1029"/>
      <c r="U9" s="1026"/>
    </row>
    <row r="10" spans="1:23" x14ac:dyDescent="0.3">
      <c r="A10" s="1005">
        <v>1971</v>
      </c>
      <c r="B10" s="1006"/>
      <c r="C10" s="1026" t="s">
        <v>89</v>
      </c>
      <c r="D10" s="1026" t="s">
        <v>89</v>
      </c>
      <c r="E10" s="1027" t="s">
        <v>89</v>
      </c>
      <c r="F10" s="699"/>
      <c r="G10" s="699">
        <v>77521</v>
      </c>
      <c r="H10" s="699">
        <v>56244</v>
      </c>
      <c r="I10" s="1028">
        <v>133765</v>
      </c>
      <c r="J10" s="699"/>
      <c r="K10" s="699">
        <v>5515</v>
      </c>
      <c r="L10" s="699">
        <v>3844</v>
      </c>
      <c r="M10" s="1028">
        <v>9359</v>
      </c>
      <c r="N10" s="699"/>
      <c r="O10" s="699">
        <v>10027</v>
      </c>
      <c r="P10" s="699">
        <v>7629</v>
      </c>
      <c r="Q10" s="1028">
        <v>17656</v>
      </c>
      <c r="R10" s="699"/>
      <c r="S10" s="1029" t="s">
        <v>89</v>
      </c>
      <c r="T10" s="1029" t="s">
        <v>89</v>
      </c>
      <c r="U10" s="1026" t="s">
        <v>89</v>
      </c>
    </row>
    <row r="11" spans="1:23" hidden="1" x14ac:dyDescent="0.3">
      <c r="A11" s="271">
        <f t="shared" si="0"/>
        <v>1973</v>
      </c>
      <c r="B11" s="272"/>
      <c r="C11" s="1030"/>
      <c r="D11" s="1030"/>
      <c r="E11" s="1031"/>
      <c r="F11" s="581"/>
      <c r="G11" s="581"/>
      <c r="H11" s="581"/>
      <c r="I11" s="1007"/>
      <c r="J11" s="581"/>
      <c r="K11" s="581"/>
      <c r="L11" s="581"/>
      <c r="M11" s="1007"/>
      <c r="N11" s="581"/>
      <c r="O11" s="581"/>
      <c r="P11" s="581"/>
      <c r="Q11" s="1007"/>
      <c r="R11" s="581"/>
      <c r="S11" s="1032"/>
      <c r="T11" s="1032"/>
      <c r="U11" s="1030"/>
    </row>
    <row r="12" spans="1:23" hidden="1" x14ac:dyDescent="0.3">
      <c r="A12" s="271">
        <f t="shared" si="0"/>
        <v>1975</v>
      </c>
      <c r="B12" s="272"/>
      <c r="C12" s="1007"/>
      <c r="D12" s="1007"/>
      <c r="E12" s="1008"/>
      <c r="F12" s="581"/>
      <c r="G12" s="581"/>
      <c r="H12" s="581"/>
      <c r="I12" s="1007"/>
      <c r="J12" s="581"/>
      <c r="K12" s="581"/>
      <c r="L12" s="581"/>
      <c r="M12" s="1007"/>
      <c r="N12" s="581"/>
      <c r="O12" s="581"/>
      <c r="P12" s="581"/>
      <c r="Q12" s="1007"/>
      <c r="R12" s="581"/>
      <c r="S12" s="581"/>
      <c r="T12" s="581"/>
      <c r="U12" s="1007"/>
    </row>
    <row r="13" spans="1:23" hidden="1" x14ac:dyDescent="0.3">
      <c r="A13" s="271">
        <f t="shared" si="0"/>
        <v>1977</v>
      </c>
      <c r="B13" s="272"/>
      <c r="C13" s="1007"/>
      <c r="D13" s="1007"/>
      <c r="E13" s="1008"/>
      <c r="F13" s="581"/>
      <c r="G13" s="581"/>
      <c r="H13" s="581"/>
      <c r="I13" s="1007"/>
      <c r="J13" s="581"/>
      <c r="K13" s="581"/>
      <c r="L13" s="581"/>
      <c r="M13" s="1007"/>
      <c r="N13" s="581"/>
      <c r="O13" s="581"/>
      <c r="P13" s="581"/>
      <c r="Q13" s="1007"/>
      <c r="R13" s="581"/>
      <c r="S13" s="581"/>
      <c r="T13" s="581"/>
      <c r="U13" s="1007"/>
    </row>
    <row r="14" spans="1:23" hidden="1" x14ac:dyDescent="0.3">
      <c r="A14" s="271">
        <f t="shared" si="0"/>
        <v>1979</v>
      </c>
      <c r="B14" s="272"/>
      <c r="C14" s="1007"/>
      <c r="D14" s="1007"/>
      <c r="E14" s="1008"/>
      <c r="F14" s="581"/>
      <c r="G14" s="581"/>
      <c r="H14" s="581"/>
      <c r="I14" s="1007"/>
      <c r="J14" s="581"/>
      <c r="K14" s="581"/>
      <c r="L14" s="581"/>
      <c r="M14" s="1007"/>
      <c r="N14" s="581"/>
      <c r="O14" s="581"/>
      <c r="P14" s="581"/>
      <c r="Q14" s="1007"/>
      <c r="R14" s="581"/>
      <c r="S14" s="581"/>
      <c r="T14" s="581"/>
      <c r="U14" s="1007"/>
    </row>
    <row r="15" spans="1:23" x14ac:dyDescent="0.3">
      <c r="A15" s="271">
        <v>1981</v>
      </c>
      <c r="B15" s="272"/>
      <c r="C15" s="1007">
        <v>101870</v>
      </c>
      <c r="D15" s="1007">
        <v>76122</v>
      </c>
      <c r="E15" s="1008">
        <v>177992</v>
      </c>
      <c r="F15" s="581"/>
      <c r="G15" s="581">
        <v>83139</v>
      </c>
      <c r="H15" s="581">
        <v>61889</v>
      </c>
      <c r="I15" s="1007">
        <v>145028</v>
      </c>
      <c r="J15" s="581"/>
      <c r="K15" s="581">
        <v>5586</v>
      </c>
      <c r="L15" s="581">
        <v>4016</v>
      </c>
      <c r="M15" s="1007">
        <v>9602</v>
      </c>
      <c r="N15" s="581"/>
      <c r="O15" s="581">
        <v>10272</v>
      </c>
      <c r="P15" s="581">
        <v>8181</v>
      </c>
      <c r="Q15" s="1007">
        <v>18453</v>
      </c>
      <c r="R15" s="581"/>
      <c r="S15" s="581">
        <v>2873</v>
      </c>
      <c r="T15" s="581">
        <v>2036</v>
      </c>
      <c r="U15" s="1007">
        <v>4909</v>
      </c>
    </row>
    <row r="16" spans="1:23" hidden="1" x14ac:dyDescent="0.3">
      <c r="A16" s="271">
        <f t="shared" si="0"/>
        <v>1983</v>
      </c>
      <c r="B16" s="272"/>
      <c r="C16" s="1007"/>
      <c r="D16" s="1007"/>
      <c r="E16" s="1008"/>
      <c r="F16" s="581"/>
      <c r="G16" s="581"/>
      <c r="H16" s="581"/>
      <c r="I16" s="1007"/>
      <c r="J16" s="581"/>
      <c r="K16" s="581"/>
      <c r="L16" s="581"/>
      <c r="M16" s="1007"/>
      <c r="N16" s="581"/>
      <c r="O16" s="581"/>
      <c r="P16" s="581"/>
      <c r="Q16" s="1007"/>
      <c r="R16" s="581"/>
      <c r="S16" s="581"/>
      <c r="T16" s="581"/>
      <c r="U16" s="1007"/>
    </row>
    <row r="17" spans="1:21" hidden="1" x14ac:dyDescent="0.3">
      <c r="A17" s="271">
        <f t="shared" si="0"/>
        <v>1985</v>
      </c>
      <c r="B17" s="272"/>
      <c r="C17" s="1007"/>
      <c r="D17" s="1007"/>
      <c r="E17" s="1008"/>
      <c r="F17" s="581"/>
      <c r="G17" s="581"/>
      <c r="H17" s="581"/>
      <c r="I17" s="1007"/>
      <c r="J17" s="581"/>
      <c r="K17" s="581"/>
      <c r="L17" s="581"/>
      <c r="M17" s="1007"/>
      <c r="N17" s="581"/>
      <c r="O17" s="581"/>
      <c r="P17" s="581"/>
      <c r="Q17" s="1007"/>
      <c r="R17" s="581"/>
      <c r="S17" s="581"/>
      <c r="T17" s="581"/>
      <c r="U17" s="1007"/>
    </row>
    <row r="18" spans="1:21" hidden="1" x14ac:dyDescent="0.3">
      <c r="A18" s="271">
        <f t="shared" si="0"/>
        <v>1987</v>
      </c>
      <c r="B18" s="272"/>
      <c r="C18" s="1007"/>
      <c r="D18" s="1007"/>
      <c r="E18" s="1008"/>
      <c r="F18" s="581"/>
      <c r="G18" s="581"/>
      <c r="H18" s="581"/>
      <c r="I18" s="1007"/>
      <c r="J18" s="581"/>
      <c r="K18" s="581"/>
      <c r="L18" s="581"/>
      <c r="M18" s="1007"/>
      <c r="N18" s="581"/>
      <c r="O18" s="581"/>
      <c r="P18" s="581"/>
      <c r="Q18" s="1007"/>
      <c r="R18" s="581"/>
      <c r="S18" s="581"/>
      <c r="T18" s="581"/>
      <c r="U18" s="1007"/>
    </row>
    <row r="19" spans="1:21" hidden="1" x14ac:dyDescent="0.3">
      <c r="A19" s="271">
        <f t="shared" si="0"/>
        <v>1989</v>
      </c>
      <c r="B19" s="272"/>
      <c r="C19" s="1007"/>
      <c r="D19" s="1007"/>
      <c r="E19" s="1008"/>
      <c r="F19" s="581"/>
      <c r="G19" s="581"/>
      <c r="H19" s="581"/>
      <c r="I19" s="1007"/>
      <c r="J19" s="581"/>
      <c r="K19" s="581"/>
      <c r="L19" s="581"/>
      <c r="M19" s="1007"/>
      <c r="N19" s="581"/>
      <c r="O19" s="581"/>
      <c r="P19" s="581"/>
      <c r="Q19" s="1007"/>
      <c r="R19" s="581"/>
      <c r="S19" s="581"/>
      <c r="T19" s="581"/>
      <c r="U19" s="1007"/>
    </row>
    <row r="20" spans="1:21" x14ac:dyDescent="0.3">
      <c r="A20" s="271">
        <v>1991</v>
      </c>
      <c r="B20" s="272"/>
      <c r="C20" s="1007">
        <v>92502</v>
      </c>
      <c r="D20" s="1007">
        <v>78089</v>
      </c>
      <c r="E20" s="1008">
        <v>170591</v>
      </c>
      <c r="F20" s="581"/>
      <c r="G20" s="581">
        <v>75954</v>
      </c>
      <c r="H20" s="581">
        <v>64006</v>
      </c>
      <c r="I20" s="1007">
        <v>139960</v>
      </c>
      <c r="J20" s="581"/>
      <c r="K20" s="581">
        <v>5242</v>
      </c>
      <c r="L20" s="581">
        <v>4300</v>
      </c>
      <c r="M20" s="1007">
        <v>9542</v>
      </c>
      <c r="N20" s="581"/>
      <c r="O20" s="581">
        <v>8963</v>
      </c>
      <c r="P20" s="581">
        <v>7903</v>
      </c>
      <c r="Q20" s="1007">
        <v>16866</v>
      </c>
      <c r="R20" s="581"/>
      <c r="S20" s="581">
        <v>2343</v>
      </c>
      <c r="T20" s="581">
        <v>1880</v>
      </c>
      <c r="U20" s="1007">
        <v>4223</v>
      </c>
    </row>
    <row r="21" spans="1:21" hidden="1" x14ac:dyDescent="0.3">
      <c r="A21" s="271">
        <f t="shared" si="0"/>
        <v>1993</v>
      </c>
      <c r="B21" s="272"/>
      <c r="C21" s="1007"/>
      <c r="D21" s="1007"/>
      <c r="E21" s="1008"/>
      <c r="F21" s="581"/>
      <c r="G21" s="581"/>
      <c r="H21" s="581"/>
      <c r="I21" s="1007"/>
      <c r="J21" s="581"/>
      <c r="K21" s="581"/>
      <c r="L21" s="581"/>
      <c r="M21" s="1007"/>
      <c r="N21" s="581"/>
      <c r="O21" s="581"/>
      <c r="P21" s="581"/>
      <c r="Q21" s="1007"/>
      <c r="R21" s="581"/>
      <c r="S21" s="581"/>
      <c r="T21" s="581"/>
      <c r="U21" s="1007"/>
    </row>
    <row r="22" spans="1:21" x14ac:dyDescent="0.3">
      <c r="A22" s="271">
        <v>1994</v>
      </c>
      <c r="B22" s="272"/>
      <c r="C22" s="1007">
        <v>83418</v>
      </c>
      <c r="D22" s="1007">
        <v>70544</v>
      </c>
      <c r="E22" s="1008">
        <v>153962</v>
      </c>
      <c r="F22" s="581"/>
      <c r="G22" s="695">
        <v>68364</v>
      </c>
      <c r="H22" s="695">
        <v>57597</v>
      </c>
      <c r="I22" s="1007">
        <v>125961</v>
      </c>
      <c r="J22" s="581"/>
      <c r="K22" s="581">
        <v>4716</v>
      </c>
      <c r="L22" s="581">
        <v>3883</v>
      </c>
      <c r="M22" s="1007">
        <v>8599</v>
      </c>
      <c r="N22" s="581"/>
      <c r="O22" s="581">
        <v>8133</v>
      </c>
      <c r="P22" s="581">
        <v>7101</v>
      </c>
      <c r="Q22" s="1007">
        <v>15234</v>
      </c>
      <c r="R22" s="581"/>
      <c r="S22" s="581">
        <v>2205</v>
      </c>
      <c r="T22" s="581">
        <v>1963</v>
      </c>
      <c r="U22" s="1007">
        <v>4168</v>
      </c>
    </row>
    <row r="23" spans="1:21" x14ac:dyDescent="0.3">
      <c r="A23" s="271">
        <v>1995</v>
      </c>
      <c r="B23" s="272"/>
      <c r="C23" s="1007">
        <v>82469</v>
      </c>
      <c r="D23" s="1007">
        <v>69126</v>
      </c>
      <c r="E23" s="1008">
        <v>151595</v>
      </c>
      <c r="F23" s="581"/>
      <c r="G23" s="695">
        <v>67639</v>
      </c>
      <c r="H23" s="695">
        <v>56245</v>
      </c>
      <c r="I23" s="1007">
        <v>123884</v>
      </c>
      <c r="J23" s="581"/>
      <c r="K23" s="581">
        <v>4734</v>
      </c>
      <c r="L23" s="581">
        <v>3914</v>
      </c>
      <c r="M23" s="1007">
        <v>8648</v>
      </c>
      <c r="N23" s="581"/>
      <c r="O23" s="581">
        <v>7921</v>
      </c>
      <c r="P23" s="581">
        <v>7056</v>
      </c>
      <c r="Q23" s="1007">
        <v>14977</v>
      </c>
      <c r="R23" s="581"/>
      <c r="S23" s="581">
        <v>2175</v>
      </c>
      <c r="T23" s="581">
        <v>1911</v>
      </c>
      <c r="U23" s="1007">
        <v>4086</v>
      </c>
    </row>
    <row r="24" spans="1:21" x14ac:dyDescent="0.3">
      <c r="A24" s="271">
        <v>1996</v>
      </c>
      <c r="B24" s="272"/>
      <c r="C24" s="1007">
        <v>80388</v>
      </c>
      <c r="D24" s="1007">
        <v>67336</v>
      </c>
      <c r="E24" s="1008">
        <v>147724</v>
      </c>
      <c r="F24" s="581"/>
      <c r="G24" s="695">
        <v>65888</v>
      </c>
      <c r="H24" s="695">
        <v>54902</v>
      </c>
      <c r="I24" s="1007">
        <v>120790</v>
      </c>
      <c r="J24" s="581"/>
      <c r="K24" s="581">
        <v>4564</v>
      </c>
      <c r="L24" s="581">
        <v>3867</v>
      </c>
      <c r="M24" s="1007">
        <v>8431</v>
      </c>
      <c r="N24" s="581"/>
      <c r="O24" s="581">
        <v>7887</v>
      </c>
      <c r="P24" s="581">
        <v>6760</v>
      </c>
      <c r="Q24" s="1007">
        <v>14647</v>
      </c>
      <c r="R24" s="581"/>
      <c r="S24" s="581">
        <v>2049</v>
      </c>
      <c r="T24" s="581">
        <v>1807</v>
      </c>
      <c r="U24" s="1007">
        <v>3856</v>
      </c>
    </row>
    <row r="25" spans="1:21" x14ac:dyDescent="0.3">
      <c r="A25" s="271">
        <v>1997</v>
      </c>
      <c r="B25" s="272"/>
      <c r="C25" s="1007">
        <v>76489</v>
      </c>
      <c r="D25" s="1007">
        <v>64069</v>
      </c>
      <c r="E25" s="1008">
        <v>140558</v>
      </c>
      <c r="F25" s="581"/>
      <c r="G25" s="695">
        <v>62668</v>
      </c>
      <c r="H25" s="695">
        <v>52180</v>
      </c>
      <c r="I25" s="1007">
        <v>114848</v>
      </c>
      <c r="J25" s="581"/>
      <c r="K25" s="581">
        <v>4403</v>
      </c>
      <c r="L25" s="581">
        <v>3531</v>
      </c>
      <c r="M25" s="1007">
        <v>7934</v>
      </c>
      <c r="N25" s="581"/>
      <c r="O25" s="581">
        <v>7354</v>
      </c>
      <c r="P25" s="581">
        <v>6658</v>
      </c>
      <c r="Q25" s="1007">
        <v>14012</v>
      </c>
      <c r="R25" s="581"/>
      <c r="S25" s="581">
        <v>2064</v>
      </c>
      <c r="T25" s="581">
        <v>1700</v>
      </c>
      <c r="U25" s="1007">
        <v>3764</v>
      </c>
    </row>
    <row r="26" spans="1:21" x14ac:dyDescent="0.3">
      <c r="A26" s="271">
        <v>1998</v>
      </c>
      <c r="B26" s="272"/>
      <c r="C26" s="1007">
        <v>74542</v>
      </c>
      <c r="D26" s="1007">
        <v>62610</v>
      </c>
      <c r="E26" s="1008">
        <v>137152</v>
      </c>
      <c r="F26" s="581"/>
      <c r="G26" s="695">
        <v>61253</v>
      </c>
      <c r="H26" s="695">
        <v>51211</v>
      </c>
      <c r="I26" s="1007">
        <v>112464</v>
      </c>
      <c r="J26" s="581"/>
      <c r="K26" s="581">
        <v>4174</v>
      </c>
      <c r="L26" s="581">
        <v>3442</v>
      </c>
      <c r="M26" s="1007">
        <v>7616</v>
      </c>
      <c r="N26" s="581"/>
      <c r="O26" s="581">
        <v>7119</v>
      </c>
      <c r="P26" s="581">
        <v>6299</v>
      </c>
      <c r="Q26" s="1007">
        <v>13418</v>
      </c>
      <c r="R26" s="581"/>
      <c r="S26" s="581">
        <v>1996</v>
      </c>
      <c r="T26" s="581">
        <v>1658</v>
      </c>
      <c r="U26" s="1007">
        <v>3654</v>
      </c>
    </row>
    <row r="27" spans="1:21" x14ac:dyDescent="0.3">
      <c r="A27" s="271">
        <v>1999</v>
      </c>
      <c r="B27" s="272"/>
      <c r="C27" s="1007">
        <v>71773</v>
      </c>
      <c r="D27" s="1007">
        <v>59188</v>
      </c>
      <c r="E27" s="1008">
        <v>130961</v>
      </c>
      <c r="F27" s="581"/>
      <c r="G27" s="695">
        <v>58496</v>
      </c>
      <c r="H27" s="695">
        <v>47965</v>
      </c>
      <c r="I27" s="1007">
        <v>106461</v>
      </c>
      <c r="J27" s="581"/>
      <c r="K27" s="581">
        <v>4219</v>
      </c>
      <c r="L27" s="581">
        <v>3376</v>
      </c>
      <c r="M27" s="1007">
        <v>7595</v>
      </c>
      <c r="N27" s="581"/>
      <c r="O27" s="581">
        <v>7122</v>
      </c>
      <c r="P27" s="581">
        <v>6215</v>
      </c>
      <c r="Q27" s="1007">
        <v>13337</v>
      </c>
      <c r="R27" s="581"/>
      <c r="S27" s="581">
        <v>1936</v>
      </c>
      <c r="T27" s="581">
        <v>1632</v>
      </c>
      <c r="U27" s="1007">
        <v>3568</v>
      </c>
    </row>
    <row r="28" spans="1:21" x14ac:dyDescent="0.3">
      <c r="A28" s="271">
        <v>2000</v>
      </c>
      <c r="B28" s="272"/>
      <c r="C28" s="1007">
        <v>68310</v>
      </c>
      <c r="D28" s="1007">
        <v>55727</v>
      </c>
      <c r="E28" s="1008">
        <v>124037</v>
      </c>
      <c r="F28" s="581"/>
      <c r="G28" s="695">
        <v>56024</v>
      </c>
      <c r="H28" s="695">
        <v>45137</v>
      </c>
      <c r="I28" s="1007">
        <v>101161</v>
      </c>
      <c r="J28" s="581"/>
      <c r="K28" s="581">
        <v>3937</v>
      </c>
      <c r="L28" s="581">
        <v>3293</v>
      </c>
      <c r="M28" s="1007">
        <v>7230</v>
      </c>
      <c r="N28" s="581"/>
      <c r="O28" s="581">
        <v>6578</v>
      </c>
      <c r="P28" s="581">
        <v>5834</v>
      </c>
      <c r="Q28" s="1007">
        <v>12412</v>
      </c>
      <c r="R28" s="581"/>
      <c r="S28" s="581">
        <v>1771</v>
      </c>
      <c r="T28" s="581">
        <v>1463</v>
      </c>
      <c r="U28" s="1007">
        <v>3234</v>
      </c>
    </row>
    <row r="29" spans="1:21" x14ac:dyDescent="0.3">
      <c r="A29" s="271">
        <v>2001</v>
      </c>
      <c r="B29" s="272"/>
      <c r="C29" s="1007">
        <v>66400</v>
      </c>
      <c r="D29" s="1007">
        <v>54491</v>
      </c>
      <c r="E29" s="1008">
        <v>120891</v>
      </c>
      <c r="F29" s="581"/>
      <c r="G29" s="581">
        <v>54567</v>
      </c>
      <c r="H29" s="581">
        <v>44144</v>
      </c>
      <c r="I29" s="1007">
        <v>98711</v>
      </c>
      <c r="J29" s="581"/>
      <c r="K29" s="581">
        <v>3882</v>
      </c>
      <c r="L29" s="581">
        <v>3236</v>
      </c>
      <c r="M29" s="1007">
        <v>7118</v>
      </c>
      <c r="N29" s="581"/>
      <c r="O29" s="581">
        <v>6258</v>
      </c>
      <c r="P29" s="581">
        <v>5656</v>
      </c>
      <c r="Q29" s="1007">
        <v>11914</v>
      </c>
      <c r="R29" s="581"/>
      <c r="S29" s="581">
        <v>1693</v>
      </c>
      <c r="T29" s="581">
        <v>1455</v>
      </c>
      <c r="U29" s="1007">
        <v>3148</v>
      </c>
    </row>
    <row r="30" spans="1:21" x14ac:dyDescent="0.3">
      <c r="A30" s="271">
        <v>2002</v>
      </c>
      <c r="B30" s="272"/>
      <c r="C30" s="1007">
        <v>64473</v>
      </c>
      <c r="D30" s="1007">
        <v>53003</v>
      </c>
      <c r="E30" s="1008">
        <v>117476</v>
      </c>
      <c r="F30" s="581"/>
      <c r="G30" s="581">
        <v>52938</v>
      </c>
      <c r="H30" s="581">
        <v>42960</v>
      </c>
      <c r="I30" s="1007">
        <v>95898</v>
      </c>
      <c r="J30" s="581"/>
      <c r="K30" s="581">
        <v>3776</v>
      </c>
      <c r="L30" s="581">
        <v>3162</v>
      </c>
      <c r="M30" s="1007">
        <v>6938</v>
      </c>
      <c r="N30" s="581"/>
      <c r="O30" s="581">
        <v>6190</v>
      </c>
      <c r="P30" s="581">
        <v>5502</v>
      </c>
      <c r="Q30" s="1007">
        <v>11692</v>
      </c>
      <c r="R30" s="581"/>
      <c r="S30" s="581">
        <v>1569</v>
      </c>
      <c r="T30" s="581">
        <v>1379</v>
      </c>
      <c r="U30" s="1007">
        <v>2948</v>
      </c>
    </row>
    <row r="31" spans="1:21" x14ac:dyDescent="0.3">
      <c r="A31" s="271">
        <v>2003</v>
      </c>
      <c r="B31" s="272"/>
      <c r="C31" s="1007">
        <v>62399</v>
      </c>
      <c r="D31" s="1007">
        <v>51495</v>
      </c>
      <c r="E31" s="1008">
        <v>113894</v>
      </c>
      <c r="F31" s="581"/>
      <c r="G31" s="581">
        <v>50986</v>
      </c>
      <c r="H31" s="581">
        <v>41890</v>
      </c>
      <c r="I31" s="1007">
        <v>92876</v>
      </c>
      <c r="J31" s="581"/>
      <c r="K31" s="581">
        <v>3681</v>
      </c>
      <c r="L31" s="581">
        <v>3054</v>
      </c>
      <c r="M31" s="1007">
        <v>6735</v>
      </c>
      <c r="N31" s="581"/>
      <c r="O31" s="581">
        <v>6199</v>
      </c>
      <c r="P31" s="581">
        <v>5241</v>
      </c>
      <c r="Q31" s="1007">
        <v>11440</v>
      </c>
      <c r="R31" s="581"/>
      <c r="S31" s="581">
        <v>1533</v>
      </c>
      <c r="T31" s="581">
        <v>1310</v>
      </c>
      <c r="U31" s="1007">
        <v>2843</v>
      </c>
    </row>
    <row r="32" spans="1:21" x14ac:dyDescent="0.3">
      <c r="A32" s="271">
        <v>2004</v>
      </c>
      <c r="B32" s="272"/>
      <c r="C32" s="1007">
        <v>58565</v>
      </c>
      <c r="D32" s="1007">
        <v>47289</v>
      </c>
      <c r="E32" s="1008">
        <v>105854</v>
      </c>
      <c r="F32" s="581"/>
      <c r="G32" s="581">
        <v>47914</v>
      </c>
      <c r="H32" s="581">
        <v>38267</v>
      </c>
      <c r="I32" s="1007">
        <v>86181</v>
      </c>
      <c r="J32" s="581"/>
      <c r="K32" s="581">
        <v>3313</v>
      </c>
      <c r="L32" s="581">
        <v>2807</v>
      </c>
      <c r="M32" s="1007">
        <v>6120</v>
      </c>
      <c r="N32" s="581"/>
      <c r="O32" s="581">
        <v>5814</v>
      </c>
      <c r="P32" s="581">
        <v>4964</v>
      </c>
      <c r="Q32" s="1007">
        <v>10778</v>
      </c>
      <c r="R32" s="581"/>
      <c r="S32" s="581">
        <v>1524</v>
      </c>
      <c r="T32" s="581">
        <v>1251</v>
      </c>
      <c r="U32" s="1007">
        <v>2775</v>
      </c>
    </row>
    <row r="33" spans="1:24" x14ac:dyDescent="0.3">
      <c r="A33" s="271">
        <v>2005</v>
      </c>
      <c r="B33" s="272"/>
      <c r="C33" s="1007">
        <v>56135</v>
      </c>
      <c r="D33" s="1007">
        <v>44821</v>
      </c>
      <c r="E33" s="1008">
        <v>100956</v>
      </c>
      <c r="F33" s="581"/>
      <c r="G33" s="581">
        <v>45628</v>
      </c>
      <c r="H33" s="581">
        <v>36193</v>
      </c>
      <c r="I33" s="1007">
        <v>81821</v>
      </c>
      <c r="J33" s="581"/>
      <c r="K33" s="581">
        <v>3375</v>
      </c>
      <c r="L33" s="581">
        <v>2721</v>
      </c>
      <c r="M33" s="1007">
        <v>6096</v>
      </c>
      <c r="N33" s="581"/>
      <c r="O33" s="581">
        <v>5629</v>
      </c>
      <c r="P33" s="581">
        <v>4702</v>
      </c>
      <c r="Q33" s="1007">
        <v>10331</v>
      </c>
      <c r="R33" s="581"/>
      <c r="S33" s="581">
        <v>1503</v>
      </c>
      <c r="T33" s="581">
        <v>1205</v>
      </c>
      <c r="U33" s="1007">
        <v>2708</v>
      </c>
    </row>
    <row r="34" spans="1:24" x14ac:dyDescent="0.3">
      <c r="A34" s="271">
        <v>2006</v>
      </c>
      <c r="B34" s="272"/>
      <c r="C34" s="1007">
        <v>52594</v>
      </c>
      <c r="D34" s="1007">
        <v>41818</v>
      </c>
      <c r="E34" s="1008">
        <v>94412</v>
      </c>
      <c r="F34" s="581"/>
      <c r="G34" s="581">
        <v>43086</v>
      </c>
      <c r="H34" s="581">
        <v>33725</v>
      </c>
      <c r="I34" s="1007">
        <v>76811</v>
      </c>
      <c r="J34" s="581"/>
      <c r="K34" s="581">
        <v>3020</v>
      </c>
      <c r="L34" s="581">
        <v>2493</v>
      </c>
      <c r="M34" s="1007">
        <v>5513</v>
      </c>
      <c r="N34" s="581"/>
      <c r="O34" s="581">
        <v>5099</v>
      </c>
      <c r="P34" s="581">
        <v>4433</v>
      </c>
      <c r="Q34" s="1007">
        <v>9532</v>
      </c>
      <c r="R34" s="581"/>
      <c r="S34" s="581">
        <v>1389</v>
      </c>
      <c r="T34" s="581">
        <v>1167</v>
      </c>
      <c r="U34" s="1007">
        <v>2556</v>
      </c>
    </row>
    <row r="35" spans="1:24" x14ac:dyDescent="0.3">
      <c r="A35" s="271">
        <v>2007</v>
      </c>
      <c r="B35" s="272"/>
      <c r="C35" s="1007">
        <v>51386</v>
      </c>
      <c r="D35" s="1007">
        <v>40088</v>
      </c>
      <c r="E35" s="1008">
        <v>91474</v>
      </c>
      <c r="F35" s="581"/>
      <c r="G35" s="581">
        <v>41731</v>
      </c>
      <c r="H35" s="581">
        <v>32468</v>
      </c>
      <c r="I35" s="1007">
        <v>74199</v>
      </c>
      <c r="J35" s="581"/>
      <c r="K35" s="581">
        <v>3002</v>
      </c>
      <c r="L35" s="581">
        <v>2436</v>
      </c>
      <c r="M35" s="1007">
        <v>5438</v>
      </c>
      <c r="N35" s="581"/>
      <c r="O35" s="581">
        <v>5260</v>
      </c>
      <c r="P35" s="581">
        <v>4083</v>
      </c>
      <c r="Q35" s="1007">
        <v>9343</v>
      </c>
      <c r="R35" s="581"/>
      <c r="S35" s="581">
        <v>1393</v>
      </c>
      <c r="T35" s="581">
        <v>1101</v>
      </c>
      <c r="U35" s="1007">
        <v>2494</v>
      </c>
    </row>
    <row r="36" spans="1:24" x14ac:dyDescent="0.3">
      <c r="A36" s="271">
        <v>2008</v>
      </c>
      <c r="B36" s="272"/>
      <c r="C36" s="1007">
        <v>49472</v>
      </c>
      <c r="D36" s="1007">
        <v>38498</v>
      </c>
      <c r="E36" s="1008">
        <v>87970</v>
      </c>
      <c r="F36" s="581"/>
      <c r="G36" s="581">
        <v>40338</v>
      </c>
      <c r="H36" s="581">
        <v>31194</v>
      </c>
      <c r="I36" s="1007">
        <v>71532</v>
      </c>
      <c r="J36" s="581"/>
      <c r="K36" s="581">
        <v>2931</v>
      </c>
      <c r="L36" s="581">
        <v>2256</v>
      </c>
      <c r="M36" s="1007">
        <v>5187</v>
      </c>
      <c r="N36" s="581"/>
      <c r="O36" s="581">
        <v>4852</v>
      </c>
      <c r="P36" s="581">
        <v>3989</v>
      </c>
      <c r="Q36" s="1007">
        <v>8841</v>
      </c>
      <c r="R36" s="581"/>
      <c r="S36" s="581">
        <v>1351</v>
      </c>
      <c r="T36" s="581">
        <v>1059</v>
      </c>
      <c r="U36" s="1007">
        <v>2410</v>
      </c>
    </row>
    <row r="37" spans="1:24" x14ac:dyDescent="0.3">
      <c r="A37" s="271">
        <v>2009</v>
      </c>
      <c r="B37" s="272"/>
      <c r="C37" s="1007">
        <v>47149</v>
      </c>
      <c r="D37" s="1007">
        <v>35379</v>
      </c>
      <c r="E37" s="1008">
        <v>82528</v>
      </c>
      <c r="F37" s="581"/>
      <c r="G37" s="581">
        <v>38531</v>
      </c>
      <c r="H37" s="581">
        <v>28564</v>
      </c>
      <c r="I37" s="1007">
        <v>67095</v>
      </c>
      <c r="J37" s="581"/>
      <c r="K37" s="581">
        <v>2744</v>
      </c>
      <c r="L37" s="581">
        <v>2110</v>
      </c>
      <c r="M37" s="1007">
        <v>4854</v>
      </c>
      <c r="N37" s="581"/>
      <c r="O37" s="581">
        <v>4600</v>
      </c>
      <c r="P37" s="581">
        <v>3674</v>
      </c>
      <c r="Q37" s="1007">
        <v>8274</v>
      </c>
      <c r="R37" s="581"/>
      <c r="S37" s="581">
        <v>1274</v>
      </c>
      <c r="T37" s="581">
        <v>1031</v>
      </c>
      <c r="U37" s="1007">
        <v>2305</v>
      </c>
    </row>
    <row r="38" spans="1:24" x14ac:dyDescent="0.3">
      <c r="A38" s="271">
        <v>2010</v>
      </c>
      <c r="B38" s="272"/>
      <c r="C38" s="1007">
        <v>46430</v>
      </c>
      <c r="D38" s="1007">
        <v>33909</v>
      </c>
      <c r="E38" s="1008">
        <v>80339</v>
      </c>
      <c r="F38" s="581"/>
      <c r="G38" s="581">
        <v>37873</v>
      </c>
      <c r="H38" s="581">
        <v>27371</v>
      </c>
      <c r="I38" s="1007">
        <v>65244</v>
      </c>
      <c r="J38" s="581"/>
      <c r="K38" s="581">
        <v>2687</v>
      </c>
      <c r="L38" s="581">
        <v>2036</v>
      </c>
      <c r="M38" s="1007">
        <v>4723</v>
      </c>
      <c r="N38" s="581"/>
      <c r="O38" s="581">
        <v>4599</v>
      </c>
      <c r="P38" s="581">
        <v>3539</v>
      </c>
      <c r="Q38" s="1007">
        <v>8138</v>
      </c>
      <c r="R38" s="581"/>
      <c r="S38" s="581">
        <v>1271</v>
      </c>
      <c r="T38" s="581">
        <v>963</v>
      </c>
      <c r="U38" s="1007">
        <v>2234</v>
      </c>
    </row>
    <row r="39" spans="1:24" x14ac:dyDescent="0.3">
      <c r="A39" s="271">
        <v>2011</v>
      </c>
      <c r="B39" s="272"/>
      <c r="C39" s="1007">
        <v>43040</v>
      </c>
      <c r="D39" s="1007">
        <v>30764</v>
      </c>
      <c r="E39" s="1008">
        <v>73804</v>
      </c>
      <c r="F39" s="581"/>
      <c r="G39" s="581">
        <v>34993</v>
      </c>
      <c r="H39" s="581">
        <v>24835</v>
      </c>
      <c r="I39" s="1007">
        <v>59828</v>
      </c>
      <c r="J39" s="581"/>
      <c r="K39" s="581">
        <v>2551</v>
      </c>
      <c r="L39" s="581">
        <v>1823</v>
      </c>
      <c r="M39" s="1007">
        <v>4374</v>
      </c>
      <c r="N39" s="581"/>
      <c r="O39" s="581">
        <v>4320</v>
      </c>
      <c r="P39" s="581">
        <v>3316</v>
      </c>
      <c r="Q39" s="1007">
        <v>7636</v>
      </c>
      <c r="R39" s="581"/>
      <c r="S39" s="581">
        <v>1176</v>
      </c>
      <c r="T39" s="581">
        <v>790</v>
      </c>
      <c r="U39" s="1007">
        <v>1966</v>
      </c>
      <c r="W39" s="298"/>
      <c r="X39" s="298"/>
    </row>
    <row r="40" spans="1:24" x14ac:dyDescent="0.3">
      <c r="A40" s="271">
        <v>2012</v>
      </c>
      <c r="B40" s="272"/>
      <c r="C40" s="1007">
        <v>42677</v>
      </c>
      <c r="D40" s="1007">
        <v>30796</v>
      </c>
      <c r="E40" s="1008">
        <v>73473</v>
      </c>
      <c r="F40" s="581"/>
      <c r="G40" s="581">
        <v>34726</v>
      </c>
      <c r="H40" s="581">
        <v>24899</v>
      </c>
      <c r="I40" s="1007">
        <v>59625</v>
      </c>
      <c r="J40" s="581"/>
      <c r="K40" s="581">
        <v>2555</v>
      </c>
      <c r="L40" s="581">
        <v>1777</v>
      </c>
      <c r="M40" s="1007">
        <v>4332</v>
      </c>
      <c r="N40" s="581"/>
      <c r="O40" s="581">
        <v>4258</v>
      </c>
      <c r="P40" s="581">
        <v>3283</v>
      </c>
      <c r="Q40" s="1007">
        <v>7541</v>
      </c>
      <c r="R40" s="581"/>
      <c r="S40" s="581">
        <v>1138</v>
      </c>
      <c r="T40" s="581">
        <v>837</v>
      </c>
      <c r="U40" s="1007">
        <v>1975</v>
      </c>
      <c r="W40" s="298"/>
      <c r="X40" s="298"/>
    </row>
    <row r="41" spans="1:24" x14ac:dyDescent="0.3">
      <c r="A41" s="271">
        <v>2013</v>
      </c>
      <c r="B41" s="272"/>
      <c r="C41" s="1007">
        <v>43057</v>
      </c>
      <c r="D41" s="1007">
        <v>29970</v>
      </c>
      <c r="E41" s="1008">
        <v>73027</v>
      </c>
      <c r="F41" s="581"/>
      <c r="G41" s="581">
        <v>35036</v>
      </c>
      <c r="H41" s="581">
        <v>24243</v>
      </c>
      <c r="I41" s="1007">
        <v>59279</v>
      </c>
      <c r="J41" s="1009"/>
      <c r="K41" s="581">
        <v>2588</v>
      </c>
      <c r="L41" s="581">
        <v>1776</v>
      </c>
      <c r="M41" s="1007">
        <v>4364</v>
      </c>
      <c r="N41" s="581"/>
      <c r="O41" s="581">
        <v>4155</v>
      </c>
      <c r="P41" s="581">
        <v>3084</v>
      </c>
      <c r="Q41" s="1007">
        <v>7239</v>
      </c>
      <c r="R41" s="581"/>
      <c r="S41" s="581">
        <v>1105</v>
      </c>
      <c r="T41" s="581">
        <v>811</v>
      </c>
      <c r="U41" s="1007">
        <v>1916</v>
      </c>
    </row>
    <row r="42" spans="1:24" x14ac:dyDescent="0.3">
      <c r="A42" s="271">
        <v>2014</v>
      </c>
      <c r="B42" s="272"/>
      <c r="C42" s="1007">
        <v>41364</v>
      </c>
      <c r="D42" s="1007">
        <v>27799</v>
      </c>
      <c r="E42" s="1008">
        <v>69163</v>
      </c>
      <c r="F42" s="581"/>
      <c r="G42" s="581">
        <v>33802</v>
      </c>
      <c r="H42" s="581">
        <v>22562</v>
      </c>
      <c r="I42" s="1007">
        <v>56364</v>
      </c>
      <c r="J42" s="1009"/>
      <c r="K42" s="581">
        <v>2348</v>
      </c>
      <c r="L42" s="581">
        <v>1575</v>
      </c>
      <c r="M42" s="1007">
        <v>3923</v>
      </c>
      <c r="N42" s="581"/>
      <c r="O42" s="581">
        <v>3989</v>
      </c>
      <c r="P42" s="581">
        <v>2883</v>
      </c>
      <c r="Q42" s="1007">
        <v>6872</v>
      </c>
      <c r="R42" s="581"/>
      <c r="S42" s="581">
        <v>1056</v>
      </c>
      <c r="T42" s="581">
        <v>726</v>
      </c>
      <c r="U42" s="1007">
        <v>1782</v>
      </c>
    </row>
    <row r="43" spans="1:24" x14ac:dyDescent="0.3">
      <c r="A43" s="278">
        <v>2015</v>
      </c>
      <c r="B43" s="279"/>
      <c r="C43" s="1010">
        <v>41959</v>
      </c>
      <c r="D43" s="1010">
        <v>27826</v>
      </c>
      <c r="E43" s="1011">
        <v>69785</v>
      </c>
      <c r="F43" s="582"/>
      <c r="G43" s="582">
        <v>34103</v>
      </c>
      <c r="H43" s="582">
        <v>22390</v>
      </c>
      <c r="I43" s="1010">
        <v>56493</v>
      </c>
      <c r="J43" s="1012"/>
      <c r="K43" s="582">
        <v>2447</v>
      </c>
      <c r="L43" s="582">
        <v>1638</v>
      </c>
      <c r="M43" s="1010">
        <v>4085</v>
      </c>
      <c r="N43" s="582"/>
      <c r="O43" s="582">
        <v>4168</v>
      </c>
      <c r="P43" s="582">
        <v>2974</v>
      </c>
      <c r="Q43" s="1010">
        <v>7142</v>
      </c>
      <c r="R43" s="582"/>
      <c r="S43" s="582">
        <v>1060</v>
      </c>
      <c r="T43" s="582">
        <v>765</v>
      </c>
      <c r="U43" s="1010">
        <v>1825</v>
      </c>
    </row>
    <row r="44" spans="1:24" x14ac:dyDescent="0.3">
      <c r="A44" s="271">
        <v>2016</v>
      </c>
      <c r="B44" s="272"/>
      <c r="C44" s="1010">
        <v>40297</v>
      </c>
      <c r="D44" s="1010">
        <v>25779</v>
      </c>
      <c r="E44" s="1011">
        <v>66076</v>
      </c>
      <c r="F44" s="582"/>
      <c r="G44" s="582">
        <v>32856</v>
      </c>
      <c r="H44" s="582">
        <v>20812</v>
      </c>
      <c r="I44" s="1010">
        <v>53668</v>
      </c>
      <c r="J44" s="1012"/>
      <c r="K44" s="582">
        <v>2382</v>
      </c>
      <c r="L44" s="582">
        <v>1475</v>
      </c>
      <c r="M44" s="1010">
        <v>3857</v>
      </c>
      <c r="N44" s="582"/>
      <c r="O44" s="582">
        <v>3917</v>
      </c>
      <c r="P44" s="582">
        <v>2780</v>
      </c>
      <c r="Q44" s="1010">
        <v>6697</v>
      </c>
      <c r="R44" s="582"/>
      <c r="S44" s="582">
        <v>962</v>
      </c>
      <c r="T44" s="582">
        <v>640</v>
      </c>
      <c r="U44" s="1010">
        <v>1602</v>
      </c>
    </row>
    <row r="45" spans="1:24" x14ac:dyDescent="0.3">
      <c r="A45" s="271">
        <v>2017</v>
      </c>
      <c r="B45" s="272"/>
      <c r="C45" s="1010">
        <v>40974</v>
      </c>
      <c r="D45" s="1010">
        <v>25367</v>
      </c>
      <c r="E45" s="1011">
        <v>66341</v>
      </c>
      <c r="F45" s="582"/>
      <c r="G45" s="582">
        <v>33327</v>
      </c>
      <c r="H45" s="582">
        <v>20525</v>
      </c>
      <c r="I45" s="1010">
        <v>53852</v>
      </c>
      <c r="J45" s="1012"/>
      <c r="K45" s="582">
        <v>2383</v>
      </c>
      <c r="L45" s="582">
        <v>1438</v>
      </c>
      <c r="M45" s="1010">
        <v>3821</v>
      </c>
      <c r="N45" s="582"/>
      <c r="O45" s="582">
        <v>4034</v>
      </c>
      <c r="P45" s="582">
        <v>2693</v>
      </c>
      <c r="Q45" s="1010">
        <v>6727</v>
      </c>
      <c r="R45" s="582"/>
      <c r="S45" s="582">
        <v>1045</v>
      </c>
      <c r="T45" s="582">
        <v>646</v>
      </c>
      <c r="U45" s="1010">
        <v>1691</v>
      </c>
    </row>
    <row r="46" spans="1:24" x14ac:dyDescent="0.3">
      <c r="A46" s="271">
        <v>2018</v>
      </c>
      <c r="B46" s="272"/>
      <c r="C46" s="1010">
        <v>40395</v>
      </c>
      <c r="D46" s="1010">
        <v>23737</v>
      </c>
      <c r="E46" s="1011">
        <v>64132</v>
      </c>
      <c r="F46" s="582"/>
      <c r="G46" s="582">
        <v>32862</v>
      </c>
      <c r="H46" s="582">
        <v>19127</v>
      </c>
      <c r="I46" s="1010">
        <v>51989</v>
      </c>
      <c r="J46" s="1012"/>
      <c r="K46" s="582">
        <v>2399</v>
      </c>
      <c r="L46" s="582">
        <v>1351</v>
      </c>
      <c r="M46" s="1010">
        <v>3750</v>
      </c>
      <c r="N46" s="582"/>
      <c r="O46" s="582">
        <v>3994</v>
      </c>
      <c r="P46" s="582">
        <v>2621</v>
      </c>
      <c r="Q46" s="1010">
        <v>6615</v>
      </c>
      <c r="R46" s="582"/>
      <c r="S46" s="582">
        <v>959</v>
      </c>
      <c r="T46" s="582">
        <v>563</v>
      </c>
      <c r="U46" s="1010">
        <v>1522</v>
      </c>
    </row>
    <row r="47" spans="1:24" ht="16.5" x14ac:dyDescent="0.3">
      <c r="A47" s="284"/>
      <c r="B47" s="284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6"/>
      <c r="P47" s="286"/>
      <c r="Q47" s="286"/>
      <c r="R47" s="285"/>
      <c r="S47" s="285"/>
      <c r="T47" s="285"/>
      <c r="U47" s="285"/>
      <c r="X47" s="298"/>
    </row>
    <row r="48" spans="1:24" s="557" customFormat="1" x14ac:dyDescent="0.35">
      <c r="A48" s="653" t="s">
        <v>87</v>
      </c>
      <c r="B48" s="651" t="s">
        <v>105</v>
      </c>
      <c r="C48" s="651"/>
      <c r="D48" s="651"/>
      <c r="E48" s="651"/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</row>
    <row r="49" spans="1:21" s="557" customFormat="1" x14ac:dyDescent="0.35">
      <c r="A49" s="653"/>
      <c r="B49" s="651" t="s">
        <v>1303</v>
      </c>
      <c r="C49" s="651"/>
      <c r="D49" s="651"/>
      <c r="E49" s="651"/>
      <c r="F49" s="651"/>
      <c r="G49" s="651"/>
      <c r="H49" s="651"/>
      <c r="I49" s="651"/>
      <c r="J49" s="651"/>
      <c r="K49" s="651"/>
      <c r="L49" s="651"/>
      <c r="M49" s="651"/>
      <c r="N49" s="651"/>
      <c r="O49" s="651"/>
      <c r="P49" s="651"/>
      <c r="Q49" s="651"/>
      <c r="R49" s="651"/>
      <c r="S49" s="651"/>
      <c r="T49" s="651"/>
      <c r="U49" s="651"/>
    </row>
    <row r="50" spans="1:21" s="557" customFormat="1" x14ac:dyDescent="0.35">
      <c r="A50" s="651"/>
      <c r="B50" s="651"/>
      <c r="C50" s="651"/>
      <c r="D50" s="651"/>
      <c r="E50" s="651"/>
      <c r="F50" s="651"/>
      <c r="G50" s="651"/>
      <c r="H50" s="651"/>
      <c r="I50" s="651"/>
      <c r="J50" s="651"/>
      <c r="K50" s="651"/>
      <c r="L50" s="651"/>
      <c r="M50" s="651"/>
      <c r="N50" s="651"/>
      <c r="O50" s="651"/>
      <c r="P50" s="651"/>
      <c r="Q50" s="651"/>
      <c r="R50" s="651"/>
      <c r="S50" s="651"/>
      <c r="T50" s="651"/>
      <c r="U50" s="651"/>
    </row>
    <row r="51" spans="1:21" s="557" customFormat="1" x14ac:dyDescent="0.35">
      <c r="A51" s="653" t="s">
        <v>44</v>
      </c>
      <c r="B51" s="651" t="s">
        <v>114</v>
      </c>
      <c r="C51" s="651"/>
      <c r="D51" s="651"/>
      <c r="E51" s="651"/>
      <c r="F51" s="651"/>
      <c r="G51" s="651"/>
      <c r="H51" s="651"/>
      <c r="I51" s="651"/>
      <c r="J51" s="651"/>
      <c r="K51" s="651"/>
      <c r="L51" s="651"/>
      <c r="M51" s="651"/>
      <c r="N51" s="651"/>
      <c r="O51" s="651"/>
      <c r="P51" s="651"/>
      <c r="Q51" s="651"/>
      <c r="R51" s="651"/>
      <c r="S51" s="651"/>
      <c r="T51" s="651"/>
      <c r="U51" s="651"/>
    </row>
    <row r="52" spans="1:21" s="557" customFormat="1" x14ac:dyDescent="0.35">
      <c r="A52" s="651"/>
      <c r="B52" s="651" t="s">
        <v>898</v>
      </c>
      <c r="C52" s="651"/>
      <c r="D52" s="651"/>
      <c r="E52" s="651"/>
      <c r="F52" s="651"/>
      <c r="G52" s="651"/>
      <c r="H52" s="651"/>
      <c r="I52" s="651"/>
      <c r="J52" s="651"/>
      <c r="K52" s="651"/>
      <c r="L52" s="651"/>
      <c r="M52" s="651"/>
      <c r="N52" s="651"/>
      <c r="O52" s="651"/>
      <c r="P52" s="651"/>
      <c r="Q52" s="651"/>
      <c r="R52" s="651"/>
      <c r="S52" s="651"/>
      <c r="T52" s="651"/>
      <c r="U52" s="651"/>
    </row>
    <row r="53" spans="1:21" s="557" customFormat="1" x14ac:dyDescent="0.35">
      <c r="A53" s="651"/>
      <c r="B53" s="651" t="s">
        <v>899</v>
      </c>
      <c r="C53" s="651"/>
      <c r="D53" s="651"/>
      <c r="E53" s="651"/>
      <c r="F53" s="651"/>
      <c r="G53" s="651"/>
      <c r="H53" s="651"/>
      <c r="I53" s="651"/>
      <c r="J53" s="651"/>
      <c r="K53" s="651"/>
      <c r="L53" s="651"/>
      <c r="M53" s="651"/>
      <c r="N53" s="651"/>
      <c r="O53" s="651"/>
      <c r="P53" s="651"/>
      <c r="Q53" s="651"/>
      <c r="R53" s="651"/>
      <c r="S53" s="651"/>
      <c r="T53" s="651"/>
      <c r="U53" s="651"/>
    </row>
    <row r="54" spans="1:21" s="557" customFormat="1" x14ac:dyDescent="0.35">
      <c r="A54" s="651"/>
      <c r="B54" s="651" t="s">
        <v>111</v>
      </c>
      <c r="C54" s="651"/>
      <c r="D54" s="651"/>
      <c r="E54" s="651"/>
      <c r="F54" s="651"/>
      <c r="G54" s="651"/>
      <c r="H54" s="651"/>
      <c r="I54" s="651"/>
      <c r="J54" s="651"/>
      <c r="K54" s="651"/>
      <c r="L54" s="651"/>
      <c r="M54" s="651"/>
      <c r="N54" s="651"/>
      <c r="O54" s="651"/>
      <c r="P54" s="651"/>
      <c r="Q54" s="651"/>
      <c r="R54" s="651"/>
      <c r="S54" s="651"/>
      <c r="T54" s="651"/>
      <c r="U54" s="651"/>
    </row>
    <row r="55" spans="1:21" s="557" customFormat="1" x14ac:dyDescent="0.35">
      <c r="B55" s="655" t="s">
        <v>1306</v>
      </c>
    </row>
    <row r="56" spans="1:21" s="557" customFormat="1" x14ac:dyDescent="0.35">
      <c r="B56" s="643" t="s">
        <v>883</v>
      </c>
    </row>
  </sheetData>
  <mergeCells count="5">
    <mergeCell ref="C3:E3"/>
    <mergeCell ref="G3:I3"/>
    <mergeCell ref="K3:M3"/>
    <mergeCell ref="O3:Q3"/>
    <mergeCell ref="S3:U3"/>
  </mergeCells>
  <hyperlinks>
    <hyperlink ref="B56" r:id="rId1" xr:uid="{00000000-0004-0000-1800-000000000000}"/>
    <hyperlink ref="A2" location="'CHAPTER 1'!A1" display="Back to Table of Contents" xr:uid="{00000000-0004-0000-1800-000001000000}"/>
  </hyperlinks>
  <pageMargins left="0.7" right="0.7" top="0.75" bottom="0.75" header="0.3" footer="0.3"/>
  <pageSetup paperSize="9" scale="69" orientation="landscape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6">
    <tabColor theme="7" tint="0.59999389629810485"/>
    <pageSetUpPr fitToPage="1"/>
  </sheetPr>
  <dimension ref="A1:D1"/>
  <sheetViews>
    <sheetView showGridLines="0" zoomScaleNormal="100" workbookViewId="0"/>
  </sheetViews>
  <sheetFormatPr defaultColWidth="9.140625" defaultRowHeight="12.75" x14ac:dyDescent="0.2"/>
  <cols>
    <col min="1" max="1" width="5.7109375" style="3" customWidth="1"/>
    <col min="2" max="16384" width="9.140625" style="3"/>
  </cols>
  <sheetData>
    <row r="1" spans="1:4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1900-000000000000}"/>
  </hyperlinks>
  <pageMargins left="0.7" right="0.7" top="0.75" bottom="0.75" header="0.3" footer="0.3"/>
  <pageSetup paperSize="9" scale="32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7">
    <tabColor theme="7" tint="0.39997558519241921"/>
    <pageSetUpPr fitToPage="1"/>
  </sheetPr>
  <dimension ref="A1:W56"/>
  <sheetViews>
    <sheetView showGridLines="0" zoomScaleNormal="100" workbookViewId="0">
      <pane ySplit="4" topLeftCell="A32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5.28515625" style="9" customWidth="1"/>
    <col min="2" max="2" width="5.85546875" style="9" customWidth="1"/>
    <col min="3" max="5" width="9.140625" style="9"/>
    <col min="6" max="6" width="3.7109375" style="9" customWidth="1"/>
    <col min="7" max="9" width="9.140625" style="9"/>
    <col min="10" max="10" width="2.85546875" style="9" customWidth="1"/>
    <col min="11" max="13" width="9.140625" style="9"/>
    <col min="14" max="14" width="4.5703125" style="9" customWidth="1"/>
    <col min="15" max="17" width="9.140625" style="9"/>
    <col min="18" max="18" width="6" style="9" customWidth="1"/>
    <col min="19" max="16384" width="9.140625" style="9"/>
  </cols>
  <sheetData>
    <row r="1" spans="1:23" s="37" customFormat="1" ht="18" x14ac:dyDescent="0.35">
      <c r="A1" s="35" t="s">
        <v>1149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23" x14ac:dyDescent="0.3">
      <c r="A2" s="574" t="s">
        <v>965</v>
      </c>
      <c r="C2" s="116"/>
      <c r="U2" s="116"/>
    </row>
    <row r="3" spans="1:23" x14ac:dyDescent="0.3">
      <c r="A3" s="258"/>
      <c r="B3" s="258"/>
      <c r="C3" s="1194" t="s">
        <v>84</v>
      </c>
      <c r="D3" s="1194"/>
      <c r="E3" s="1194"/>
      <c r="F3" s="259"/>
      <c r="G3" s="1194" t="s">
        <v>47</v>
      </c>
      <c r="H3" s="1194"/>
      <c r="I3" s="1194"/>
      <c r="J3" s="259"/>
      <c r="K3" s="1194" t="s">
        <v>48</v>
      </c>
      <c r="L3" s="1194"/>
      <c r="M3" s="1194"/>
      <c r="N3" s="259"/>
      <c r="O3" s="1194" t="s">
        <v>49</v>
      </c>
      <c r="P3" s="1194"/>
      <c r="Q3" s="1194"/>
      <c r="R3" s="259"/>
      <c r="S3" s="1194" t="s">
        <v>55</v>
      </c>
      <c r="T3" s="1194"/>
      <c r="U3" s="1194"/>
    </row>
    <row r="4" spans="1:23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3" x14ac:dyDescent="0.3">
      <c r="A5" s="266">
        <v>1961</v>
      </c>
      <c r="B5" s="267"/>
      <c r="C5" s="1021" t="s">
        <v>89</v>
      </c>
      <c r="D5" s="1021" t="s">
        <v>89</v>
      </c>
      <c r="E5" s="1022" t="s">
        <v>89</v>
      </c>
      <c r="F5" s="1023"/>
      <c r="G5" s="1023">
        <v>44417</v>
      </c>
      <c r="H5" s="1023">
        <v>22457</v>
      </c>
      <c r="I5" s="1024">
        <v>66874</v>
      </c>
      <c r="J5" s="1023"/>
      <c r="K5" s="1023">
        <v>3274</v>
      </c>
      <c r="L5" s="1023">
        <v>1573</v>
      </c>
      <c r="M5" s="1024">
        <v>4847</v>
      </c>
      <c r="N5" s="1023"/>
      <c r="O5" s="1023">
        <v>6588</v>
      </c>
      <c r="P5" s="1023">
        <v>3691</v>
      </c>
      <c r="Q5" s="1024">
        <v>10279</v>
      </c>
      <c r="R5" s="1023"/>
      <c r="S5" s="1025" t="s">
        <v>89</v>
      </c>
      <c r="T5" s="1025" t="s">
        <v>89</v>
      </c>
      <c r="U5" s="1021" t="s">
        <v>89</v>
      </c>
    </row>
    <row r="6" spans="1:23" hidden="1" x14ac:dyDescent="0.3">
      <c r="A6" s="1005">
        <f>A5+2</f>
        <v>1963</v>
      </c>
      <c r="B6" s="1006"/>
      <c r="C6" s="1026"/>
      <c r="D6" s="1026"/>
      <c r="E6" s="1027"/>
      <c r="F6" s="699"/>
      <c r="G6" s="699"/>
      <c r="H6" s="699"/>
      <c r="I6" s="1028"/>
      <c r="J6" s="699"/>
      <c r="K6" s="699"/>
      <c r="L6" s="699"/>
      <c r="M6" s="1028"/>
      <c r="N6" s="699"/>
      <c r="O6" s="699"/>
      <c r="P6" s="699"/>
      <c r="Q6" s="1028"/>
      <c r="R6" s="699"/>
      <c r="S6" s="1029"/>
      <c r="T6" s="1029"/>
      <c r="U6" s="1026"/>
    </row>
    <row r="7" spans="1:23" hidden="1" x14ac:dyDescent="0.3">
      <c r="A7" s="1005">
        <f t="shared" ref="A7:A21" si="0">A6+2</f>
        <v>1965</v>
      </c>
      <c r="B7" s="1006"/>
      <c r="C7" s="1026"/>
      <c r="D7" s="1026"/>
      <c r="E7" s="1027"/>
      <c r="F7" s="699"/>
      <c r="G7" s="699"/>
      <c r="H7" s="699"/>
      <c r="I7" s="1028"/>
      <c r="J7" s="699"/>
      <c r="K7" s="699"/>
      <c r="L7" s="699"/>
      <c r="M7" s="1028"/>
      <c r="N7" s="699"/>
      <c r="O7" s="699"/>
      <c r="P7" s="699"/>
      <c r="Q7" s="1028"/>
      <c r="R7" s="699"/>
      <c r="S7" s="1029"/>
      <c r="T7" s="1029"/>
      <c r="U7" s="1026"/>
    </row>
    <row r="8" spans="1:23" hidden="1" x14ac:dyDescent="0.3">
      <c r="A8" s="1005">
        <f t="shared" si="0"/>
        <v>1967</v>
      </c>
      <c r="B8" s="1006"/>
      <c r="C8" s="1026"/>
      <c r="D8" s="1026"/>
      <c r="E8" s="1027"/>
      <c r="F8" s="699"/>
      <c r="G8" s="699"/>
      <c r="H8" s="699"/>
      <c r="I8" s="1028"/>
      <c r="J8" s="699"/>
      <c r="K8" s="699"/>
      <c r="L8" s="699"/>
      <c r="M8" s="1028"/>
      <c r="N8" s="699"/>
      <c r="O8" s="699"/>
      <c r="P8" s="699"/>
      <c r="Q8" s="1028"/>
      <c r="R8" s="699"/>
      <c r="S8" s="1029"/>
      <c r="T8" s="1029"/>
      <c r="U8" s="1026"/>
    </row>
    <row r="9" spans="1:23" hidden="1" x14ac:dyDescent="0.3">
      <c r="A9" s="1005">
        <f t="shared" si="0"/>
        <v>1969</v>
      </c>
      <c r="B9" s="1006"/>
      <c r="C9" s="1026"/>
      <c r="D9" s="1026"/>
      <c r="E9" s="1027"/>
      <c r="F9" s="699"/>
      <c r="G9" s="699"/>
      <c r="H9" s="699"/>
      <c r="I9" s="1028"/>
      <c r="J9" s="699"/>
      <c r="K9" s="699"/>
      <c r="L9" s="699"/>
      <c r="M9" s="1028"/>
      <c r="N9" s="699"/>
      <c r="O9" s="699"/>
      <c r="P9" s="699"/>
      <c r="Q9" s="1028"/>
      <c r="R9" s="699"/>
      <c r="S9" s="1029"/>
      <c r="T9" s="1029"/>
      <c r="U9" s="1026"/>
    </row>
    <row r="10" spans="1:23" x14ac:dyDescent="0.3">
      <c r="A10" s="271">
        <v>1971</v>
      </c>
      <c r="B10" s="272"/>
      <c r="C10" s="1030" t="s">
        <v>89</v>
      </c>
      <c r="D10" s="1030" t="s">
        <v>89</v>
      </c>
      <c r="E10" s="1031" t="s">
        <v>89</v>
      </c>
      <c r="F10" s="581"/>
      <c r="G10" s="581">
        <v>53972</v>
      </c>
      <c r="H10" s="581">
        <v>22192</v>
      </c>
      <c r="I10" s="1007">
        <v>76164</v>
      </c>
      <c r="J10" s="581"/>
      <c r="K10" s="581">
        <v>3916</v>
      </c>
      <c r="L10" s="581">
        <v>1669</v>
      </c>
      <c r="M10" s="1007">
        <v>5585</v>
      </c>
      <c r="N10" s="581"/>
      <c r="O10" s="581">
        <v>7187</v>
      </c>
      <c r="P10" s="581">
        <v>3504</v>
      </c>
      <c r="Q10" s="1007">
        <v>10691</v>
      </c>
      <c r="R10" s="581"/>
      <c r="S10" s="1032" t="s">
        <v>89</v>
      </c>
      <c r="T10" s="1032" t="s">
        <v>89</v>
      </c>
      <c r="U10" s="1030" t="s">
        <v>89</v>
      </c>
    </row>
    <row r="11" spans="1:23" hidden="1" x14ac:dyDescent="0.3">
      <c r="A11" s="271">
        <f t="shared" si="0"/>
        <v>1973</v>
      </c>
      <c r="B11" s="272"/>
      <c r="C11" s="1030"/>
      <c r="D11" s="1030"/>
      <c r="E11" s="1031"/>
      <c r="F11" s="581"/>
      <c r="G11" s="581"/>
      <c r="H11" s="581"/>
      <c r="I11" s="1007"/>
      <c r="J11" s="581"/>
      <c r="K11" s="581"/>
      <c r="L11" s="581"/>
      <c r="M11" s="1007"/>
      <c r="N11" s="581"/>
      <c r="O11" s="581"/>
      <c r="P11" s="581"/>
      <c r="Q11" s="1007"/>
      <c r="R11" s="581"/>
      <c r="S11" s="1032"/>
      <c r="T11" s="1032"/>
      <c r="U11" s="1030"/>
    </row>
    <row r="12" spans="1:23" hidden="1" x14ac:dyDescent="0.3">
      <c r="A12" s="271">
        <f t="shared" si="0"/>
        <v>1975</v>
      </c>
      <c r="B12" s="272"/>
      <c r="C12" s="1007"/>
      <c r="D12" s="1007"/>
      <c r="E12" s="1008"/>
      <c r="F12" s="581"/>
      <c r="G12" s="581"/>
      <c r="H12" s="581"/>
      <c r="I12" s="1007"/>
      <c r="J12" s="581"/>
      <c r="K12" s="581"/>
      <c r="L12" s="581"/>
      <c r="M12" s="1007"/>
      <c r="N12" s="581"/>
      <c r="O12" s="581"/>
      <c r="P12" s="581"/>
      <c r="Q12" s="1007"/>
      <c r="R12" s="581"/>
      <c r="S12" s="581"/>
      <c r="T12" s="581"/>
      <c r="U12" s="1007"/>
    </row>
    <row r="13" spans="1:23" hidden="1" x14ac:dyDescent="0.3">
      <c r="A13" s="271">
        <f t="shared" si="0"/>
        <v>1977</v>
      </c>
      <c r="B13" s="272"/>
      <c r="C13" s="1007"/>
      <c r="D13" s="1007"/>
      <c r="E13" s="1008"/>
      <c r="F13" s="581"/>
      <c r="G13" s="581"/>
      <c r="H13" s="581"/>
      <c r="I13" s="1007"/>
      <c r="J13" s="581"/>
      <c r="K13" s="581"/>
      <c r="L13" s="581"/>
      <c r="M13" s="1007"/>
      <c r="N13" s="581"/>
      <c r="O13" s="581"/>
      <c r="P13" s="581"/>
      <c r="Q13" s="1007"/>
      <c r="R13" s="581"/>
      <c r="S13" s="581"/>
      <c r="T13" s="581"/>
      <c r="U13" s="1007"/>
    </row>
    <row r="14" spans="1:23" hidden="1" x14ac:dyDescent="0.3">
      <c r="A14" s="271">
        <f t="shared" si="0"/>
        <v>1979</v>
      </c>
      <c r="B14" s="272"/>
      <c r="C14" s="1007"/>
      <c r="D14" s="1007"/>
      <c r="E14" s="1008"/>
      <c r="F14" s="581"/>
      <c r="G14" s="581"/>
      <c r="H14" s="581"/>
      <c r="I14" s="1007"/>
      <c r="J14" s="581"/>
      <c r="K14" s="581"/>
      <c r="L14" s="581"/>
      <c r="M14" s="1007"/>
      <c r="N14" s="581"/>
      <c r="O14" s="581"/>
      <c r="P14" s="581"/>
      <c r="Q14" s="1007"/>
      <c r="R14" s="581"/>
      <c r="S14" s="581"/>
      <c r="T14" s="581"/>
      <c r="U14" s="1007"/>
    </row>
    <row r="15" spans="1:23" x14ac:dyDescent="0.3">
      <c r="A15" s="271">
        <v>1981</v>
      </c>
      <c r="B15" s="272"/>
      <c r="C15" s="1007">
        <v>67349</v>
      </c>
      <c r="D15" s="1007">
        <v>28843</v>
      </c>
      <c r="E15" s="1008">
        <v>96192</v>
      </c>
      <c r="F15" s="581"/>
      <c r="G15" s="581">
        <v>54580</v>
      </c>
      <c r="H15" s="581">
        <v>22733</v>
      </c>
      <c r="I15" s="1007">
        <v>77313</v>
      </c>
      <c r="J15" s="581"/>
      <c r="K15" s="581">
        <v>3733</v>
      </c>
      <c r="L15" s="581">
        <v>1567</v>
      </c>
      <c r="M15" s="1007">
        <v>5300</v>
      </c>
      <c r="N15" s="581"/>
      <c r="O15" s="581">
        <v>7095</v>
      </c>
      <c r="P15" s="581">
        <v>3633</v>
      </c>
      <c r="Q15" s="1007">
        <v>10728</v>
      </c>
      <c r="R15" s="581"/>
      <c r="S15" s="581">
        <v>1941</v>
      </c>
      <c r="T15" s="581">
        <v>910</v>
      </c>
      <c r="U15" s="1007">
        <v>2851</v>
      </c>
    </row>
    <row r="16" spans="1:23" hidden="1" x14ac:dyDescent="0.3">
      <c r="A16" s="271">
        <f t="shared" si="0"/>
        <v>1983</v>
      </c>
      <c r="B16" s="272"/>
      <c r="C16" s="1007"/>
      <c r="D16" s="1007"/>
      <c r="E16" s="1008"/>
      <c r="F16" s="581"/>
      <c r="G16" s="581"/>
      <c r="H16" s="581"/>
      <c r="I16" s="1007"/>
      <c r="J16" s="581"/>
      <c r="K16" s="581"/>
      <c r="L16" s="581"/>
      <c r="M16" s="1007"/>
      <c r="N16" s="581"/>
      <c r="O16" s="581"/>
      <c r="P16" s="581"/>
      <c r="Q16" s="1007"/>
      <c r="R16" s="581"/>
      <c r="S16" s="581"/>
      <c r="T16" s="581"/>
      <c r="U16" s="1007"/>
    </row>
    <row r="17" spans="1:21" hidden="1" x14ac:dyDescent="0.3">
      <c r="A17" s="271">
        <f t="shared" si="0"/>
        <v>1985</v>
      </c>
      <c r="B17" s="272"/>
      <c r="C17" s="1007"/>
      <c r="D17" s="1007"/>
      <c r="E17" s="1008"/>
      <c r="F17" s="581"/>
      <c r="G17" s="581"/>
      <c r="H17" s="581"/>
      <c r="I17" s="1007"/>
      <c r="J17" s="581"/>
      <c r="K17" s="581"/>
      <c r="L17" s="581"/>
      <c r="M17" s="1007"/>
      <c r="N17" s="581"/>
      <c r="O17" s="581"/>
      <c r="P17" s="581"/>
      <c r="Q17" s="1007"/>
      <c r="R17" s="581"/>
      <c r="S17" s="581"/>
      <c r="T17" s="581"/>
      <c r="U17" s="1007"/>
    </row>
    <row r="18" spans="1:21" hidden="1" x14ac:dyDescent="0.3">
      <c r="A18" s="271">
        <f t="shared" si="0"/>
        <v>1987</v>
      </c>
      <c r="B18" s="272"/>
      <c r="C18" s="1007"/>
      <c r="D18" s="1007"/>
      <c r="E18" s="1008"/>
      <c r="F18" s="581"/>
      <c r="G18" s="581"/>
      <c r="H18" s="581"/>
      <c r="I18" s="1007"/>
      <c r="J18" s="581"/>
      <c r="K18" s="581"/>
      <c r="L18" s="581"/>
      <c r="M18" s="1007"/>
      <c r="N18" s="581"/>
      <c r="O18" s="581"/>
      <c r="P18" s="581"/>
      <c r="Q18" s="1007"/>
      <c r="R18" s="581"/>
      <c r="S18" s="581"/>
      <c r="T18" s="581"/>
      <c r="U18" s="1007"/>
    </row>
    <row r="19" spans="1:21" hidden="1" x14ac:dyDescent="0.3">
      <c r="A19" s="271">
        <f t="shared" si="0"/>
        <v>1989</v>
      </c>
      <c r="B19" s="272"/>
      <c r="C19" s="1007"/>
      <c r="D19" s="1007"/>
      <c r="E19" s="1008"/>
      <c r="F19" s="581"/>
      <c r="G19" s="581"/>
      <c r="H19" s="581"/>
      <c r="I19" s="1007"/>
      <c r="J19" s="581"/>
      <c r="K19" s="581"/>
      <c r="L19" s="581"/>
      <c r="M19" s="1007"/>
      <c r="N19" s="581"/>
      <c r="O19" s="581"/>
      <c r="P19" s="581"/>
      <c r="Q19" s="1007"/>
      <c r="R19" s="581"/>
      <c r="S19" s="581"/>
      <c r="T19" s="581"/>
      <c r="U19" s="1007"/>
    </row>
    <row r="20" spans="1:21" x14ac:dyDescent="0.3">
      <c r="A20" s="271">
        <v>1991</v>
      </c>
      <c r="B20" s="272"/>
      <c r="C20" s="1007">
        <v>50530</v>
      </c>
      <c r="D20" s="1007">
        <v>22736</v>
      </c>
      <c r="E20" s="1008">
        <v>73266</v>
      </c>
      <c r="F20" s="581"/>
      <c r="G20" s="581">
        <v>40813</v>
      </c>
      <c r="H20" s="581">
        <v>18024</v>
      </c>
      <c r="I20" s="1007">
        <v>58837</v>
      </c>
      <c r="J20" s="581"/>
      <c r="K20" s="581">
        <v>2951</v>
      </c>
      <c r="L20" s="581">
        <v>1282</v>
      </c>
      <c r="M20" s="1007">
        <v>4233</v>
      </c>
      <c r="N20" s="581"/>
      <c r="O20" s="581">
        <v>5391</v>
      </c>
      <c r="P20" s="581">
        <v>2795</v>
      </c>
      <c r="Q20" s="1007">
        <v>8186</v>
      </c>
      <c r="R20" s="581"/>
      <c r="S20" s="581">
        <v>1375</v>
      </c>
      <c r="T20" s="581">
        <v>635</v>
      </c>
      <c r="U20" s="1007">
        <v>2010</v>
      </c>
    </row>
    <row r="21" spans="1:21" hidden="1" x14ac:dyDescent="0.3">
      <c r="A21" s="271">
        <f t="shared" si="0"/>
        <v>1993</v>
      </c>
      <c r="B21" s="272"/>
      <c r="C21" s="1007"/>
      <c r="D21" s="1007"/>
      <c r="E21" s="1008"/>
      <c r="F21" s="581"/>
      <c r="G21" s="581"/>
      <c r="H21" s="581"/>
      <c r="I21" s="1007"/>
      <c r="J21" s="581"/>
      <c r="K21" s="581"/>
      <c r="L21" s="581"/>
      <c r="M21" s="1007"/>
      <c r="N21" s="581"/>
      <c r="O21" s="581"/>
      <c r="P21" s="581"/>
      <c r="Q21" s="1007"/>
      <c r="R21" s="581"/>
      <c r="S21" s="581"/>
      <c r="T21" s="581"/>
      <c r="U21" s="1007"/>
    </row>
    <row r="22" spans="1:21" x14ac:dyDescent="0.3">
      <c r="A22" s="271">
        <v>1994</v>
      </c>
      <c r="B22" s="272"/>
      <c r="C22" s="1007">
        <v>45027</v>
      </c>
      <c r="D22" s="1007">
        <v>19784</v>
      </c>
      <c r="E22" s="1008">
        <v>64811</v>
      </c>
      <c r="F22" s="581"/>
      <c r="G22" s="581">
        <v>36263</v>
      </c>
      <c r="H22" s="581">
        <v>15596</v>
      </c>
      <c r="I22" s="1007">
        <v>51859</v>
      </c>
      <c r="J22" s="581"/>
      <c r="K22" s="581">
        <v>2627</v>
      </c>
      <c r="L22" s="581">
        <v>1184</v>
      </c>
      <c r="M22" s="1007">
        <v>3811</v>
      </c>
      <c r="N22" s="581"/>
      <c r="O22" s="581">
        <v>4895</v>
      </c>
      <c r="P22" s="581">
        <v>2385</v>
      </c>
      <c r="Q22" s="1007">
        <v>7280</v>
      </c>
      <c r="R22" s="581"/>
      <c r="S22" s="581">
        <v>1242</v>
      </c>
      <c r="T22" s="581">
        <v>619</v>
      </c>
      <c r="U22" s="1007">
        <v>1861</v>
      </c>
    </row>
    <row r="23" spans="1:21" x14ac:dyDescent="0.3">
      <c r="A23" s="271">
        <v>1995</v>
      </c>
      <c r="B23" s="272"/>
      <c r="C23" s="1007">
        <v>43097</v>
      </c>
      <c r="D23" s="1007">
        <v>18551</v>
      </c>
      <c r="E23" s="1008">
        <v>61648</v>
      </c>
      <c r="F23" s="581"/>
      <c r="G23" s="581">
        <v>34669</v>
      </c>
      <c r="H23" s="581">
        <v>14598</v>
      </c>
      <c r="I23" s="1007">
        <v>49267</v>
      </c>
      <c r="J23" s="581"/>
      <c r="K23" s="581">
        <v>2560</v>
      </c>
      <c r="L23" s="581">
        <v>1058</v>
      </c>
      <c r="M23" s="1007">
        <v>3618</v>
      </c>
      <c r="N23" s="581"/>
      <c r="O23" s="581">
        <v>4626</v>
      </c>
      <c r="P23" s="581">
        <v>2282</v>
      </c>
      <c r="Q23" s="1007">
        <v>6908</v>
      </c>
      <c r="R23" s="581"/>
      <c r="S23" s="581">
        <v>1242</v>
      </c>
      <c r="T23" s="581">
        <v>613</v>
      </c>
      <c r="U23" s="1007">
        <v>1855</v>
      </c>
    </row>
    <row r="24" spans="1:21" x14ac:dyDescent="0.3">
      <c r="A24" s="271">
        <v>1996</v>
      </c>
      <c r="B24" s="272"/>
      <c r="C24" s="1007">
        <v>40927</v>
      </c>
      <c r="D24" s="1007">
        <v>17327</v>
      </c>
      <c r="E24" s="1008">
        <v>58254</v>
      </c>
      <c r="F24" s="581"/>
      <c r="G24" s="581">
        <v>32957</v>
      </c>
      <c r="H24" s="581">
        <v>13691</v>
      </c>
      <c r="I24" s="1007">
        <v>46648</v>
      </c>
      <c r="J24" s="581"/>
      <c r="K24" s="581">
        <v>2406</v>
      </c>
      <c r="L24" s="581">
        <v>1029</v>
      </c>
      <c r="M24" s="1007">
        <v>3435</v>
      </c>
      <c r="N24" s="581"/>
      <c r="O24" s="581">
        <v>4434</v>
      </c>
      <c r="P24" s="581">
        <v>2078</v>
      </c>
      <c r="Q24" s="1007">
        <v>6512</v>
      </c>
      <c r="R24" s="581"/>
      <c r="S24" s="581">
        <v>1130</v>
      </c>
      <c r="T24" s="581">
        <v>529</v>
      </c>
      <c r="U24" s="1007">
        <v>1659</v>
      </c>
    </row>
    <row r="25" spans="1:21" x14ac:dyDescent="0.3">
      <c r="A25" s="271">
        <v>1997</v>
      </c>
      <c r="B25" s="272"/>
      <c r="C25" s="1007">
        <v>38105</v>
      </c>
      <c r="D25" s="1007">
        <v>16090</v>
      </c>
      <c r="E25" s="1008">
        <v>54195</v>
      </c>
      <c r="F25" s="581"/>
      <c r="G25" s="581">
        <v>30620</v>
      </c>
      <c r="H25" s="581">
        <v>12643</v>
      </c>
      <c r="I25" s="1007">
        <v>43263</v>
      </c>
      <c r="J25" s="581"/>
      <c r="K25" s="581">
        <v>2243</v>
      </c>
      <c r="L25" s="581">
        <v>958</v>
      </c>
      <c r="M25" s="1007">
        <v>3201</v>
      </c>
      <c r="N25" s="581"/>
      <c r="O25" s="581">
        <v>4135</v>
      </c>
      <c r="P25" s="581">
        <v>2006</v>
      </c>
      <c r="Q25" s="1007">
        <v>6141</v>
      </c>
      <c r="R25" s="581"/>
      <c r="S25" s="581">
        <v>1107</v>
      </c>
      <c r="T25" s="581">
        <v>483</v>
      </c>
      <c r="U25" s="1007">
        <v>1590</v>
      </c>
    </row>
    <row r="26" spans="1:21" x14ac:dyDescent="0.3">
      <c r="A26" s="271">
        <v>1998</v>
      </c>
      <c r="B26" s="272"/>
      <c r="C26" s="1007">
        <v>36540</v>
      </c>
      <c r="D26" s="1007">
        <v>15304</v>
      </c>
      <c r="E26" s="1008">
        <v>51844</v>
      </c>
      <c r="F26" s="581"/>
      <c r="G26" s="581">
        <v>29425</v>
      </c>
      <c r="H26" s="581">
        <v>12096</v>
      </c>
      <c r="I26" s="1007">
        <v>41521</v>
      </c>
      <c r="J26" s="581"/>
      <c r="K26" s="581">
        <v>2088</v>
      </c>
      <c r="L26" s="581">
        <v>864</v>
      </c>
      <c r="M26" s="1007">
        <v>2952</v>
      </c>
      <c r="N26" s="581"/>
      <c r="O26" s="581">
        <v>4000</v>
      </c>
      <c r="P26" s="581">
        <v>1901</v>
      </c>
      <c r="Q26" s="1007">
        <v>5901</v>
      </c>
      <c r="R26" s="581"/>
      <c r="S26" s="581">
        <v>1027</v>
      </c>
      <c r="T26" s="581">
        <v>443</v>
      </c>
      <c r="U26" s="1007">
        <v>1470</v>
      </c>
    </row>
    <row r="27" spans="1:21" x14ac:dyDescent="0.3">
      <c r="A27" s="271">
        <v>1999</v>
      </c>
      <c r="B27" s="272"/>
      <c r="C27" s="1007">
        <v>34528</v>
      </c>
      <c r="D27" s="1007">
        <v>13982</v>
      </c>
      <c r="E27" s="1008">
        <v>48510</v>
      </c>
      <c r="F27" s="581"/>
      <c r="G27" s="581">
        <v>27605</v>
      </c>
      <c r="H27" s="581">
        <v>11012</v>
      </c>
      <c r="I27" s="1007">
        <v>38617</v>
      </c>
      <c r="J27" s="581"/>
      <c r="K27" s="581">
        <v>2086</v>
      </c>
      <c r="L27" s="581">
        <v>789</v>
      </c>
      <c r="M27" s="1007">
        <v>2875</v>
      </c>
      <c r="N27" s="581"/>
      <c r="O27" s="581">
        <v>3844</v>
      </c>
      <c r="P27" s="581">
        <v>1761</v>
      </c>
      <c r="Q27" s="1007">
        <v>5605</v>
      </c>
      <c r="R27" s="581"/>
      <c r="S27" s="581">
        <v>993</v>
      </c>
      <c r="T27" s="581">
        <v>420</v>
      </c>
      <c r="U27" s="1007">
        <v>1413</v>
      </c>
    </row>
    <row r="28" spans="1:21" x14ac:dyDescent="0.3">
      <c r="A28" s="271">
        <v>2000</v>
      </c>
      <c r="B28" s="272"/>
      <c r="C28" s="1007">
        <v>32215</v>
      </c>
      <c r="D28" s="1007">
        <v>12781</v>
      </c>
      <c r="E28" s="1008">
        <v>44996</v>
      </c>
      <c r="F28" s="581"/>
      <c r="G28" s="581">
        <v>25990</v>
      </c>
      <c r="H28" s="581">
        <v>10034</v>
      </c>
      <c r="I28" s="1007">
        <v>36024</v>
      </c>
      <c r="J28" s="581"/>
      <c r="K28" s="581">
        <v>1858</v>
      </c>
      <c r="L28" s="581">
        <v>772</v>
      </c>
      <c r="M28" s="1007">
        <v>2630</v>
      </c>
      <c r="N28" s="581"/>
      <c r="O28" s="581">
        <v>3502</v>
      </c>
      <c r="P28" s="581">
        <v>1602</v>
      </c>
      <c r="Q28" s="1007">
        <v>5104</v>
      </c>
      <c r="R28" s="581"/>
      <c r="S28" s="581">
        <v>865</v>
      </c>
      <c r="T28" s="581">
        <v>373</v>
      </c>
      <c r="U28" s="1007">
        <v>1238</v>
      </c>
    </row>
    <row r="29" spans="1:21" x14ac:dyDescent="0.3">
      <c r="A29" s="271">
        <v>2001</v>
      </c>
      <c r="B29" s="272"/>
      <c r="C29" s="1007">
        <v>30525</v>
      </c>
      <c r="D29" s="1007">
        <v>12135</v>
      </c>
      <c r="E29" s="1008">
        <v>42660</v>
      </c>
      <c r="F29" s="581"/>
      <c r="G29" s="581">
        <v>24669</v>
      </c>
      <c r="H29" s="581">
        <v>9556</v>
      </c>
      <c r="I29" s="1007">
        <v>34225</v>
      </c>
      <c r="J29" s="581"/>
      <c r="K29" s="581">
        <v>1823</v>
      </c>
      <c r="L29" s="581">
        <v>742</v>
      </c>
      <c r="M29" s="1007">
        <v>2565</v>
      </c>
      <c r="N29" s="581"/>
      <c r="O29" s="581">
        <v>3231</v>
      </c>
      <c r="P29" s="581">
        <v>1480</v>
      </c>
      <c r="Q29" s="1007">
        <v>4711</v>
      </c>
      <c r="R29" s="581"/>
      <c r="S29" s="581">
        <v>802</v>
      </c>
      <c r="T29" s="581">
        <v>357</v>
      </c>
      <c r="U29" s="1007">
        <v>1159</v>
      </c>
    </row>
    <row r="30" spans="1:21" x14ac:dyDescent="0.3">
      <c r="A30" s="271">
        <v>2002</v>
      </c>
      <c r="B30" s="272"/>
      <c r="C30" s="1007">
        <v>28918</v>
      </c>
      <c r="D30" s="1007">
        <v>11412</v>
      </c>
      <c r="E30" s="1008">
        <v>40330</v>
      </c>
      <c r="F30" s="581"/>
      <c r="G30" s="581">
        <v>23308</v>
      </c>
      <c r="H30" s="581">
        <v>8959</v>
      </c>
      <c r="I30" s="1007">
        <v>32267</v>
      </c>
      <c r="J30" s="581"/>
      <c r="K30" s="581">
        <v>1743</v>
      </c>
      <c r="L30" s="581">
        <v>674</v>
      </c>
      <c r="M30" s="1007">
        <v>2417</v>
      </c>
      <c r="N30" s="581"/>
      <c r="O30" s="581">
        <v>3088</v>
      </c>
      <c r="P30" s="581">
        <v>1449</v>
      </c>
      <c r="Q30" s="1007">
        <v>4537</v>
      </c>
      <c r="R30" s="581"/>
      <c r="S30" s="581">
        <v>779</v>
      </c>
      <c r="T30" s="581">
        <v>330</v>
      </c>
      <c r="U30" s="1007">
        <v>1109</v>
      </c>
    </row>
    <row r="31" spans="1:21" x14ac:dyDescent="0.3">
      <c r="A31" s="271">
        <v>2003</v>
      </c>
      <c r="B31" s="272"/>
      <c r="C31" s="1007">
        <v>27656</v>
      </c>
      <c r="D31" s="1007">
        <v>10505</v>
      </c>
      <c r="E31" s="1008">
        <v>38161</v>
      </c>
      <c r="F31" s="581"/>
      <c r="G31" s="581">
        <v>22228</v>
      </c>
      <c r="H31" s="581">
        <v>8267</v>
      </c>
      <c r="I31" s="1007">
        <v>30495</v>
      </c>
      <c r="J31" s="581"/>
      <c r="K31" s="581">
        <v>1616</v>
      </c>
      <c r="L31" s="581">
        <v>630</v>
      </c>
      <c r="M31" s="1007">
        <v>2246</v>
      </c>
      <c r="N31" s="581"/>
      <c r="O31" s="581">
        <v>3098</v>
      </c>
      <c r="P31" s="581">
        <v>1336</v>
      </c>
      <c r="Q31" s="1007">
        <v>4434</v>
      </c>
      <c r="R31" s="581"/>
      <c r="S31" s="581">
        <v>714</v>
      </c>
      <c r="T31" s="581">
        <v>272</v>
      </c>
      <c r="U31" s="1007">
        <v>986</v>
      </c>
    </row>
    <row r="32" spans="1:21" x14ac:dyDescent="0.3">
      <c r="A32" s="271">
        <v>2004</v>
      </c>
      <c r="B32" s="272"/>
      <c r="C32" s="1007">
        <v>25546</v>
      </c>
      <c r="D32" s="1007">
        <v>9481</v>
      </c>
      <c r="E32" s="1008">
        <v>35027</v>
      </c>
      <c r="F32" s="581"/>
      <c r="G32" s="581">
        <v>20561</v>
      </c>
      <c r="H32" s="581">
        <v>7388</v>
      </c>
      <c r="I32" s="1007">
        <v>27949</v>
      </c>
      <c r="J32" s="581"/>
      <c r="K32" s="581">
        <v>1419</v>
      </c>
      <c r="L32" s="581">
        <v>601</v>
      </c>
      <c r="M32" s="1007">
        <v>2020</v>
      </c>
      <c r="N32" s="581"/>
      <c r="O32" s="581">
        <v>2841</v>
      </c>
      <c r="P32" s="581">
        <v>1214</v>
      </c>
      <c r="Q32" s="1007">
        <v>4055</v>
      </c>
      <c r="R32" s="581"/>
      <c r="S32" s="581">
        <v>725</v>
      </c>
      <c r="T32" s="581">
        <v>278</v>
      </c>
      <c r="U32" s="1007">
        <v>1003</v>
      </c>
    </row>
    <row r="33" spans="1:23" x14ac:dyDescent="0.3">
      <c r="A33" s="271">
        <v>2005</v>
      </c>
      <c r="B33" s="272"/>
      <c r="C33" s="1007">
        <v>24151</v>
      </c>
      <c r="D33" s="1007">
        <v>8770</v>
      </c>
      <c r="E33" s="1008">
        <v>32921</v>
      </c>
      <c r="F33" s="581"/>
      <c r="G33" s="581">
        <v>19280</v>
      </c>
      <c r="H33" s="581">
        <v>6822</v>
      </c>
      <c r="I33" s="1007">
        <v>26102</v>
      </c>
      <c r="J33" s="581"/>
      <c r="K33" s="581">
        <v>1437</v>
      </c>
      <c r="L33" s="581">
        <v>527</v>
      </c>
      <c r="M33" s="1007">
        <v>1964</v>
      </c>
      <c r="N33" s="581"/>
      <c r="O33" s="581">
        <v>2772</v>
      </c>
      <c r="P33" s="581">
        <v>1157</v>
      </c>
      <c r="Q33" s="1007">
        <v>3929</v>
      </c>
      <c r="R33" s="581"/>
      <c r="S33" s="581">
        <v>662</v>
      </c>
      <c r="T33" s="581">
        <v>264</v>
      </c>
      <c r="U33" s="1007">
        <v>926</v>
      </c>
    </row>
    <row r="34" spans="1:23" x14ac:dyDescent="0.3">
      <c r="A34" s="271">
        <v>2006</v>
      </c>
      <c r="B34" s="272"/>
      <c r="C34" s="1007">
        <v>22446</v>
      </c>
      <c r="D34" s="1007">
        <v>8191</v>
      </c>
      <c r="E34" s="1008">
        <v>30637</v>
      </c>
      <c r="F34" s="581"/>
      <c r="G34" s="581">
        <v>18005</v>
      </c>
      <c r="H34" s="581">
        <v>6364</v>
      </c>
      <c r="I34" s="1007">
        <v>24369</v>
      </c>
      <c r="J34" s="581"/>
      <c r="K34" s="581">
        <v>1308</v>
      </c>
      <c r="L34" s="581">
        <v>470</v>
      </c>
      <c r="M34" s="1007">
        <v>1778</v>
      </c>
      <c r="N34" s="581"/>
      <c r="O34" s="581">
        <v>2491</v>
      </c>
      <c r="P34" s="581">
        <v>1098</v>
      </c>
      <c r="Q34" s="1007">
        <v>3589</v>
      </c>
      <c r="R34" s="581"/>
      <c r="S34" s="581">
        <v>642</v>
      </c>
      <c r="T34" s="581">
        <v>259</v>
      </c>
      <c r="U34" s="1007">
        <v>901</v>
      </c>
    </row>
    <row r="35" spans="1:23" x14ac:dyDescent="0.3">
      <c r="A35" s="271">
        <v>2007</v>
      </c>
      <c r="B35" s="272"/>
      <c r="C35" s="1007">
        <v>21620</v>
      </c>
      <c r="D35" s="1007">
        <v>7548</v>
      </c>
      <c r="E35" s="1008">
        <v>29168</v>
      </c>
      <c r="F35" s="581"/>
      <c r="G35" s="581">
        <v>17186</v>
      </c>
      <c r="H35" s="581">
        <v>5857</v>
      </c>
      <c r="I35" s="1007">
        <v>23043</v>
      </c>
      <c r="J35" s="581"/>
      <c r="K35" s="581">
        <v>1216</v>
      </c>
      <c r="L35" s="581">
        <v>447</v>
      </c>
      <c r="M35" s="1007">
        <v>1663</v>
      </c>
      <c r="N35" s="581"/>
      <c r="O35" s="581">
        <v>2581</v>
      </c>
      <c r="P35" s="581">
        <v>1018</v>
      </c>
      <c r="Q35" s="1007">
        <v>3599</v>
      </c>
      <c r="R35" s="581"/>
      <c r="S35" s="581">
        <v>637</v>
      </c>
      <c r="T35" s="581">
        <v>226</v>
      </c>
      <c r="U35" s="1007">
        <v>863</v>
      </c>
    </row>
    <row r="36" spans="1:23" x14ac:dyDescent="0.3">
      <c r="A36" s="271">
        <v>2008</v>
      </c>
      <c r="B36" s="272"/>
      <c r="C36" s="1007">
        <v>20705</v>
      </c>
      <c r="D36" s="1007">
        <v>7369</v>
      </c>
      <c r="E36" s="1008">
        <v>28074</v>
      </c>
      <c r="F36" s="581"/>
      <c r="G36" s="581">
        <v>16592</v>
      </c>
      <c r="H36" s="581">
        <v>5774</v>
      </c>
      <c r="I36" s="1007">
        <v>22366</v>
      </c>
      <c r="J36" s="581"/>
      <c r="K36" s="581">
        <v>1167</v>
      </c>
      <c r="L36" s="581">
        <v>420</v>
      </c>
      <c r="M36" s="1007">
        <v>1587</v>
      </c>
      <c r="N36" s="581"/>
      <c r="O36" s="581">
        <v>2375</v>
      </c>
      <c r="P36" s="581">
        <v>958</v>
      </c>
      <c r="Q36" s="1007">
        <v>3333</v>
      </c>
      <c r="R36" s="581"/>
      <c r="S36" s="581">
        <v>571</v>
      </c>
      <c r="T36" s="581">
        <v>217</v>
      </c>
      <c r="U36" s="1007">
        <v>788</v>
      </c>
    </row>
    <row r="37" spans="1:23" x14ac:dyDescent="0.3">
      <c r="A37" s="271">
        <v>2009</v>
      </c>
      <c r="B37" s="272"/>
      <c r="C37" s="1007">
        <v>19500</v>
      </c>
      <c r="D37" s="1007">
        <v>6519</v>
      </c>
      <c r="E37" s="1008">
        <v>26019</v>
      </c>
      <c r="F37" s="581"/>
      <c r="G37" s="581">
        <v>15632</v>
      </c>
      <c r="H37" s="581">
        <v>5023</v>
      </c>
      <c r="I37" s="1007">
        <v>20655</v>
      </c>
      <c r="J37" s="581"/>
      <c r="K37" s="581">
        <v>1166</v>
      </c>
      <c r="L37" s="581">
        <v>400</v>
      </c>
      <c r="M37" s="1007">
        <v>1566</v>
      </c>
      <c r="N37" s="581"/>
      <c r="O37" s="581">
        <v>2151</v>
      </c>
      <c r="P37" s="581">
        <v>876</v>
      </c>
      <c r="Q37" s="1007">
        <v>3027</v>
      </c>
      <c r="R37" s="581"/>
      <c r="S37" s="581">
        <v>551</v>
      </c>
      <c r="T37" s="581">
        <v>220</v>
      </c>
      <c r="U37" s="1007">
        <v>771</v>
      </c>
    </row>
    <row r="38" spans="1:23" x14ac:dyDescent="0.3">
      <c r="A38" s="271">
        <v>2010</v>
      </c>
      <c r="B38" s="272"/>
      <c r="C38" s="1007">
        <v>19047</v>
      </c>
      <c r="D38" s="1007">
        <v>6329</v>
      </c>
      <c r="E38" s="1008">
        <v>25376</v>
      </c>
      <c r="F38" s="581"/>
      <c r="G38" s="581">
        <v>15258</v>
      </c>
      <c r="H38" s="581">
        <v>4938</v>
      </c>
      <c r="I38" s="1007">
        <v>20196</v>
      </c>
      <c r="J38" s="581"/>
      <c r="K38" s="581">
        <v>1081</v>
      </c>
      <c r="L38" s="581">
        <v>359</v>
      </c>
      <c r="M38" s="1007">
        <v>1440</v>
      </c>
      <c r="N38" s="581"/>
      <c r="O38" s="581">
        <v>2142</v>
      </c>
      <c r="P38" s="581">
        <v>839</v>
      </c>
      <c r="Q38" s="1007">
        <v>2981</v>
      </c>
      <c r="R38" s="581"/>
      <c r="S38" s="581">
        <v>566</v>
      </c>
      <c r="T38" s="581">
        <v>193</v>
      </c>
      <c r="U38" s="1007">
        <v>759</v>
      </c>
    </row>
    <row r="39" spans="1:23" x14ac:dyDescent="0.3">
      <c r="A39" s="271">
        <v>2011</v>
      </c>
      <c r="B39" s="272"/>
      <c r="C39" s="1007">
        <v>17742</v>
      </c>
      <c r="D39" s="1007">
        <v>5774</v>
      </c>
      <c r="E39" s="1008">
        <v>23516</v>
      </c>
      <c r="F39" s="581"/>
      <c r="G39" s="581">
        <v>14182</v>
      </c>
      <c r="H39" s="581">
        <v>4528</v>
      </c>
      <c r="I39" s="1007">
        <v>18710</v>
      </c>
      <c r="J39" s="581"/>
      <c r="K39" s="581">
        <v>1017</v>
      </c>
      <c r="L39" s="581">
        <v>357</v>
      </c>
      <c r="M39" s="1007">
        <v>1374</v>
      </c>
      <c r="N39" s="581"/>
      <c r="O39" s="581">
        <v>2010</v>
      </c>
      <c r="P39" s="581">
        <v>726</v>
      </c>
      <c r="Q39" s="1007">
        <v>2736</v>
      </c>
      <c r="R39" s="581"/>
      <c r="S39" s="581">
        <v>533</v>
      </c>
      <c r="T39" s="581">
        <v>163</v>
      </c>
      <c r="U39" s="1007">
        <v>696</v>
      </c>
      <c r="W39" s="298"/>
    </row>
    <row r="40" spans="1:23" x14ac:dyDescent="0.3">
      <c r="A40" s="271">
        <v>2012</v>
      </c>
      <c r="B40" s="272"/>
      <c r="C40" s="1007">
        <v>17148</v>
      </c>
      <c r="D40" s="1007">
        <v>5797</v>
      </c>
      <c r="E40" s="1008">
        <v>22945</v>
      </c>
      <c r="F40" s="581"/>
      <c r="G40" s="581">
        <v>13638</v>
      </c>
      <c r="H40" s="581">
        <v>4508</v>
      </c>
      <c r="I40" s="1007">
        <v>18146</v>
      </c>
      <c r="J40" s="581"/>
      <c r="K40" s="581">
        <v>995</v>
      </c>
      <c r="L40" s="581">
        <v>388</v>
      </c>
      <c r="M40" s="1007">
        <v>1383</v>
      </c>
      <c r="N40" s="581"/>
      <c r="O40" s="581">
        <v>2015</v>
      </c>
      <c r="P40" s="581">
        <v>738</v>
      </c>
      <c r="Q40" s="1007">
        <v>2753</v>
      </c>
      <c r="R40" s="581"/>
      <c r="S40" s="581">
        <v>500</v>
      </c>
      <c r="T40" s="581">
        <v>163</v>
      </c>
      <c r="U40" s="1007">
        <v>663</v>
      </c>
      <c r="W40" s="298"/>
    </row>
    <row r="41" spans="1:23" x14ac:dyDescent="0.3">
      <c r="A41" s="271">
        <v>2013</v>
      </c>
      <c r="B41" s="272"/>
      <c r="C41" s="1007">
        <v>17510</v>
      </c>
      <c r="D41" s="1007">
        <v>5718</v>
      </c>
      <c r="E41" s="1008">
        <v>23228</v>
      </c>
      <c r="F41" s="581"/>
      <c r="G41" s="581">
        <v>13885</v>
      </c>
      <c r="H41" s="581">
        <v>4482</v>
      </c>
      <c r="I41" s="1007">
        <v>18367</v>
      </c>
      <c r="J41" s="1009"/>
      <c r="K41" s="581">
        <v>1063</v>
      </c>
      <c r="L41" s="581">
        <v>356</v>
      </c>
      <c r="M41" s="1007">
        <v>1419</v>
      </c>
      <c r="N41" s="581"/>
      <c r="O41" s="581">
        <v>1943</v>
      </c>
      <c r="P41" s="581">
        <v>687</v>
      </c>
      <c r="Q41" s="1007">
        <v>2630</v>
      </c>
      <c r="R41" s="581"/>
      <c r="S41" s="581">
        <v>489</v>
      </c>
      <c r="T41" s="581">
        <v>158</v>
      </c>
      <c r="U41" s="1007">
        <v>647</v>
      </c>
    </row>
    <row r="42" spans="1:23" x14ac:dyDescent="0.3">
      <c r="A42" s="271">
        <v>2014</v>
      </c>
      <c r="B42" s="272"/>
      <c r="C42" s="1007">
        <v>16835</v>
      </c>
      <c r="D42" s="1007">
        <v>5483</v>
      </c>
      <c r="E42" s="1008">
        <v>22318</v>
      </c>
      <c r="F42" s="581"/>
      <c r="G42" s="581">
        <v>13529</v>
      </c>
      <c r="H42" s="581">
        <v>4298</v>
      </c>
      <c r="I42" s="1007">
        <v>17827</v>
      </c>
      <c r="J42" s="1009"/>
      <c r="K42" s="581">
        <v>923</v>
      </c>
      <c r="L42" s="581">
        <v>328</v>
      </c>
      <c r="M42" s="1007">
        <v>1251</v>
      </c>
      <c r="N42" s="581"/>
      <c r="O42" s="581">
        <v>1806</v>
      </c>
      <c r="P42" s="581">
        <v>666</v>
      </c>
      <c r="Q42" s="1007">
        <v>2472</v>
      </c>
      <c r="R42" s="581"/>
      <c r="S42" s="581">
        <v>447</v>
      </c>
      <c r="T42" s="581">
        <v>160</v>
      </c>
      <c r="U42" s="1007">
        <v>607</v>
      </c>
    </row>
    <row r="43" spans="1:23" x14ac:dyDescent="0.3">
      <c r="A43" s="278">
        <v>2015</v>
      </c>
      <c r="B43" s="279"/>
      <c r="C43" s="1010">
        <v>17107</v>
      </c>
      <c r="D43" s="1010">
        <v>5699</v>
      </c>
      <c r="E43" s="1011">
        <v>22806</v>
      </c>
      <c r="F43" s="582"/>
      <c r="G43" s="582">
        <v>13546</v>
      </c>
      <c r="H43" s="582">
        <v>4463</v>
      </c>
      <c r="I43" s="1010">
        <v>18009</v>
      </c>
      <c r="J43" s="1012"/>
      <c r="K43" s="582">
        <v>1060</v>
      </c>
      <c r="L43" s="582">
        <v>363</v>
      </c>
      <c r="M43" s="1010">
        <v>1423</v>
      </c>
      <c r="N43" s="582"/>
      <c r="O43" s="582">
        <v>1902</v>
      </c>
      <c r="P43" s="582">
        <v>664</v>
      </c>
      <c r="Q43" s="1010">
        <v>2566</v>
      </c>
      <c r="R43" s="582"/>
      <c r="S43" s="582">
        <v>470</v>
      </c>
      <c r="T43" s="582">
        <v>168</v>
      </c>
      <c r="U43" s="1010">
        <v>638</v>
      </c>
    </row>
    <row r="44" spans="1:23" x14ac:dyDescent="0.3">
      <c r="A44" s="271">
        <v>2016</v>
      </c>
      <c r="B44" s="272"/>
      <c r="C44" s="1010">
        <v>16981</v>
      </c>
      <c r="D44" s="1010">
        <v>5634</v>
      </c>
      <c r="E44" s="1011">
        <v>22615</v>
      </c>
      <c r="F44" s="582"/>
      <c r="G44" s="582">
        <v>13558</v>
      </c>
      <c r="H44" s="582">
        <v>4364</v>
      </c>
      <c r="I44" s="1010">
        <v>17922</v>
      </c>
      <c r="J44" s="1012"/>
      <c r="K44" s="582">
        <v>1035</v>
      </c>
      <c r="L44" s="582">
        <v>357</v>
      </c>
      <c r="M44" s="1010">
        <v>1392</v>
      </c>
      <c r="N44" s="582"/>
      <c r="O44" s="582">
        <v>1838</v>
      </c>
      <c r="P44" s="582">
        <v>714</v>
      </c>
      <c r="Q44" s="1010">
        <v>2552</v>
      </c>
      <c r="R44" s="582"/>
      <c r="S44" s="582">
        <v>414</v>
      </c>
      <c r="T44" s="582">
        <v>156</v>
      </c>
      <c r="U44" s="1010">
        <v>570</v>
      </c>
    </row>
    <row r="45" spans="1:23" x14ac:dyDescent="0.3">
      <c r="A45" s="271">
        <v>2017</v>
      </c>
      <c r="B45" s="272"/>
      <c r="C45" s="1010">
        <v>17267</v>
      </c>
      <c r="D45" s="1010">
        <v>5569</v>
      </c>
      <c r="E45" s="1011">
        <v>22836</v>
      </c>
      <c r="F45" s="582"/>
      <c r="G45" s="582">
        <v>13749</v>
      </c>
      <c r="H45" s="582">
        <v>4376</v>
      </c>
      <c r="I45" s="1010">
        <v>18125</v>
      </c>
      <c r="J45" s="1012"/>
      <c r="K45" s="582">
        <v>1042</v>
      </c>
      <c r="L45" s="582">
        <v>320</v>
      </c>
      <c r="M45" s="1010">
        <v>1362</v>
      </c>
      <c r="N45" s="582"/>
      <c r="O45" s="582">
        <v>1891</v>
      </c>
      <c r="P45" s="582">
        <v>689</v>
      </c>
      <c r="Q45" s="1010">
        <v>2580</v>
      </c>
      <c r="R45" s="582"/>
      <c r="S45" s="582">
        <v>459</v>
      </c>
      <c r="T45" s="582">
        <v>148</v>
      </c>
      <c r="U45" s="1010">
        <v>607</v>
      </c>
    </row>
    <row r="46" spans="1:23" x14ac:dyDescent="0.3">
      <c r="A46" s="271">
        <v>2018</v>
      </c>
      <c r="B46" s="272"/>
      <c r="C46" s="1010">
        <v>17444</v>
      </c>
      <c r="D46" s="1010">
        <v>5523</v>
      </c>
      <c r="E46" s="1011">
        <v>22967</v>
      </c>
      <c r="F46" s="582"/>
      <c r="G46" s="582">
        <v>14025</v>
      </c>
      <c r="H46" s="582">
        <v>4336</v>
      </c>
      <c r="I46" s="1010">
        <v>18361</v>
      </c>
      <c r="J46" s="1012"/>
      <c r="K46" s="582">
        <v>1033</v>
      </c>
      <c r="L46" s="582">
        <v>349</v>
      </c>
      <c r="M46" s="1010">
        <v>1382</v>
      </c>
      <c r="N46" s="582"/>
      <c r="O46" s="582">
        <v>1841</v>
      </c>
      <c r="P46" s="582">
        <v>650</v>
      </c>
      <c r="Q46" s="1010">
        <v>2491</v>
      </c>
      <c r="R46" s="582"/>
      <c r="S46" s="582">
        <v>423</v>
      </c>
      <c r="T46" s="582">
        <v>140</v>
      </c>
      <c r="U46" s="1010">
        <v>563</v>
      </c>
    </row>
    <row r="47" spans="1:23" ht="16.5" x14ac:dyDescent="0.3">
      <c r="A47" s="284"/>
      <c r="B47" s="284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6"/>
      <c r="P47" s="286"/>
      <c r="Q47" s="286"/>
      <c r="R47" s="285"/>
      <c r="S47" s="285"/>
      <c r="T47" s="285"/>
      <c r="U47" s="285"/>
    </row>
    <row r="48" spans="1:23" s="557" customFormat="1" x14ac:dyDescent="0.35">
      <c r="A48" s="653" t="s">
        <v>87</v>
      </c>
      <c r="B48" s="651" t="s">
        <v>105</v>
      </c>
      <c r="C48" s="656"/>
      <c r="D48" s="656"/>
      <c r="E48" s="656"/>
      <c r="F48" s="656"/>
      <c r="G48" s="656"/>
      <c r="H48" s="656"/>
      <c r="I48" s="656"/>
      <c r="J48" s="656"/>
      <c r="K48" s="656"/>
      <c r="L48" s="656"/>
      <c r="M48" s="656"/>
      <c r="N48" s="656"/>
      <c r="O48" s="656"/>
      <c r="P48" s="656"/>
      <c r="Q48" s="656"/>
      <c r="R48" s="656"/>
      <c r="S48" s="656"/>
      <c r="T48" s="656"/>
      <c r="U48" s="656"/>
    </row>
    <row r="49" spans="1:21" s="557" customFormat="1" x14ac:dyDescent="0.35">
      <c r="A49" s="653"/>
      <c r="B49" s="651" t="s">
        <v>1303</v>
      </c>
      <c r="C49" s="651"/>
      <c r="D49" s="651"/>
      <c r="E49" s="651"/>
      <c r="F49" s="651"/>
      <c r="G49" s="651"/>
      <c r="H49" s="651"/>
      <c r="I49" s="651"/>
      <c r="J49" s="651"/>
      <c r="K49" s="651"/>
      <c r="L49" s="651"/>
      <c r="M49" s="651"/>
      <c r="N49" s="651"/>
      <c r="O49" s="651"/>
      <c r="P49" s="651"/>
      <c r="Q49" s="651"/>
      <c r="R49" s="651"/>
      <c r="S49" s="651"/>
      <c r="T49" s="651"/>
      <c r="U49" s="651"/>
    </row>
    <row r="50" spans="1:21" s="557" customFormat="1" x14ac:dyDescent="0.35">
      <c r="A50" s="651"/>
      <c r="B50" s="651"/>
      <c r="C50" s="656"/>
      <c r="D50" s="656"/>
      <c r="E50" s="656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</row>
    <row r="51" spans="1:21" s="557" customFormat="1" x14ac:dyDescent="0.35">
      <c r="A51" s="653" t="s">
        <v>44</v>
      </c>
      <c r="B51" s="651" t="s">
        <v>114</v>
      </c>
      <c r="C51" s="656"/>
      <c r="D51" s="656"/>
      <c r="E51" s="656"/>
      <c r="F51" s="656"/>
      <c r="G51" s="656"/>
      <c r="H51" s="656"/>
      <c r="I51" s="656"/>
      <c r="J51" s="656"/>
      <c r="K51" s="656"/>
      <c r="L51" s="656"/>
      <c r="M51" s="656"/>
      <c r="N51" s="656"/>
      <c r="O51" s="656"/>
      <c r="P51" s="656"/>
      <c r="Q51" s="656"/>
      <c r="R51" s="656"/>
      <c r="S51" s="656"/>
      <c r="T51" s="656"/>
      <c r="U51" s="656"/>
    </row>
    <row r="52" spans="1:21" s="557" customFormat="1" x14ac:dyDescent="0.35">
      <c r="A52" s="651"/>
      <c r="B52" s="651" t="s">
        <v>898</v>
      </c>
      <c r="C52" s="656"/>
      <c r="D52" s="656"/>
      <c r="E52" s="656"/>
      <c r="F52" s="656"/>
      <c r="G52" s="656"/>
      <c r="H52" s="656"/>
      <c r="I52" s="656"/>
      <c r="J52" s="656"/>
      <c r="K52" s="656"/>
      <c r="L52" s="656"/>
      <c r="M52" s="656"/>
      <c r="N52" s="656"/>
      <c r="O52" s="656"/>
      <c r="P52" s="656"/>
      <c r="Q52" s="656"/>
      <c r="R52" s="656"/>
      <c r="S52" s="656"/>
      <c r="T52" s="656"/>
      <c r="U52" s="656"/>
    </row>
    <row r="53" spans="1:21" s="557" customFormat="1" x14ac:dyDescent="0.35">
      <c r="A53" s="651"/>
      <c r="B53" s="651" t="s">
        <v>899</v>
      </c>
      <c r="C53" s="651"/>
      <c r="D53" s="651"/>
      <c r="E53" s="651"/>
      <c r="F53" s="651"/>
      <c r="G53" s="651"/>
      <c r="H53" s="651"/>
      <c r="I53" s="651"/>
      <c r="J53" s="651"/>
      <c r="K53" s="651"/>
      <c r="L53" s="651"/>
      <c r="M53" s="651"/>
      <c r="N53" s="651"/>
      <c r="O53" s="651"/>
      <c r="P53" s="651"/>
      <c r="Q53" s="651"/>
      <c r="R53" s="651"/>
      <c r="S53" s="651"/>
      <c r="T53" s="651"/>
      <c r="U53" s="651"/>
    </row>
    <row r="54" spans="1:21" s="557" customFormat="1" x14ac:dyDescent="0.35">
      <c r="B54" s="651" t="s">
        <v>111</v>
      </c>
    </row>
    <row r="55" spans="1:21" s="557" customFormat="1" x14ac:dyDescent="0.35">
      <c r="B55" s="651" t="s">
        <v>1306</v>
      </c>
    </row>
    <row r="56" spans="1:21" s="557" customFormat="1" x14ac:dyDescent="0.35">
      <c r="B56" s="643" t="s">
        <v>883</v>
      </c>
    </row>
  </sheetData>
  <mergeCells count="5">
    <mergeCell ref="C3:E3"/>
    <mergeCell ref="G3:I3"/>
    <mergeCell ref="K3:M3"/>
    <mergeCell ref="O3:Q3"/>
    <mergeCell ref="S3:U3"/>
  </mergeCells>
  <hyperlinks>
    <hyperlink ref="B56" r:id="rId1" xr:uid="{00000000-0004-0000-1A00-000000000000}"/>
    <hyperlink ref="A2" location="'CHAPTER 1'!A1" display="Back to Table of Contents" xr:uid="{00000000-0004-0000-1A00-000001000000}"/>
  </hyperlinks>
  <pageMargins left="0.7" right="0.7" top="0.75" bottom="0.75" header="0.3" footer="0.3"/>
  <pageSetup paperSize="9" scale="69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8">
    <tabColor theme="7" tint="0.59999389629810485"/>
    <pageSetUpPr fitToPage="1"/>
  </sheetPr>
  <dimension ref="A1:D1"/>
  <sheetViews>
    <sheetView showGridLines="0" zoomScaleNormal="100" workbookViewId="0"/>
  </sheetViews>
  <sheetFormatPr defaultColWidth="9.140625" defaultRowHeight="12.75" x14ac:dyDescent="0.2"/>
  <cols>
    <col min="1" max="16384" width="9.140625" style="3"/>
  </cols>
  <sheetData>
    <row r="1" spans="1:4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1B00-000000000000}"/>
  </hyperlinks>
  <pageMargins left="0.7" right="0.7" top="0.75" bottom="0.75" header="0.3" footer="0.3"/>
  <pageSetup paperSize="9" scale="32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>
    <tabColor theme="7" tint="0.39997558519241921"/>
    <pageSetUpPr fitToPage="1"/>
  </sheetPr>
  <dimension ref="A1:U56"/>
  <sheetViews>
    <sheetView showGridLines="0" zoomScaleNormal="100" workbookViewId="0">
      <pane ySplit="4" topLeftCell="A35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6.5703125" style="9" customWidth="1"/>
    <col min="2" max="2" width="6.28515625" style="9" customWidth="1"/>
    <col min="3" max="5" width="9.140625" style="9"/>
    <col min="6" max="6" width="4.5703125" style="9" customWidth="1"/>
    <col min="7" max="9" width="9.140625" style="9"/>
    <col min="10" max="10" width="4.5703125" style="9" customWidth="1"/>
    <col min="11" max="13" width="9.140625" style="9"/>
    <col min="14" max="14" width="4.7109375" style="9" customWidth="1"/>
    <col min="15" max="17" width="9.140625" style="9"/>
    <col min="18" max="18" width="6" style="9" customWidth="1"/>
    <col min="19" max="16384" width="9.140625" style="9"/>
  </cols>
  <sheetData>
    <row r="1" spans="1:21" s="37" customFormat="1" ht="18" x14ac:dyDescent="0.35">
      <c r="A1" s="35" t="s">
        <v>1148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</row>
    <row r="2" spans="1:21" x14ac:dyDescent="0.3">
      <c r="A2" s="574" t="s">
        <v>965</v>
      </c>
      <c r="C2" s="116"/>
      <c r="U2" s="116"/>
    </row>
    <row r="3" spans="1:21" x14ac:dyDescent="0.3">
      <c r="A3" s="259"/>
      <c r="B3" s="259"/>
      <c r="C3" s="1193" t="s">
        <v>84</v>
      </c>
      <c r="D3" s="1193"/>
      <c r="E3" s="1193"/>
      <c r="F3" s="259"/>
      <c r="G3" s="1194" t="s">
        <v>47</v>
      </c>
      <c r="H3" s="1194"/>
      <c r="I3" s="1194"/>
      <c r="J3" s="259"/>
      <c r="K3" s="1194" t="s">
        <v>48</v>
      </c>
      <c r="L3" s="1194"/>
      <c r="M3" s="1194"/>
      <c r="N3" s="259"/>
      <c r="O3" s="1194" t="s">
        <v>49</v>
      </c>
      <c r="P3" s="1194"/>
      <c r="Q3" s="1194"/>
      <c r="R3" s="259"/>
      <c r="S3" s="1194" t="s">
        <v>55</v>
      </c>
      <c r="T3" s="1194"/>
      <c r="U3" s="1194"/>
    </row>
    <row r="4" spans="1:21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1" x14ac:dyDescent="0.3">
      <c r="A5" s="266">
        <v>1961</v>
      </c>
      <c r="B5" s="267"/>
      <c r="C5" s="1034" t="s">
        <v>89</v>
      </c>
      <c r="D5" s="1034" t="s">
        <v>89</v>
      </c>
      <c r="E5" s="1035" t="s">
        <v>89</v>
      </c>
      <c r="F5" s="1023"/>
      <c r="G5" s="1023">
        <v>29090</v>
      </c>
      <c r="H5" s="1023">
        <v>43168</v>
      </c>
      <c r="I5" s="1024">
        <v>72258</v>
      </c>
      <c r="J5" s="1023"/>
      <c r="K5" s="1023">
        <v>2070</v>
      </c>
      <c r="L5" s="1023">
        <v>2695</v>
      </c>
      <c r="M5" s="1024">
        <v>4765</v>
      </c>
      <c r="N5" s="1023"/>
      <c r="O5" s="1023">
        <v>4048</v>
      </c>
      <c r="P5" s="1023">
        <v>5791</v>
      </c>
      <c r="Q5" s="1024">
        <v>9839</v>
      </c>
      <c r="R5" s="1023"/>
      <c r="S5" s="1036" t="s">
        <v>89</v>
      </c>
      <c r="T5" s="1036" t="s">
        <v>89</v>
      </c>
      <c r="U5" s="1034" t="s">
        <v>89</v>
      </c>
    </row>
    <row r="6" spans="1:21" hidden="1" x14ac:dyDescent="0.3">
      <c r="A6" s="1005">
        <f>A5+2</f>
        <v>1963</v>
      </c>
      <c r="B6" s="1006"/>
      <c r="C6" s="1037"/>
      <c r="D6" s="1037"/>
      <c r="E6" s="1038"/>
      <c r="F6" s="699"/>
      <c r="G6" s="699"/>
      <c r="H6" s="699"/>
      <c r="I6" s="1028"/>
      <c r="J6" s="699"/>
      <c r="K6" s="699"/>
      <c r="L6" s="699"/>
      <c r="M6" s="1028"/>
      <c r="N6" s="699"/>
      <c r="O6" s="699"/>
      <c r="P6" s="699"/>
      <c r="Q6" s="1028"/>
      <c r="R6" s="699"/>
      <c r="S6" s="1039"/>
      <c r="T6" s="1039"/>
      <c r="U6" s="1037"/>
    </row>
    <row r="7" spans="1:21" hidden="1" x14ac:dyDescent="0.3">
      <c r="A7" s="1005">
        <f t="shared" ref="A7:A21" si="0">A6+2</f>
        <v>1965</v>
      </c>
      <c r="B7" s="1006"/>
      <c r="C7" s="1037"/>
      <c r="D7" s="1037"/>
      <c r="E7" s="1038"/>
      <c r="F7" s="699"/>
      <c r="G7" s="699"/>
      <c r="H7" s="699"/>
      <c r="I7" s="1028"/>
      <c r="J7" s="699"/>
      <c r="K7" s="699"/>
      <c r="L7" s="699"/>
      <c r="M7" s="1028"/>
      <c r="N7" s="699"/>
      <c r="O7" s="699"/>
      <c r="P7" s="699"/>
      <c r="Q7" s="1028"/>
      <c r="R7" s="699"/>
      <c r="S7" s="1039"/>
      <c r="T7" s="1039"/>
      <c r="U7" s="1037"/>
    </row>
    <row r="8" spans="1:21" hidden="1" x14ac:dyDescent="0.3">
      <c r="A8" s="1005">
        <f t="shared" si="0"/>
        <v>1967</v>
      </c>
      <c r="B8" s="1006"/>
      <c r="C8" s="1037"/>
      <c r="D8" s="1037"/>
      <c r="E8" s="1038"/>
      <c r="F8" s="699"/>
      <c r="G8" s="699"/>
      <c r="H8" s="699"/>
      <c r="I8" s="1028"/>
      <c r="J8" s="699"/>
      <c r="K8" s="699"/>
      <c r="L8" s="699"/>
      <c r="M8" s="1028"/>
      <c r="N8" s="699"/>
      <c r="O8" s="699"/>
      <c r="P8" s="699"/>
      <c r="Q8" s="1028"/>
      <c r="R8" s="699"/>
      <c r="S8" s="1039"/>
      <c r="T8" s="1039"/>
      <c r="U8" s="1037"/>
    </row>
    <row r="9" spans="1:21" hidden="1" x14ac:dyDescent="0.3">
      <c r="A9" s="1005">
        <f t="shared" si="0"/>
        <v>1969</v>
      </c>
      <c r="B9" s="1006"/>
      <c r="C9" s="1037"/>
      <c r="D9" s="1037"/>
      <c r="E9" s="1038"/>
      <c r="F9" s="699"/>
      <c r="G9" s="699"/>
      <c r="H9" s="699"/>
      <c r="I9" s="1028"/>
      <c r="J9" s="699"/>
      <c r="K9" s="699"/>
      <c r="L9" s="699"/>
      <c r="M9" s="1028"/>
      <c r="N9" s="699"/>
      <c r="O9" s="699"/>
      <c r="P9" s="699"/>
      <c r="Q9" s="1028"/>
      <c r="R9" s="699"/>
      <c r="S9" s="1039"/>
      <c r="T9" s="1039"/>
      <c r="U9" s="1037"/>
    </row>
    <row r="10" spans="1:21" x14ac:dyDescent="0.3">
      <c r="A10" s="271">
        <v>1971</v>
      </c>
      <c r="B10" s="272"/>
      <c r="C10" s="1033" t="s">
        <v>89</v>
      </c>
      <c r="D10" s="1033" t="s">
        <v>89</v>
      </c>
      <c r="E10" s="1040" t="s">
        <v>89</v>
      </c>
      <c r="F10" s="581"/>
      <c r="G10" s="581">
        <v>29005</v>
      </c>
      <c r="H10" s="581">
        <v>45837</v>
      </c>
      <c r="I10" s="1007">
        <v>74842</v>
      </c>
      <c r="J10" s="581"/>
      <c r="K10" s="581">
        <v>2044</v>
      </c>
      <c r="L10" s="581">
        <v>3041</v>
      </c>
      <c r="M10" s="1007">
        <v>5085</v>
      </c>
      <c r="N10" s="581"/>
      <c r="O10" s="581">
        <v>3946</v>
      </c>
      <c r="P10" s="581">
        <v>6052</v>
      </c>
      <c r="Q10" s="1007">
        <v>9998</v>
      </c>
      <c r="R10" s="581"/>
      <c r="S10" s="1041" t="s">
        <v>89</v>
      </c>
      <c r="T10" s="1041" t="s">
        <v>89</v>
      </c>
      <c r="U10" s="1033" t="s">
        <v>89</v>
      </c>
    </row>
    <row r="11" spans="1:21" hidden="1" x14ac:dyDescent="0.3">
      <c r="A11" s="271">
        <f t="shared" si="0"/>
        <v>1973</v>
      </c>
      <c r="B11" s="272"/>
      <c r="C11" s="1033"/>
      <c r="D11" s="1033"/>
      <c r="E11" s="1040"/>
      <c r="F11" s="581"/>
      <c r="G11" s="581"/>
      <c r="H11" s="581"/>
      <c r="I11" s="1007"/>
      <c r="J11" s="581"/>
      <c r="K11" s="581"/>
      <c r="L11" s="581"/>
      <c r="M11" s="1007"/>
      <c r="N11" s="581"/>
      <c r="O11" s="581"/>
      <c r="P11" s="581"/>
      <c r="Q11" s="1007"/>
      <c r="R11" s="581"/>
      <c r="S11" s="1041"/>
      <c r="T11" s="1041"/>
      <c r="U11" s="1033"/>
    </row>
    <row r="12" spans="1:21" hidden="1" x14ac:dyDescent="0.3">
      <c r="A12" s="271">
        <f t="shared" si="0"/>
        <v>1975</v>
      </c>
      <c r="B12" s="272"/>
      <c r="C12" s="1033"/>
      <c r="D12" s="1033"/>
      <c r="E12" s="1040"/>
      <c r="F12" s="581"/>
      <c r="G12" s="581"/>
      <c r="H12" s="581"/>
      <c r="I12" s="1007"/>
      <c r="J12" s="581"/>
      <c r="K12" s="581"/>
      <c r="L12" s="581"/>
      <c r="M12" s="1007"/>
      <c r="N12" s="581"/>
      <c r="O12" s="581"/>
      <c r="P12" s="581"/>
      <c r="Q12" s="1007"/>
      <c r="R12" s="581"/>
      <c r="S12" s="1041"/>
      <c r="T12" s="1041"/>
      <c r="U12" s="1033"/>
    </row>
    <row r="13" spans="1:21" hidden="1" x14ac:dyDescent="0.3">
      <c r="A13" s="271">
        <f t="shared" si="0"/>
        <v>1977</v>
      </c>
      <c r="B13" s="272"/>
      <c r="C13" s="1033"/>
      <c r="D13" s="1033"/>
      <c r="E13" s="1040"/>
      <c r="F13" s="581"/>
      <c r="G13" s="581"/>
      <c r="H13" s="581"/>
      <c r="I13" s="1007"/>
      <c r="J13" s="581"/>
      <c r="K13" s="581"/>
      <c r="L13" s="581"/>
      <c r="M13" s="1007"/>
      <c r="N13" s="581"/>
      <c r="O13" s="581"/>
      <c r="P13" s="581"/>
      <c r="Q13" s="1007"/>
      <c r="R13" s="581"/>
      <c r="S13" s="1041"/>
      <c r="T13" s="1041"/>
      <c r="U13" s="1033"/>
    </row>
    <row r="14" spans="1:21" hidden="1" x14ac:dyDescent="0.3">
      <c r="A14" s="271">
        <f t="shared" si="0"/>
        <v>1979</v>
      </c>
      <c r="B14" s="272"/>
      <c r="C14" s="1033"/>
      <c r="D14" s="1033"/>
      <c r="E14" s="1040"/>
      <c r="F14" s="581"/>
      <c r="G14" s="581"/>
      <c r="H14" s="581"/>
      <c r="I14" s="1007"/>
      <c r="J14" s="581"/>
      <c r="K14" s="581"/>
      <c r="L14" s="581"/>
      <c r="M14" s="1007"/>
      <c r="N14" s="581"/>
      <c r="O14" s="581"/>
      <c r="P14" s="581"/>
      <c r="Q14" s="1007"/>
      <c r="R14" s="581"/>
      <c r="S14" s="1041"/>
      <c r="T14" s="1041"/>
      <c r="U14" s="1033"/>
    </row>
    <row r="15" spans="1:21" x14ac:dyDescent="0.3">
      <c r="A15" s="271">
        <v>1981</v>
      </c>
      <c r="B15" s="272"/>
      <c r="C15" s="1033" t="s">
        <v>89</v>
      </c>
      <c r="D15" s="1033" t="s">
        <v>89</v>
      </c>
      <c r="E15" s="1040" t="s">
        <v>89</v>
      </c>
      <c r="F15" s="581"/>
      <c r="G15" s="581">
        <v>24812</v>
      </c>
      <c r="H15" s="581">
        <v>40139</v>
      </c>
      <c r="I15" s="1007">
        <v>64951</v>
      </c>
      <c r="J15" s="581"/>
      <c r="K15" s="581">
        <v>1723</v>
      </c>
      <c r="L15" s="581">
        <v>2823</v>
      </c>
      <c r="M15" s="1007">
        <v>4546</v>
      </c>
      <c r="N15" s="581"/>
      <c r="O15" s="581">
        <v>3524</v>
      </c>
      <c r="P15" s="581">
        <v>5666</v>
      </c>
      <c r="Q15" s="1007">
        <v>9190</v>
      </c>
      <c r="R15" s="581"/>
      <c r="S15" s="1041" t="s">
        <v>89</v>
      </c>
      <c r="T15" s="1041" t="s">
        <v>89</v>
      </c>
      <c r="U15" s="1033" t="s">
        <v>89</v>
      </c>
    </row>
    <row r="16" spans="1:21" hidden="1" x14ac:dyDescent="0.3">
      <c r="A16" s="271">
        <f t="shared" si="0"/>
        <v>1983</v>
      </c>
      <c r="B16" s="272"/>
      <c r="C16" s="1033" t="s">
        <v>89</v>
      </c>
      <c r="D16" s="1033" t="s">
        <v>89</v>
      </c>
      <c r="E16" s="1040" t="s">
        <v>89</v>
      </c>
      <c r="F16" s="581"/>
      <c r="G16" s="581"/>
      <c r="H16" s="581"/>
      <c r="I16" s="1007"/>
      <c r="J16" s="581"/>
      <c r="K16" s="581"/>
      <c r="L16" s="581"/>
      <c r="M16" s="1007"/>
      <c r="N16" s="581"/>
      <c r="O16" s="581"/>
      <c r="P16" s="581"/>
      <c r="Q16" s="1007"/>
      <c r="R16" s="581"/>
      <c r="S16" s="1041" t="s">
        <v>89</v>
      </c>
      <c r="T16" s="1041" t="s">
        <v>89</v>
      </c>
      <c r="U16" s="1033" t="s">
        <v>89</v>
      </c>
    </row>
    <row r="17" spans="1:21" hidden="1" x14ac:dyDescent="0.3">
      <c r="A17" s="271">
        <f t="shared" si="0"/>
        <v>1985</v>
      </c>
      <c r="B17" s="272"/>
      <c r="C17" s="1033" t="s">
        <v>89</v>
      </c>
      <c r="D17" s="1033" t="s">
        <v>89</v>
      </c>
      <c r="E17" s="1040" t="s">
        <v>89</v>
      </c>
      <c r="F17" s="581"/>
      <c r="G17" s="581"/>
      <c r="H17" s="581"/>
      <c r="I17" s="1007"/>
      <c r="J17" s="581"/>
      <c r="K17" s="581"/>
      <c r="L17" s="581"/>
      <c r="M17" s="1007"/>
      <c r="N17" s="581"/>
      <c r="O17" s="581"/>
      <c r="P17" s="581"/>
      <c r="Q17" s="1007"/>
      <c r="R17" s="581"/>
      <c r="S17" s="1041" t="s">
        <v>89</v>
      </c>
      <c r="T17" s="1041" t="s">
        <v>89</v>
      </c>
      <c r="U17" s="1033" t="s">
        <v>89</v>
      </c>
    </row>
    <row r="18" spans="1:21" hidden="1" x14ac:dyDescent="0.3">
      <c r="A18" s="271">
        <f t="shared" si="0"/>
        <v>1987</v>
      </c>
      <c r="B18" s="272"/>
      <c r="C18" s="1033" t="s">
        <v>89</v>
      </c>
      <c r="D18" s="1033" t="s">
        <v>89</v>
      </c>
      <c r="E18" s="1040" t="s">
        <v>89</v>
      </c>
      <c r="F18" s="581"/>
      <c r="G18" s="581"/>
      <c r="H18" s="581"/>
      <c r="I18" s="1007"/>
      <c r="J18" s="581"/>
      <c r="K18" s="581"/>
      <c r="L18" s="581"/>
      <c r="M18" s="1007"/>
      <c r="N18" s="581"/>
      <c r="O18" s="581"/>
      <c r="P18" s="581"/>
      <c r="Q18" s="1007"/>
      <c r="R18" s="581"/>
      <c r="S18" s="1041" t="s">
        <v>89</v>
      </c>
      <c r="T18" s="1041" t="s">
        <v>89</v>
      </c>
      <c r="U18" s="1033" t="s">
        <v>89</v>
      </c>
    </row>
    <row r="19" spans="1:21" hidden="1" x14ac:dyDescent="0.3">
      <c r="A19" s="271">
        <f t="shared" si="0"/>
        <v>1989</v>
      </c>
      <c r="B19" s="272"/>
      <c r="C19" s="1033" t="s">
        <v>89</v>
      </c>
      <c r="D19" s="1033" t="s">
        <v>89</v>
      </c>
      <c r="E19" s="1040" t="s">
        <v>89</v>
      </c>
      <c r="F19" s="581"/>
      <c r="G19" s="581"/>
      <c r="H19" s="581"/>
      <c r="I19" s="1007"/>
      <c r="J19" s="581"/>
      <c r="K19" s="581"/>
      <c r="L19" s="581"/>
      <c r="M19" s="1007"/>
      <c r="N19" s="581"/>
      <c r="O19" s="581"/>
      <c r="P19" s="581"/>
      <c r="Q19" s="1007"/>
      <c r="R19" s="581"/>
      <c r="S19" s="1041" t="s">
        <v>89</v>
      </c>
      <c r="T19" s="1041" t="s">
        <v>89</v>
      </c>
      <c r="U19" s="1033" t="s">
        <v>89</v>
      </c>
    </row>
    <row r="20" spans="1:21" x14ac:dyDescent="0.3">
      <c r="A20" s="271">
        <v>1991</v>
      </c>
      <c r="B20" s="272"/>
      <c r="C20" s="1033" t="s">
        <v>89</v>
      </c>
      <c r="D20" s="1033" t="s">
        <v>89</v>
      </c>
      <c r="E20" s="1040" t="s">
        <v>89</v>
      </c>
      <c r="F20" s="581"/>
      <c r="G20" s="581">
        <v>24224</v>
      </c>
      <c r="H20" s="581">
        <v>40120</v>
      </c>
      <c r="I20" s="1007">
        <v>64344</v>
      </c>
      <c r="J20" s="581"/>
      <c r="K20" s="581">
        <v>1585</v>
      </c>
      <c r="L20" s="581">
        <v>2595</v>
      </c>
      <c r="M20" s="1007">
        <v>4180</v>
      </c>
      <c r="N20" s="581"/>
      <c r="O20" s="581">
        <v>2936</v>
      </c>
      <c r="P20" s="581">
        <v>5032</v>
      </c>
      <c r="Q20" s="1007">
        <v>7968</v>
      </c>
      <c r="R20" s="581"/>
      <c r="S20" s="1041" t="s">
        <v>89</v>
      </c>
      <c r="T20" s="1041" t="s">
        <v>89</v>
      </c>
      <c r="U20" s="1033" t="s">
        <v>89</v>
      </c>
    </row>
    <row r="21" spans="1:21" hidden="1" x14ac:dyDescent="0.3">
      <c r="A21" s="271">
        <f t="shared" si="0"/>
        <v>1993</v>
      </c>
      <c r="B21" s="272"/>
      <c r="C21" s="1033"/>
      <c r="D21" s="1033"/>
      <c r="E21" s="1040"/>
      <c r="F21" s="581"/>
      <c r="G21" s="581"/>
      <c r="H21" s="581"/>
      <c r="I21" s="1007"/>
      <c r="J21" s="581"/>
      <c r="K21" s="581"/>
      <c r="L21" s="581"/>
      <c r="M21" s="1007"/>
      <c r="N21" s="581"/>
      <c r="O21" s="581"/>
      <c r="P21" s="581"/>
      <c r="Q21" s="1007"/>
      <c r="R21" s="581"/>
      <c r="S21" s="1041"/>
      <c r="T21" s="1041"/>
      <c r="U21" s="1033"/>
    </row>
    <row r="22" spans="1:21" x14ac:dyDescent="0.3">
      <c r="A22" s="271">
        <v>1994</v>
      </c>
      <c r="B22" s="272"/>
      <c r="C22" s="1007">
        <v>25019</v>
      </c>
      <c r="D22" s="1007">
        <v>42914</v>
      </c>
      <c r="E22" s="1008">
        <v>67933</v>
      </c>
      <c r="F22" s="581"/>
      <c r="G22" s="695">
        <v>20327</v>
      </c>
      <c r="H22" s="695">
        <v>34548</v>
      </c>
      <c r="I22" s="1007">
        <v>54875</v>
      </c>
      <c r="J22" s="581"/>
      <c r="K22" s="581">
        <v>1290</v>
      </c>
      <c r="L22" s="581">
        <v>2346</v>
      </c>
      <c r="M22" s="1007">
        <v>3636</v>
      </c>
      <c r="N22" s="581"/>
      <c r="O22" s="581">
        <v>2775</v>
      </c>
      <c r="P22" s="581">
        <v>4909</v>
      </c>
      <c r="Q22" s="1007">
        <v>7684</v>
      </c>
      <c r="R22" s="581"/>
      <c r="S22" s="581">
        <v>627</v>
      </c>
      <c r="T22" s="581">
        <v>1111</v>
      </c>
      <c r="U22" s="1007">
        <v>1738</v>
      </c>
    </row>
    <row r="23" spans="1:21" x14ac:dyDescent="0.3">
      <c r="A23" s="271">
        <v>1995</v>
      </c>
      <c r="B23" s="272"/>
      <c r="C23" s="1007">
        <v>25460</v>
      </c>
      <c r="D23" s="1007">
        <v>43512</v>
      </c>
      <c r="E23" s="1008">
        <v>68972</v>
      </c>
      <c r="F23" s="581"/>
      <c r="G23" s="695">
        <v>20631</v>
      </c>
      <c r="H23" s="695">
        <v>35076</v>
      </c>
      <c r="I23" s="1007">
        <v>55707</v>
      </c>
      <c r="J23" s="581"/>
      <c r="K23" s="581">
        <v>1419</v>
      </c>
      <c r="L23" s="581">
        <v>2409</v>
      </c>
      <c r="M23" s="1007">
        <v>3828</v>
      </c>
      <c r="N23" s="581"/>
      <c r="O23" s="581">
        <v>2783</v>
      </c>
      <c r="P23" s="581">
        <v>4965</v>
      </c>
      <c r="Q23" s="1007">
        <v>7748</v>
      </c>
      <c r="R23" s="581"/>
      <c r="S23" s="581">
        <v>627</v>
      </c>
      <c r="T23" s="581">
        <v>1062</v>
      </c>
      <c r="U23" s="1007">
        <v>1689</v>
      </c>
    </row>
    <row r="24" spans="1:21" x14ac:dyDescent="0.3">
      <c r="A24" s="271">
        <v>1996</v>
      </c>
      <c r="B24" s="272"/>
      <c r="C24" s="1007">
        <v>25469</v>
      </c>
      <c r="D24" s="1007">
        <v>43238</v>
      </c>
      <c r="E24" s="1008">
        <v>68707</v>
      </c>
      <c r="F24" s="581"/>
      <c r="G24" s="695">
        <v>20823</v>
      </c>
      <c r="H24" s="695">
        <v>35267</v>
      </c>
      <c r="I24" s="1007">
        <v>56090</v>
      </c>
      <c r="J24" s="581"/>
      <c r="K24" s="581">
        <v>1401</v>
      </c>
      <c r="L24" s="581">
        <v>2436</v>
      </c>
      <c r="M24" s="1007">
        <v>3837</v>
      </c>
      <c r="N24" s="581"/>
      <c r="O24" s="581">
        <v>2649</v>
      </c>
      <c r="P24" s="581">
        <v>4479</v>
      </c>
      <c r="Q24" s="1007">
        <v>7128</v>
      </c>
      <c r="R24" s="581"/>
      <c r="S24" s="581">
        <v>596</v>
      </c>
      <c r="T24" s="581">
        <v>1056</v>
      </c>
      <c r="U24" s="1007">
        <v>1652</v>
      </c>
    </row>
    <row r="25" spans="1:21" x14ac:dyDescent="0.3">
      <c r="A25" s="271">
        <v>1997</v>
      </c>
      <c r="B25" s="272"/>
      <c r="C25" s="1007">
        <v>24897</v>
      </c>
      <c r="D25" s="1007">
        <v>41503</v>
      </c>
      <c r="E25" s="1008">
        <v>66400</v>
      </c>
      <c r="F25" s="581"/>
      <c r="G25" s="695">
        <v>20274</v>
      </c>
      <c r="H25" s="695">
        <v>33871</v>
      </c>
      <c r="I25" s="1007">
        <v>54145</v>
      </c>
      <c r="J25" s="581"/>
      <c r="K25" s="581">
        <v>1380</v>
      </c>
      <c r="L25" s="581">
        <v>2270</v>
      </c>
      <c r="M25" s="1007">
        <v>3650</v>
      </c>
      <c r="N25" s="581"/>
      <c r="O25" s="581">
        <v>2609</v>
      </c>
      <c r="P25" s="581">
        <v>4350</v>
      </c>
      <c r="Q25" s="1007">
        <v>6959</v>
      </c>
      <c r="R25" s="581"/>
      <c r="S25" s="581">
        <v>634</v>
      </c>
      <c r="T25" s="581">
        <v>1012</v>
      </c>
      <c r="U25" s="1007">
        <v>1646</v>
      </c>
    </row>
    <row r="26" spans="1:21" x14ac:dyDescent="0.3">
      <c r="A26" s="271">
        <v>1998</v>
      </c>
      <c r="B26" s="272"/>
      <c r="C26" s="1007">
        <v>24491</v>
      </c>
      <c r="D26" s="1007">
        <v>41316</v>
      </c>
      <c r="E26" s="1008">
        <v>65807</v>
      </c>
      <c r="F26" s="581"/>
      <c r="G26" s="695">
        <v>19994</v>
      </c>
      <c r="H26" s="695">
        <v>33676</v>
      </c>
      <c r="I26" s="1007">
        <v>53670</v>
      </c>
      <c r="J26" s="581"/>
      <c r="K26" s="581">
        <v>1352</v>
      </c>
      <c r="L26" s="581">
        <v>2284</v>
      </c>
      <c r="M26" s="1007">
        <v>3636</v>
      </c>
      <c r="N26" s="581"/>
      <c r="O26" s="581">
        <v>2553</v>
      </c>
      <c r="P26" s="581">
        <v>4347</v>
      </c>
      <c r="Q26" s="1007">
        <v>6900</v>
      </c>
      <c r="R26" s="581"/>
      <c r="S26" s="581">
        <v>592</v>
      </c>
      <c r="T26" s="581">
        <v>1009</v>
      </c>
      <c r="U26" s="1007">
        <v>1601</v>
      </c>
    </row>
    <row r="27" spans="1:21" x14ac:dyDescent="0.3">
      <c r="A27" s="271">
        <v>1999</v>
      </c>
      <c r="B27" s="272"/>
      <c r="C27" s="1007">
        <v>23719</v>
      </c>
      <c r="D27" s="1007">
        <v>40510</v>
      </c>
      <c r="E27" s="1008">
        <v>64229</v>
      </c>
      <c r="F27" s="581"/>
      <c r="G27" s="695">
        <v>19314</v>
      </c>
      <c r="H27" s="695">
        <v>32958</v>
      </c>
      <c r="I27" s="1007">
        <v>52272</v>
      </c>
      <c r="J27" s="581"/>
      <c r="K27" s="581">
        <v>1292</v>
      </c>
      <c r="L27" s="581">
        <v>2201</v>
      </c>
      <c r="M27" s="1007">
        <v>3493</v>
      </c>
      <c r="N27" s="581"/>
      <c r="O27" s="581">
        <v>2494</v>
      </c>
      <c r="P27" s="581">
        <v>4291</v>
      </c>
      <c r="Q27" s="1007">
        <v>6785</v>
      </c>
      <c r="R27" s="581"/>
      <c r="S27" s="581">
        <v>619</v>
      </c>
      <c r="T27" s="581">
        <v>1060</v>
      </c>
      <c r="U27" s="1007">
        <v>1679</v>
      </c>
    </row>
    <row r="28" spans="1:21" x14ac:dyDescent="0.3">
      <c r="A28" s="271">
        <v>2000</v>
      </c>
      <c r="B28" s="272"/>
      <c r="C28" s="1007">
        <v>22550</v>
      </c>
      <c r="D28" s="1007">
        <v>38116</v>
      </c>
      <c r="E28" s="1008">
        <v>60666</v>
      </c>
      <c r="F28" s="581"/>
      <c r="G28" s="695">
        <v>18233</v>
      </c>
      <c r="H28" s="695">
        <v>30826</v>
      </c>
      <c r="I28" s="1007">
        <v>49059</v>
      </c>
      <c r="J28" s="581"/>
      <c r="K28" s="581">
        <v>1246</v>
      </c>
      <c r="L28" s="581">
        <v>2089</v>
      </c>
      <c r="M28" s="1007">
        <v>3335</v>
      </c>
      <c r="N28" s="581"/>
      <c r="O28" s="581">
        <v>2544</v>
      </c>
      <c r="P28" s="581">
        <v>4259</v>
      </c>
      <c r="Q28" s="1007">
        <v>6803</v>
      </c>
      <c r="R28" s="581"/>
      <c r="S28" s="581">
        <v>527</v>
      </c>
      <c r="T28" s="581">
        <v>942</v>
      </c>
      <c r="U28" s="1007">
        <v>1469</v>
      </c>
    </row>
    <row r="29" spans="1:21" x14ac:dyDescent="0.3">
      <c r="A29" s="271">
        <v>2001</v>
      </c>
      <c r="B29" s="272"/>
      <c r="C29" s="1007">
        <v>25208</v>
      </c>
      <c r="D29" s="1007">
        <v>41518</v>
      </c>
      <c r="E29" s="1008">
        <v>66726</v>
      </c>
      <c r="F29" s="581"/>
      <c r="G29" s="581">
        <v>20802</v>
      </c>
      <c r="H29" s="581">
        <v>34042</v>
      </c>
      <c r="I29" s="1007">
        <v>54844</v>
      </c>
      <c r="J29" s="581"/>
      <c r="K29" s="581">
        <v>1387</v>
      </c>
      <c r="L29" s="581">
        <v>2343</v>
      </c>
      <c r="M29" s="1007">
        <v>3730</v>
      </c>
      <c r="N29" s="581"/>
      <c r="O29" s="581">
        <v>2438</v>
      </c>
      <c r="P29" s="581">
        <v>4183</v>
      </c>
      <c r="Q29" s="1007">
        <v>6621</v>
      </c>
      <c r="R29" s="581"/>
      <c r="S29" s="581">
        <v>581</v>
      </c>
      <c r="T29" s="581">
        <v>950</v>
      </c>
      <c r="U29" s="1007">
        <v>1531</v>
      </c>
    </row>
    <row r="30" spans="1:21" x14ac:dyDescent="0.3">
      <c r="A30" s="271">
        <v>2002</v>
      </c>
      <c r="B30" s="272"/>
      <c r="C30" s="1007">
        <v>25538</v>
      </c>
      <c r="D30" s="1007">
        <v>41846</v>
      </c>
      <c r="E30" s="1008">
        <v>67384</v>
      </c>
      <c r="F30" s="581"/>
      <c r="G30" s="581">
        <v>21186</v>
      </c>
      <c r="H30" s="581">
        <v>34157</v>
      </c>
      <c r="I30" s="1007">
        <v>55343</v>
      </c>
      <c r="J30" s="581"/>
      <c r="K30" s="581">
        <v>1360</v>
      </c>
      <c r="L30" s="581">
        <v>2386</v>
      </c>
      <c r="M30" s="1007">
        <v>3746</v>
      </c>
      <c r="N30" s="581"/>
      <c r="O30" s="581">
        <v>2413</v>
      </c>
      <c r="P30" s="581">
        <v>4309</v>
      </c>
      <c r="Q30" s="1007">
        <v>6722</v>
      </c>
      <c r="R30" s="581"/>
      <c r="S30" s="581">
        <v>579</v>
      </c>
      <c r="T30" s="581">
        <v>994</v>
      </c>
      <c r="U30" s="1007">
        <v>1573</v>
      </c>
    </row>
    <row r="31" spans="1:21" x14ac:dyDescent="0.3">
      <c r="A31" s="271">
        <v>2003</v>
      </c>
      <c r="B31" s="272"/>
      <c r="C31" s="1007">
        <v>24930</v>
      </c>
      <c r="D31" s="1007">
        <v>40834</v>
      </c>
      <c r="E31" s="1008">
        <v>65764</v>
      </c>
      <c r="F31" s="581"/>
      <c r="G31" s="581">
        <v>20485</v>
      </c>
      <c r="H31" s="581">
        <v>33530</v>
      </c>
      <c r="I31" s="1007">
        <v>54015</v>
      </c>
      <c r="J31" s="581"/>
      <c r="K31" s="581">
        <v>1457</v>
      </c>
      <c r="L31" s="581">
        <v>2264</v>
      </c>
      <c r="M31" s="1007">
        <v>3721</v>
      </c>
      <c r="N31" s="581"/>
      <c r="O31" s="581">
        <v>2409</v>
      </c>
      <c r="P31" s="581">
        <v>4088</v>
      </c>
      <c r="Q31" s="1007">
        <v>6497</v>
      </c>
      <c r="R31" s="581"/>
      <c r="S31" s="581">
        <v>579</v>
      </c>
      <c r="T31" s="581">
        <v>952</v>
      </c>
      <c r="U31" s="1007">
        <v>1531</v>
      </c>
    </row>
    <row r="32" spans="1:21" x14ac:dyDescent="0.3">
      <c r="A32" s="271">
        <v>2004</v>
      </c>
      <c r="B32" s="272"/>
      <c r="C32" s="1007">
        <v>22969</v>
      </c>
      <c r="D32" s="1007">
        <v>37485</v>
      </c>
      <c r="E32" s="1008">
        <v>60454</v>
      </c>
      <c r="F32" s="581"/>
      <c r="G32" s="581">
        <v>18939</v>
      </c>
      <c r="H32" s="581">
        <v>30618</v>
      </c>
      <c r="I32" s="1007">
        <v>49557</v>
      </c>
      <c r="J32" s="581"/>
      <c r="K32" s="581">
        <v>1195</v>
      </c>
      <c r="L32" s="581">
        <v>2112</v>
      </c>
      <c r="M32" s="1007">
        <v>3307</v>
      </c>
      <c r="N32" s="581"/>
      <c r="O32" s="581">
        <v>2294</v>
      </c>
      <c r="P32" s="581">
        <v>3861</v>
      </c>
      <c r="Q32" s="1007">
        <v>6155</v>
      </c>
      <c r="R32" s="581"/>
      <c r="S32" s="581">
        <v>541</v>
      </c>
      <c r="T32" s="581">
        <v>894</v>
      </c>
      <c r="U32" s="1007">
        <v>1435</v>
      </c>
    </row>
    <row r="33" spans="1:21" x14ac:dyDescent="0.3">
      <c r="A33" s="271">
        <v>2005</v>
      </c>
      <c r="B33" s="272"/>
      <c r="C33" s="1007">
        <v>21862</v>
      </c>
      <c r="D33" s="1007">
        <v>35781</v>
      </c>
      <c r="E33" s="1008">
        <v>57643</v>
      </c>
      <c r="F33" s="581"/>
      <c r="G33" s="581">
        <v>18014</v>
      </c>
      <c r="H33" s="581">
        <v>29375</v>
      </c>
      <c r="I33" s="1007">
        <v>47389</v>
      </c>
      <c r="J33" s="581"/>
      <c r="K33" s="581">
        <v>1215</v>
      </c>
      <c r="L33" s="581">
        <v>1943</v>
      </c>
      <c r="M33" s="1007">
        <v>3158</v>
      </c>
      <c r="N33" s="581"/>
      <c r="O33" s="581">
        <v>2134</v>
      </c>
      <c r="P33" s="581">
        <v>3655</v>
      </c>
      <c r="Q33" s="1007">
        <v>5789</v>
      </c>
      <c r="R33" s="581"/>
      <c r="S33" s="581">
        <v>499</v>
      </c>
      <c r="T33" s="581">
        <v>808</v>
      </c>
      <c r="U33" s="1007">
        <v>1307</v>
      </c>
    </row>
    <row r="34" spans="1:21" x14ac:dyDescent="0.3">
      <c r="A34" s="271">
        <v>2006</v>
      </c>
      <c r="B34" s="272"/>
      <c r="C34" s="1007">
        <v>21264</v>
      </c>
      <c r="D34" s="1007">
        <v>33829</v>
      </c>
      <c r="E34" s="1008">
        <v>55093</v>
      </c>
      <c r="F34" s="581"/>
      <c r="G34" s="581">
        <v>17491</v>
      </c>
      <c r="H34" s="581">
        <v>27750</v>
      </c>
      <c r="I34" s="1007">
        <v>45241</v>
      </c>
      <c r="J34" s="581"/>
      <c r="K34" s="581">
        <v>1202</v>
      </c>
      <c r="L34" s="581">
        <v>1858</v>
      </c>
      <c r="M34" s="1007">
        <v>3060</v>
      </c>
      <c r="N34" s="581"/>
      <c r="O34" s="581">
        <v>2060</v>
      </c>
      <c r="P34" s="581">
        <v>3406</v>
      </c>
      <c r="Q34" s="1007">
        <v>5466</v>
      </c>
      <c r="R34" s="581"/>
      <c r="S34" s="581">
        <v>511</v>
      </c>
      <c r="T34" s="581">
        <v>815</v>
      </c>
      <c r="U34" s="1007">
        <v>1326</v>
      </c>
    </row>
    <row r="35" spans="1:21" x14ac:dyDescent="0.3">
      <c r="A35" s="271">
        <v>2007</v>
      </c>
      <c r="B35" s="272"/>
      <c r="C35" s="1007">
        <v>20347</v>
      </c>
      <c r="D35" s="1007">
        <v>32825</v>
      </c>
      <c r="E35" s="1008">
        <v>53172</v>
      </c>
      <c r="F35" s="581"/>
      <c r="G35" s="581">
        <v>16647</v>
      </c>
      <c r="H35" s="581">
        <v>26879</v>
      </c>
      <c r="I35" s="1007">
        <v>43526</v>
      </c>
      <c r="J35" s="581"/>
      <c r="K35" s="581">
        <v>1171</v>
      </c>
      <c r="L35" s="581">
        <v>1817</v>
      </c>
      <c r="M35" s="1007">
        <v>2988</v>
      </c>
      <c r="N35" s="581"/>
      <c r="O35" s="581">
        <v>2039</v>
      </c>
      <c r="P35" s="581">
        <v>3294</v>
      </c>
      <c r="Q35" s="1007">
        <v>5333</v>
      </c>
      <c r="R35" s="581"/>
      <c r="S35" s="581">
        <v>490</v>
      </c>
      <c r="T35" s="581">
        <v>835</v>
      </c>
      <c r="U35" s="1007">
        <v>1325</v>
      </c>
    </row>
    <row r="36" spans="1:21" x14ac:dyDescent="0.3">
      <c r="A36" s="271">
        <v>2008</v>
      </c>
      <c r="B36" s="272"/>
      <c r="C36" s="1007">
        <v>20323</v>
      </c>
      <c r="D36" s="1007">
        <v>32743</v>
      </c>
      <c r="E36" s="1008">
        <v>53066</v>
      </c>
      <c r="F36" s="581"/>
      <c r="G36" s="581">
        <v>16676</v>
      </c>
      <c r="H36" s="581">
        <v>26704</v>
      </c>
      <c r="I36" s="1007">
        <v>43380</v>
      </c>
      <c r="J36" s="581"/>
      <c r="K36" s="581">
        <v>1095</v>
      </c>
      <c r="L36" s="581">
        <v>1895</v>
      </c>
      <c r="M36" s="1007">
        <v>2990</v>
      </c>
      <c r="N36" s="581"/>
      <c r="O36" s="581">
        <v>2051</v>
      </c>
      <c r="P36" s="581">
        <v>3316</v>
      </c>
      <c r="Q36" s="1007">
        <v>5367</v>
      </c>
      <c r="R36" s="581"/>
      <c r="S36" s="581">
        <v>501</v>
      </c>
      <c r="T36" s="581">
        <v>828</v>
      </c>
      <c r="U36" s="1007">
        <v>1329</v>
      </c>
    </row>
    <row r="37" spans="1:21" x14ac:dyDescent="0.3">
      <c r="A37" s="271">
        <v>2009</v>
      </c>
      <c r="B37" s="272"/>
      <c r="C37" s="1007">
        <v>19133</v>
      </c>
      <c r="D37" s="1007">
        <v>30468</v>
      </c>
      <c r="E37" s="1008">
        <v>49601</v>
      </c>
      <c r="F37" s="581"/>
      <c r="G37" s="581">
        <v>15790</v>
      </c>
      <c r="H37" s="581">
        <v>24868</v>
      </c>
      <c r="I37" s="1007">
        <v>40658</v>
      </c>
      <c r="J37" s="581"/>
      <c r="K37" s="581">
        <v>1066</v>
      </c>
      <c r="L37" s="581">
        <v>1796</v>
      </c>
      <c r="M37" s="1007">
        <v>2862</v>
      </c>
      <c r="N37" s="581"/>
      <c r="O37" s="581">
        <v>1841</v>
      </c>
      <c r="P37" s="581">
        <v>3065</v>
      </c>
      <c r="Q37" s="1007">
        <v>4906</v>
      </c>
      <c r="R37" s="581"/>
      <c r="S37" s="581">
        <v>436</v>
      </c>
      <c r="T37" s="581">
        <v>739</v>
      </c>
      <c r="U37" s="1007">
        <v>1175</v>
      </c>
    </row>
    <row r="38" spans="1:21" x14ac:dyDescent="0.3">
      <c r="A38" s="271">
        <v>2010</v>
      </c>
      <c r="B38" s="272"/>
      <c r="C38" s="1007">
        <v>19244</v>
      </c>
      <c r="D38" s="1007">
        <v>30044</v>
      </c>
      <c r="E38" s="1008">
        <v>49288</v>
      </c>
      <c r="F38" s="581"/>
      <c r="G38" s="581">
        <v>15781</v>
      </c>
      <c r="H38" s="581">
        <v>24708</v>
      </c>
      <c r="I38" s="1007">
        <v>40489</v>
      </c>
      <c r="J38" s="581"/>
      <c r="K38" s="581">
        <v>1085</v>
      </c>
      <c r="L38" s="581">
        <v>1711</v>
      </c>
      <c r="M38" s="1007">
        <v>2796</v>
      </c>
      <c r="N38" s="581"/>
      <c r="O38" s="581">
        <v>1889</v>
      </c>
      <c r="P38" s="581">
        <v>2875</v>
      </c>
      <c r="Q38" s="1007">
        <v>4764</v>
      </c>
      <c r="R38" s="581"/>
      <c r="S38" s="581">
        <v>489</v>
      </c>
      <c r="T38" s="581">
        <v>750</v>
      </c>
      <c r="U38" s="1007">
        <v>1239</v>
      </c>
    </row>
    <row r="39" spans="1:21" x14ac:dyDescent="0.3">
      <c r="A39" s="271">
        <v>2011</v>
      </c>
      <c r="B39" s="272"/>
      <c r="C39" s="1007">
        <v>16468</v>
      </c>
      <c r="D39" s="1007">
        <v>25124</v>
      </c>
      <c r="E39" s="1008">
        <v>41592</v>
      </c>
      <c r="F39" s="581"/>
      <c r="G39" s="581">
        <v>13416</v>
      </c>
      <c r="H39" s="581">
        <v>20248</v>
      </c>
      <c r="I39" s="1007">
        <v>33664</v>
      </c>
      <c r="J39" s="581"/>
      <c r="K39" s="581">
        <v>875</v>
      </c>
      <c r="L39" s="581">
        <v>1365</v>
      </c>
      <c r="M39" s="1007">
        <v>2240</v>
      </c>
      <c r="N39" s="581"/>
      <c r="O39" s="581">
        <v>1765</v>
      </c>
      <c r="P39" s="581">
        <v>2829</v>
      </c>
      <c r="Q39" s="1007">
        <v>4594</v>
      </c>
      <c r="R39" s="581"/>
      <c r="S39" s="581">
        <v>412</v>
      </c>
      <c r="T39" s="581">
        <v>682</v>
      </c>
      <c r="U39" s="1007">
        <v>1094</v>
      </c>
    </row>
    <row r="40" spans="1:21" x14ac:dyDescent="0.3">
      <c r="A40" s="271">
        <v>2012</v>
      </c>
      <c r="B40" s="272"/>
      <c r="C40" s="1007">
        <v>16153</v>
      </c>
      <c r="D40" s="1007">
        <v>25163</v>
      </c>
      <c r="E40" s="1008">
        <v>41316</v>
      </c>
      <c r="F40" s="581"/>
      <c r="G40" s="581">
        <v>13144</v>
      </c>
      <c r="H40" s="581">
        <v>20310</v>
      </c>
      <c r="I40" s="1007">
        <v>33454</v>
      </c>
      <c r="J40" s="581"/>
      <c r="K40" s="581">
        <v>929</v>
      </c>
      <c r="L40" s="581">
        <v>1381</v>
      </c>
      <c r="M40" s="1007">
        <v>2310</v>
      </c>
      <c r="N40" s="581"/>
      <c r="O40" s="581">
        <v>1686</v>
      </c>
      <c r="P40" s="581">
        <v>2789</v>
      </c>
      <c r="Q40" s="1007">
        <v>4475</v>
      </c>
      <c r="R40" s="581"/>
      <c r="S40" s="581">
        <v>394</v>
      </c>
      <c r="T40" s="581">
        <v>683</v>
      </c>
      <c r="U40" s="1007">
        <v>1077</v>
      </c>
    </row>
    <row r="41" spans="1:21" x14ac:dyDescent="0.3">
      <c r="A41" s="271">
        <v>2013</v>
      </c>
      <c r="B41" s="272"/>
      <c r="C41" s="1007">
        <v>16256</v>
      </c>
      <c r="D41" s="1007">
        <v>24026</v>
      </c>
      <c r="E41" s="1008">
        <v>40282</v>
      </c>
      <c r="F41" s="581"/>
      <c r="G41" s="581">
        <v>13060</v>
      </c>
      <c r="H41" s="581">
        <v>19343</v>
      </c>
      <c r="I41" s="1007">
        <v>32403</v>
      </c>
      <c r="J41" s="1009"/>
      <c r="K41" s="581">
        <v>964</v>
      </c>
      <c r="L41" s="581">
        <v>1323</v>
      </c>
      <c r="M41" s="1007">
        <v>2287</v>
      </c>
      <c r="N41" s="581"/>
      <c r="O41" s="581">
        <v>1774</v>
      </c>
      <c r="P41" s="581">
        <v>2672</v>
      </c>
      <c r="Q41" s="1007">
        <v>4446</v>
      </c>
      <c r="R41" s="581"/>
      <c r="S41" s="581">
        <v>424</v>
      </c>
      <c r="T41" s="581">
        <v>648</v>
      </c>
      <c r="U41" s="1007">
        <v>1072</v>
      </c>
    </row>
    <row r="42" spans="1:21" x14ac:dyDescent="0.3">
      <c r="A42" s="271">
        <v>2014</v>
      </c>
      <c r="B42" s="272"/>
      <c r="C42" s="1007">
        <v>16222</v>
      </c>
      <c r="D42" s="1007">
        <v>23060</v>
      </c>
      <c r="E42" s="1008">
        <v>39282</v>
      </c>
      <c r="F42" s="581"/>
      <c r="G42" s="581">
        <v>13208</v>
      </c>
      <c r="H42" s="581">
        <v>18579</v>
      </c>
      <c r="I42" s="1007">
        <v>31787</v>
      </c>
      <c r="J42" s="1009"/>
      <c r="K42" s="581">
        <v>963</v>
      </c>
      <c r="L42" s="581">
        <v>1353</v>
      </c>
      <c r="M42" s="1007">
        <v>2316</v>
      </c>
      <c r="N42" s="581"/>
      <c r="O42" s="581">
        <v>1605</v>
      </c>
      <c r="P42" s="581">
        <v>2518</v>
      </c>
      <c r="Q42" s="1007">
        <v>4123</v>
      </c>
      <c r="R42" s="581"/>
      <c r="S42" s="581">
        <v>423</v>
      </c>
      <c r="T42" s="581">
        <v>579</v>
      </c>
      <c r="U42" s="1007">
        <v>1002</v>
      </c>
    </row>
    <row r="43" spans="1:21" x14ac:dyDescent="0.3">
      <c r="A43" s="278">
        <v>2015</v>
      </c>
      <c r="B43" s="279"/>
      <c r="C43" s="1010">
        <v>16560</v>
      </c>
      <c r="D43" s="1010">
        <v>23613</v>
      </c>
      <c r="E43" s="1011">
        <v>40173</v>
      </c>
      <c r="F43" s="582"/>
      <c r="G43" s="582">
        <v>13525</v>
      </c>
      <c r="H43" s="582">
        <v>19102</v>
      </c>
      <c r="I43" s="1010">
        <v>32627</v>
      </c>
      <c r="J43" s="1012"/>
      <c r="K43" s="582">
        <v>848</v>
      </c>
      <c r="L43" s="582">
        <v>1333</v>
      </c>
      <c r="M43" s="1010">
        <v>2181</v>
      </c>
      <c r="N43" s="582"/>
      <c r="O43" s="582">
        <v>1727</v>
      </c>
      <c r="P43" s="582">
        <v>2575</v>
      </c>
      <c r="Q43" s="1010">
        <v>4302</v>
      </c>
      <c r="R43" s="582"/>
      <c r="S43" s="582">
        <v>419</v>
      </c>
      <c r="T43" s="582">
        <v>569</v>
      </c>
      <c r="U43" s="1010">
        <v>988</v>
      </c>
    </row>
    <row r="44" spans="1:21" x14ac:dyDescent="0.3">
      <c r="A44" s="271">
        <v>2016</v>
      </c>
      <c r="B44" s="272"/>
      <c r="C44" s="1010">
        <v>16023</v>
      </c>
      <c r="D44" s="1010">
        <v>21748</v>
      </c>
      <c r="E44" s="1011">
        <v>37771</v>
      </c>
      <c r="F44" s="582"/>
      <c r="G44" s="582">
        <v>12993</v>
      </c>
      <c r="H44" s="582">
        <v>17446</v>
      </c>
      <c r="I44" s="1010">
        <v>30439</v>
      </c>
      <c r="J44" s="1012"/>
      <c r="K44" s="582">
        <v>852</v>
      </c>
      <c r="L44" s="582">
        <v>1257</v>
      </c>
      <c r="M44" s="1010">
        <v>2109</v>
      </c>
      <c r="N44" s="582"/>
      <c r="O44" s="582">
        <v>1712</v>
      </c>
      <c r="P44" s="582">
        <v>2430</v>
      </c>
      <c r="Q44" s="1010">
        <v>4142</v>
      </c>
      <c r="R44" s="582"/>
      <c r="S44" s="582">
        <v>434</v>
      </c>
      <c r="T44" s="582">
        <v>568</v>
      </c>
      <c r="U44" s="1010">
        <v>1002</v>
      </c>
    </row>
    <row r="45" spans="1:21" x14ac:dyDescent="0.3">
      <c r="A45" s="271">
        <v>2017</v>
      </c>
      <c r="B45" s="272"/>
      <c r="C45" s="1010">
        <v>15509</v>
      </c>
      <c r="D45" s="1010">
        <v>21119</v>
      </c>
      <c r="E45" s="1011">
        <v>36628</v>
      </c>
      <c r="F45" s="582"/>
      <c r="G45" s="582">
        <v>12648</v>
      </c>
      <c r="H45" s="582">
        <v>17057</v>
      </c>
      <c r="I45" s="1010">
        <v>29705</v>
      </c>
      <c r="J45" s="1012"/>
      <c r="K45" s="582">
        <v>803</v>
      </c>
      <c r="L45" s="582">
        <v>1123</v>
      </c>
      <c r="M45" s="1010">
        <v>1926</v>
      </c>
      <c r="N45" s="582"/>
      <c r="O45" s="582">
        <v>1597</v>
      </c>
      <c r="P45" s="582">
        <v>2330</v>
      </c>
      <c r="Q45" s="1010">
        <v>3927</v>
      </c>
      <c r="R45" s="582"/>
      <c r="S45" s="582">
        <v>424</v>
      </c>
      <c r="T45" s="582">
        <v>564</v>
      </c>
      <c r="U45" s="1010">
        <v>988</v>
      </c>
    </row>
    <row r="46" spans="1:21" x14ac:dyDescent="0.3">
      <c r="A46" s="271">
        <v>2018</v>
      </c>
      <c r="B46" s="272"/>
      <c r="C46" s="1010">
        <v>15478</v>
      </c>
      <c r="D46" s="1010">
        <v>20568</v>
      </c>
      <c r="E46" s="1011">
        <v>36046</v>
      </c>
      <c r="F46" s="582"/>
      <c r="G46" s="582">
        <v>12520</v>
      </c>
      <c r="H46" s="582">
        <v>16612</v>
      </c>
      <c r="I46" s="1010">
        <v>29132</v>
      </c>
      <c r="J46" s="1012"/>
      <c r="K46" s="582">
        <v>901</v>
      </c>
      <c r="L46" s="582">
        <v>1169</v>
      </c>
      <c r="M46" s="1010">
        <v>2070</v>
      </c>
      <c r="N46" s="582"/>
      <c r="O46" s="582">
        <v>1621</v>
      </c>
      <c r="P46" s="582">
        <v>2210</v>
      </c>
      <c r="Q46" s="1010">
        <v>3831</v>
      </c>
      <c r="R46" s="582"/>
      <c r="S46" s="582">
        <v>395</v>
      </c>
      <c r="T46" s="582">
        <v>532</v>
      </c>
      <c r="U46" s="1010">
        <v>927</v>
      </c>
    </row>
    <row r="47" spans="1:21" ht="16.5" x14ac:dyDescent="0.3">
      <c r="A47" s="284"/>
      <c r="B47" s="284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6"/>
      <c r="P47" s="286"/>
      <c r="Q47" s="286"/>
      <c r="R47" s="285"/>
      <c r="S47" s="285"/>
      <c r="T47" s="285"/>
      <c r="U47" s="285"/>
    </row>
    <row r="48" spans="1:21" s="557" customFormat="1" x14ac:dyDescent="0.35">
      <c r="A48" s="653" t="s">
        <v>87</v>
      </c>
      <c r="B48" s="651" t="s">
        <v>1305</v>
      </c>
      <c r="C48" s="651"/>
      <c r="D48" s="651"/>
      <c r="E48" s="651"/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</row>
    <row r="49" spans="1:21" s="557" customFormat="1" x14ac:dyDescent="0.35">
      <c r="A49" s="653"/>
      <c r="B49" s="651" t="s">
        <v>1303</v>
      </c>
      <c r="C49" s="651"/>
      <c r="D49" s="651"/>
      <c r="E49" s="651"/>
      <c r="F49" s="651"/>
      <c r="G49" s="651"/>
      <c r="H49" s="651"/>
      <c r="I49" s="651"/>
      <c r="J49" s="651"/>
      <c r="K49" s="651"/>
      <c r="L49" s="651"/>
      <c r="M49" s="651"/>
      <c r="N49" s="651"/>
      <c r="O49" s="651"/>
      <c r="P49" s="651"/>
      <c r="Q49" s="651"/>
      <c r="R49" s="651"/>
      <c r="S49" s="651"/>
      <c r="T49" s="651"/>
      <c r="U49" s="651"/>
    </row>
    <row r="50" spans="1:21" s="557" customFormat="1" x14ac:dyDescent="0.35">
      <c r="A50" s="651"/>
      <c r="B50" s="651"/>
      <c r="C50" s="651"/>
      <c r="D50" s="651"/>
      <c r="E50" s="651"/>
      <c r="F50" s="651"/>
      <c r="G50" s="651"/>
      <c r="H50" s="651"/>
      <c r="I50" s="651"/>
      <c r="J50" s="651"/>
      <c r="K50" s="651"/>
      <c r="L50" s="651"/>
      <c r="M50" s="651"/>
      <c r="N50" s="651"/>
      <c r="O50" s="651"/>
      <c r="P50" s="651"/>
      <c r="Q50" s="651"/>
      <c r="R50" s="651"/>
      <c r="S50" s="651"/>
      <c r="T50" s="651"/>
      <c r="U50" s="651"/>
    </row>
    <row r="51" spans="1:21" s="557" customFormat="1" x14ac:dyDescent="0.35">
      <c r="A51" s="653" t="s">
        <v>44</v>
      </c>
      <c r="B51" s="651" t="s">
        <v>114</v>
      </c>
      <c r="C51" s="651"/>
      <c r="D51" s="651"/>
      <c r="E51" s="651"/>
      <c r="F51" s="651"/>
      <c r="G51" s="651"/>
      <c r="H51" s="651"/>
      <c r="I51" s="651"/>
      <c r="J51" s="651"/>
      <c r="K51" s="651"/>
      <c r="L51" s="651"/>
      <c r="M51" s="651"/>
      <c r="N51" s="651"/>
      <c r="O51" s="651"/>
      <c r="P51" s="651"/>
      <c r="Q51" s="651"/>
      <c r="R51" s="651"/>
      <c r="S51" s="651"/>
      <c r="T51" s="651"/>
      <c r="U51" s="651"/>
    </row>
    <row r="52" spans="1:21" s="557" customFormat="1" x14ac:dyDescent="0.35">
      <c r="A52" s="651"/>
      <c r="B52" s="651" t="s">
        <v>898</v>
      </c>
      <c r="C52" s="651"/>
      <c r="D52" s="651"/>
      <c r="E52" s="651"/>
      <c r="F52" s="651"/>
      <c r="G52" s="651"/>
      <c r="H52" s="651"/>
      <c r="I52" s="651"/>
      <c r="J52" s="651"/>
      <c r="K52" s="651"/>
      <c r="L52" s="651"/>
      <c r="M52" s="651"/>
      <c r="N52" s="651"/>
      <c r="O52" s="651"/>
      <c r="P52" s="651"/>
      <c r="Q52" s="651"/>
      <c r="R52" s="651"/>
      <c r="S52" s="651"/>
      <c r="T52" s="651"/>
      <c r="U52" s="651"/>
    </row>
    <row r="53" spans="1:21" s="557" customFormat="1" x14ac:dyDescent="0.35">
      <c r="A53" s="651"/>
      <c r="B53" s="651" t="s">
        <v>899</v>
      </c>
      <c r="C53" s="651"/>
      <c r="D53" s="651"/>
      <c r="E53" s="651"/>
      <c r="F53" s="651"/>
      <c r="G53" s="651"/>
      <c r="H53" s="651"/>
      <c r="I53" s="651"/>
      <c r="J53" s="651"/>
      <c r="K53" s="651"/>
      <c r="L53" s="651"/>
      <c r="M53" s="651"/>
      <c r="N53" s="651"/>
      <c r="O53" s="651"/>
      <c r="P53" s="651"/>
      <c r="Q53" s="651"/>
      <c r="R53" s="651"/>
      <c r="S53" s="651"/>
      <c r="T53" s="651"/>
      <c r="U53" s="651"/>
    </row>
    <row r="54" spans="1:21" s="557" customFormat="1" x14ac:dyDescent="0.35">
      <c r="B54" s="651" t="s">
        <v>111</v>
      </c>
    </row>
    <row r="55" spans="1:21" s="557" customFormat="1" x14ac:dyDescent="0.35">
      <c r="B55" s="651" t="s">
        <v>1306</v>
      </c>
    </row>
    <row r="56" spans="1:21" s="557" customFormat="1" x14ac:dyDescent="0.35">
      <c r="B56" s="643" t="s">
        <v>883</v>
      </c>
    </row>
  </sheetData>
  <mergeCells count="5">
    <mergeCell ref="C3:E3"/>
    <mergeCell ref="G3:I3"/>
    <mergeCell ref="K3:M3"/>
    <mergeCell ref="O3:Q3"/>
    <mergeCell ref="S3:U3"/>
  </mergeCells>
  <hyperlinks>
    <hyperlink ref="B56" r:id="rId1" xr:uid="{00000000-0004-0000-1C00-000000000000}"/>
    <hyperlink ref="A2" location="'CHAPTER 1'!A1" display="Back to Table of Contents" xr:uid="{00000000-0004-0000-1C00-000001000000}"/>
  </hyperlinks>
  <pageMargins left="0.7" right="0.7" top="0.75" bottom="0.75" header="0.3" footer="0.3"/>
  <pageSetup paperSize="9" scale="74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0">
    <tabColor theme="9" tint="-0.249977111117893"/>
  </sheetPr>
  <dimension ref="B4:I22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G21" sqref="G21"/>
    </sheetView>
  </sheetViews>
  <sheetFormatPr defaultColWidth="9.140625" defaultRowHeight="15" x14ac:dyDescent="0.3"/>
  <cols>
    <col min="1" max="1" width="9.140625" style="9"/>
    <col min="2" max="2" width="28" style="9" customWidth="1"/>
    <col min="3" max="3" width="55.7109375" style="9" bestFit="1" customWidth="1"/>
    <col min="4" max="16384" width="9.140625" style="9"/>
  </cols>
  <sheetData>
    <row r="4" spans="2:9" x14ac:dyDescent="0.3">
      <c r="B4" s="113" t="s">
        <v>1111</v>
      </c>
    </row>
    <row r="6" spans="2:9" x14ac:dyDescent="0.3">
      <c r="D6" s="1190" t="s">
        <v>1134</v>
      </c>
      <c r="E6" s="1190"/>
      <c r="F6" s="1190"/>
      <c r="G6" s="1190" t="s">
        <v>1031</v>
      </c>
      <c r="H6" s="1190"/>
      <c r="I6" s="1190"/>
    </row>
    <row r="7" spans="2:9" x14ac:dyDescent="0.3">
      <c r="D7" s="1003" t="s">
        <v>1134</v>
      </c>
      <c r="E7" s="1003" t="s">
        <v>1135</v>
      </c>
      <c r="F7" s="1003" t="s">
        <v>64</v>
      </c>
      <c r="G7" s="1003" t="s">
        <v>1134</v>
      </c>
      <c r="H7" s="1003" t="s">
        <v>1135</v>
      </c>
      <c r="I7" s="1003" t="s">
        <v>64</v>
      </c>
    </row>
    <row r="8" spans="2:9" x14ac:dyDescent="0.3">
      <c r="B8" s="9" t="s">
        <v>19</v>
      </c>
      <c r="C8" s="9" t="s">
        <v>884</v>
      </c>
      <c r="D8" s="638">
        <f>'1.1'!E19</f>
        <v>953</v>
      </c>
      <c r="E8" s="638">
        <f>'1.1'!E17</f>
        <v>323</v>
      </c>
      <c r="F8" s="638">
        <f>'1.1'!E18</f>
        <v>630</v>
      </c>
      <c r="G8" s="638">
        <f>SUM('1.1'!$F19:$J19)</f>
        <v>270</v>
      </c>
      <c r="H8" s="638">
        <f>SUM('1.1'!$F17:$J17)</f>
        <v>120</v>
      </c>
      <c r="I8" s="638">
        <f>SUM('1.1'!$F18:$J18)</f>
        <v>150</v>
      </c>
    </row>
    <row r="9" spans="2:9" x14ac:dyDescent="0.3">
      <c r="B9" s="9" t="s">
        <v>20</v>
      </c>
      <c r="C9" s="9" t="s">
        <v>4</v>
      </c>
      <c r="D9" s="638">
        <f>'1.1'!E23</f>
        <v>8013</v>
      </c>
      <c r="E9" s="638">
        <f>'1.1'!E21</f>
        <v>3445</v>
      </c>
      <c r="F9" s="9">
        <f>'1.1'!E22</f>
        <v>4568</v>
      </c>
      <c r="G9" s="638">
        <f>SUM('1.1'!$F23:$J23)</f>
        <v>1802</v>
      </c>
      <c r="H9" s="638">
        <f>SUM('1.1'!$F21:$J21)</f>
        <v>1166</v>
      </c>
      <c r="I9" s="638">
        <f>SUM('1.1'!$F22:$J22)</f>
        <v>636</v>
      </c>
    </row>
    <row r="10" spans="2:9" x14ac:dyDescent="0.3">
      <c r="B10" s="9" t="s">
        <v>21</v>
      </c>
      <c r="C10" s="9" t="s">
        <v>118</v>
      </c>
      <c r="D10" s="638">
        <f>'1.1'!E27</f>
        <v>64132</v>
      </c>
      <c r="E10" s="638">
        <f>'1.1'!E25</f>
        <v>40395</v>
      </c>
      <c r="F10" s="9">
        <f>'1.1'!E26</f>
        <v>23737</v>
      </c>
      <c r="G10" s="638">
        <f>SUM('1.1'!$F27:$J27)</f>
        <v>22967</v>
      </c>
      <c r="H10" s="638">
        <f>SUM('1.1'!$F25:$J25)</f>
        <v>17444</v>
      </c>
      <c r="I10" s="638">
        <f>SUM('1.1'!$F26:$J26)</f>
        <v>5523</v>
      </c>
    </row>
    <row r="11" spans="2:9" x14ac:dyDescent="0.3">
      <c r="B11" s="9" t="s">
        <v>23</v>
      </c>
      <c r="C11" s="9" t="s">
        <v>22</v>
      </c>
      <c r="D11" s="638">
        <f>'1.1'!E35</f>
        <v>29768</v>
      </c>
      <c r="E11" s="638">
        <f>'1.1'!E33</f>
        <v>13394</v>
      </c>
      <c r="F11" s="9">
        <f>'1.1'!E34</f>
        <v>16374</v>
      </c>
      <c r="G11" s="638">
        <f>SUM('1.1'!$F35:$J35)</f>
        <v>6452</v>
      </c>
      <c r="H11" s="638">
        <f>SUM('1.1'!$F33:$J33)</f>
        <v>3936</v>
      </c>
      <c r="I11" s="638">
        <f>SUM('1.1'!$F34:$J34)</f>
        <v>2516</v>
      </c>
    </row>
    <row r="12" spans="2:9" x14ac:dyDescent="0.3">
      <c r="B12" s="9" t="s">
        <v>25</v>
      </c>
      <c r="C12" s="9" t="s">
        <v>24</v>
      </c>
      <c r="D12" s="638">
        <f>'1.1'!E39</f>
        <v>36046</v>
      </c>
      <c r="E12" s="638">
        <f>'1.1'!E37</f>
        <v>15478</v>
      </c>
      <c r="F12" s="9">
        <f>'1.1'!E38</f>
        <v>20568</v>
      </c>
      <c r="G12" s="638">
        <f>SUM('1.1'!$F39:$J39)</f>
        <v>7676</v>
      </c>
      <c r="H12" s="638">
        <f>SUM('1.1'!$F37:$J37)</f>
        <v>4217</v>
      </c>
      <c r="I12" s="638">
        <f>SUM('1.1'!$F38:$J38)</f>
        <v>3459</v>
      </c>
    </row>
    <row r="13" spans="2:9" x14ac:dyDescent="0.3">
      <c r="B13" s="9" t="s">
        <v>26</v>
      </c>
      <c r="C13" s="9" t="s">
        <v>885</v>
      </c>
      <c r="D13" s="638">
        <f>'1.1'!E43</f>
        <v>8810</v>
      </c>
      <c r="E13" s="638">
        <f>'1.1'!E41</f>
        <v>4855</v>
      </c>
      <c r="F13" s="9">
        <f>'1.1'!E42</f>
        <v>3955</v>
      </c>
      <c r="G13" s="638">
        <f>SUM('1.1'!$F43:$J43)</f>
        <v>2338</v>
      </c>
      <c r="H13" s="638">
        <f>SUM('1.1'!$F41:$J41)</f>
        <v>1592</v>
      </c>
      <c r="I13" s="638">
        <f>SUM('1.1'!$F42:$J42)</f>
        <v>746</v>
      </c>
    </row>
    <row r="14" spans="2:9" x14ac:dyDescent="0.3">
      <c r="B14" s="9" t="s">
        <v>28</v>
      </c>
      <c r="C14" s="9" t="s">
        <v>897</v>
      </c>
      <c r="D14" s="638">
        <f>'1.1'!E47</f>
        <v>2942</v>
      </c>
      <c r="E14" s="638">
        <f>'1.1'!E45</f>
        <v>1375</v>
      </c>
      <c r="F14" s="9">
        <f>'1.1'!E46</f>
        <v>1567</v>
      </c>
      <c r="G14" s="638">
        <f>SUM('1.1'!$F47:$J47)</f>
        <v>1597</v>
      </c>
      <c r="H14" s="638">
        <f>SUM('1.1'!$F45:$J45)</f>
        <v>879</v>
      </c>
      <c r="I14" s="638">
        <f>SUM('1.1'!$F46:$J46)</f>
        <v>718</v>
      </c>
    </row>
    <row r="15" spans="2:9" x14ac:dyDescent="0.3">
      <c r="B15" s="9" t="s">
        <v>894</v>
      </c>
      <c r="C15" s="9" t="s">
        <v>886</v>
      </c>
      <c r="D15" s="638">
        <f>'1.1'!E55</f>
        <v>15879</v>
      </c>
      <c r="E15" s="638">
        <f>'1.1'!E53</f>
        <v>6321</v>
      </c>
      <c r="F15" s="9">
        <f>'1.1'!E54</f>
        <v>9558</v>
      </c>
      <c r="G15" s="638">
        <f>SUM('1.1'!$F55:$J55)</f>
        <v>749</v>
      </c>
      <c r="H15" s="638">
        <f>SUM('1.1'!$F53:$J53)</f>
        <v>434</v>
      </c>
      <c r="I15" s="638">
        <f>SUM('1.1'!$F54:$J54)</f>
        <v>315</v>
      </c>
    </row>
    <row r="16" spans="2:9" x14ac:dyDescent="0.3">
      <c r="B16" s="9" t="s">
        <v>1139</v>
      </c>
      <c r="C16" s="9" t="s">
        <v>1138</v>
      </c>
      <c r="D16" s="638">
        <f>'1.1'!$E51+'1.1'!$E59+'1.1'!$E63+'1.1'!$E67</f>
        <v>554</v>
      </c>
      <c r="E16" s="638">
        <f>'1.1'!$E49+'1.1'!$E57+'1.1'!$E61+'1.1'!E65</f>
        <v>301</v>
      </c>
      <c r="F16" s="9">
        <f>'1.1'!$E50+'1.1'!$E58+'1.1'!$E62+'1.1'!E66</f>
        <v>253</v>
      </c>
      <c r="G16" s="638">
        <f>SUM('1.1'!$F51:J$51)+SUM('1.1'!$F59:$J59)+SUM('1.1'!$F63:$J63)+SUM('1.1'!$F67:$J67)</f>
        <v>408</v>
      </c>
      <c r="H16" s="638">
        <f>SUM('1.1'!$F49:$J49)+SUM('1.1'!$F57:$J57)+SUM('1.1'!$F61:$J61)+SUM('1.1'!$F65:$J65)</f>
        <v>235</v>
      </c>
      <c r="I16" s="638">
        <f>SUM('1.1'!$F50:$J50)+SUM('1.1'!$F58:$J58)+SUM('1.1'!$F62:$J62)+SUM('1.1'!$F66:$J66)</f>
        <v>173</v>
      </c>
    </row>
    <row r="17" spans="2:9" x14ac:dyDescent="0.3">
      <c r="B17" s="9" t="s">
        <v>30</v>
      </c>
      <c r="C17" s="9" t="s">
        <v>108</v>
      </c>
      <c r="D17" s="638">
        <f>'1.1'!E71</f>
        <v>170992</v>
      </c>
      <c r="E17" s="638">
        <f>'1.1'!E69</f>
        <v>91210</v>
      </c>
      <c r="F17" s="9">
        <f>'1.1'!E70</f>
        <v>79782</v>
      </c>
      <c r="G17" s="638">
        <f>SUM('1.1'!$F71:$J71)</f>
        <v>78178</v>
      </c>
      <c r="H17" s="638">
        <f>SUM('1.1'!$F69:$J69)</f>
        <v>41912</v>
      </c>
      <c r="I17" s="638">
        <f>SUM('1.1'!$F70:$J70)</f>
        <v>36266</v>
      </c>
    </row>
    <row r="18" spans="2:9" x14ac:dyDescent="0.3">
      <c r="B18" s="9" t="s">
        <v>36</v>
      </c>
      <c r="C18" s="9" t="s">
        <v>35</v>
      </c>
      <c r="D18" s="638">
        <f>'1.1'!E83</f>
        <v>86057</v>
      </c>
      <c r="E18" s="638">
        <f>'1.1'!E81</f>
        <v>41742</v>
      </c>
      <c r="F18" s="9">
        <f>'1.1'!E82</f>
        <v>44315</v>
      </c>
      <c r="G18" s="638">
        <f>SUM('1.1'!$F83:$J83)</f>
        <v>20951</v>
      </c>
      <c r="H18" s="638">
        <f>SUM('1.1'!$F81:$J81)</f>
        <v>11548</v>
      </c>
      <c r="I18" s="638">
        <f>SUM('1.1'!$F82:$J82)</f>
        <v>9403</v>
      </c>
    </row>
    <row r="19" spans="2:9" x14ac:dyDescent="0.3">
      <c r="B19" s="9" t="s">
        <v>38</v>
      </c>
      <c r="C19" s="9" t="s">
        <v>37</v>
      </c>
      <c r="D19" s="638">
        <f>'1.1'!E91</f>
        <v>7620</v>
      </c>
      <c r="E19" s="638">
        <f>'1.1'!E89</f>
        <v>3960</v>
      </c>
      <c r="F19" s="9">
        <f>'1.1'!E90</f>
        <v>3660</v>
      </c>
      <c r="G19" s="638">
        <f>SUM('1.1'!$F91:$J91)</f>
        <v>2395</v>
      </c>
      <c r="H19" s="638">
        <f>SUM('1.1'!$F89:$J89)</f>
        <v>1523</v>
      </c>
      <c r="I19" s="638">
        <f>SUM('1.1'!$F90:$J90)</f>
        <v>872</v>
      </c>
    </row>
    <row r="20" spans="2:9" x14ac:dyDescent="0.3">
      <c r="B20" s="9" t="s">
        <v>913</v>
      </c>
      <c r="C20" s="9" t="s">
        <v>912</v>
      </c>
      <c r="D20" s="638">
        <f>'1.1'!E95</f>
        <v>62131</v>
      </c>
      <c r="E20" s="638">
        <f>'1.1'!E93</f>
        <v>20268</v>
      </c>
      <c r="F20" s="9">
        <f>'1.1'!E94</f>
        <v>41863</v>
      </c>
      <c r="G20" s="638">
        <f>SUM('1.1'!$F95:$J95)</f>
        <v>2973</v>
      </c>
      <c r="H20" s="638">
        <f>SUM('1.1'!$F93:$J93)</f>
        <v>1388</v>
      </c>
      <c r="I20" s="638">
        <f>SUM('1.1'!$F94:$J94)</f>
        <v>1585</v>
      </c>
    </row>
    <row r="21" spans="2:9" x14ac:dyDescent="0.3">
      <c r="C21" s="9" t="s">
        <v>39</v>
      </c>
      <c r="D21" s="638">
        <f>'1.1'!E100</f>
        <v>122110</v>
      </c>
      <c r="E21" s="638">
        <f>'1.1'!E98</f>
        <v>61304</v>
      </c>
      <c r="F21" s="9">
        <f>'1.1'!E99</f>
        <v>60806</v>
      </c>
      <c r="G21" s="638">
        <f>SUM('1.1'!$F100:$J100)</f>
        <v>51343</v>
      </c>
      <c r="H21" s="638">
        <f>SUM('1.1'!$F98:$J98)</f>
        <v>32103</v>
      </c>
      <c r="I21" s="638">
        <f>SUM('1.1'!$F99:$J99)</f>
        <v>19240</v>
      </c>
    </row>
    <row r="22" spans="2:9" x14ac:dyDescent="0.3">
      <c r="C22" s="113" t="s">
        <v>1250</v>
      </c>
      <c r="D22" s="1002">
        <f>SUM(D8:D16)/SUM(D8:D21)</f>
        <v>0.27125828115589595</v>
      </c>
      <c r="E22" s="1002">
        <f>SUM(E8:E16)/SUM(E8:E21)</f>
        <v>0.28217865696797656</v>
      </c>
      <c r="F22" s="1002">
        <f>SUM(F8:F16)/SUM(F8:F21)</f>
        <v>0.26059248610558472</v>
      </c>
      <c r="G22" s="1002">
        <f>SUM(G8:G15)/SUM(G8:G21)</f>
        <v>0.21914652247137667</v>
      </c>
      <c r="H22" s="1002">
        <f>SUM(H8:H15)/SUM(H8:H21)</f>
        <v>0.25138189152467993</v>
      </c>
      <c r="I22" s="1002">
        <f>SUM(I8:I15)/SUM(I8:I21)</f>
        <v>0.17233646234160926</v>
      </c>
    </row>
  </sheetData>
  <mergeCells count="2">
    <mergeCell ref="D6:F6"/>
    <mergeCell ref="G6:I6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2">
    <tabColor theme="7" tint="0.59999389629810485"/>
    <pageSetUpPr fitToPage="1"/>
  </sheetPr>
  <dimension ref="A1:D1"/>
  <sheetViews>
    <sheetView showGridLines="0" zoomScaleNormal="100" workbookViewId="0"/>
  </sheetViews>
  <sheetFormatPr defaultColWidth="9.140625" defaultRowHeight="12.75" x14ac:dyDescent="0.2"/>
  <cols>
    <col min="1" max="16384" width="9.140625" style="3"/>
  </cols>
  <sheetData>
    <row r="1" spans="1:4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1D00-000000000000}"/>
  </hyperlinks>
  <pageMargins left="0.7" right="0.7" top="0.75" bottom="0.75" header="0.3" footer="0.3"/>
  <pageSetup paperSize="9" scale="31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4">
    <tabColor theme="7" tint="0.39997558519241921"/>
    <pageSetUpPr fitToPage="1"/>
  </sheetPr>
  <dimension ref="A1:U56"/>
  <sheetViews>
    <sheetView showGridLines="0" zoomScaleNormal="100" workbookViewId="0">
      <pane ySplit="4" topLeftCell="A5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7.42578125" style="9" customWidth="1"/>
    <col min="2" max="2" width="6.28515625" style="9" customWidth="1"/>
    <col min="3" max="5" width="9.140625" style="9"/>
    <col min="6" max="6" width="7.28515625" style="9" customWidth="1"/>
    <col min="7" max="9" width="9.140625" style="9"/>
    <col min="10" max="10" width="6" style="9" customWidth="1"/>
    <col min="11" max="13" width="9.140625" style="9"/>
    <col min="14" max="14" width="5.7109375" style="9" customWidth="1"/>
    <col min="15" max="17" width="9.140625" style="9"/>
    <col min="18" max="18" width="5.5703125" style="9" customWidth="1"/>
    <col min="19" max="16384" width="9.140625" style="9"/>
  </cols>
  <sheetData>
    <row r="1" spans="1:21" s="37" customFormat="1" ht="18" x14ac:dyDescent="0.35">
      <c r="A1" s="35" t="s">
        <v>1147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</row>
    <row r="2" spans="1:21" x14ac:dyDescent="0.3">
      <c r="A2" s="574" t="s">
        <v>965</v>
      </c>
      <c r="C2" s="116"/>
      <c r="U2" s="116"/>
    </row>
    <row r="3" spans="1:21" x14ac:dyDescent="0.3">
      <c r="A3" s="259"/>
      <c r="B3" s="259"/>
      <c r="C3" s="1193" t="s">
        <v>84</v>
      </c>
      <c r="D3" s="1193"/>
      <c r="E3" s="1193"/>
      <c r="F3" s="259"/>
      <c r="G3" s="1194" t="s">
        <v>47</v>
      </c>
      <c r="H3" s="1194"/>
      <c r="I3" s="1194"/>
      <c r="J3" s="259"/>
      <c r="K3" s="1194" t="s">
        <v>48</v>
      </c>
      <c r="L3" s="1194"/>
      <c r="M3" s="1194"/>
      <c r="N3" s="259"/>
      <c r="O3" s="1194" t="s">
        <v>49</v>
      </c>
      <c r="P3" s="1194"/>
      <c r="Q3" s="1194"/>
      <c r="R3" s="259"/>
      <c r="S3" s="1194" t="s">
        <v>55</v>
      </c>
      <c r="T3" s="1194"/>
      <c r="U3" s="1194"/>
    </row>
    <row r="4" spans="1:21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1" x14ac:dyDescent="0.3">
      <c r="A5" s="266">
        <v>1961</v>
      </c>
      <c r="B5" s="272"/>
      <c r="C5" s="1042" t="s">
        <v>89</v>
      </c>
      <c r="D5" s="1042" t="s">
        <v>89</v>
      </c>
      <c r="E5" s="1043" t="s">
        <v>89</v>
      </c>
      <c r="F5" s="1015"/>
      <c r="G5" s="1015">
        <v>14898</v>
      </c>
      <c r="H5" s="1015">
        <v>16791</v>
      </c>
      <c r="I5" s="1013">
        <v>31689</v>
      </c>
      <c r="J5" s="1015"/>
      <c r="K5" s="1015">
        <v>1115</v>
      </c>
      <c r="L5" s="1015">
        <v>1152</v>
      </c>
      <c r="M5" s="1013">
        <v>2267</v>
      </c>
      <c r="N5" s="1015"/>
      <c r="O5" s="1015">
        <v>2035</v>
      </c>
      <c r="P5" s="1015">
        <v>2600</v>
      </c>
      <c r="Q5" s="1013">
        <v>4635</v>
      </c>
      <c r="R5" s="1015"/>
      <c r="S5" s="1044" t="s">
        <v>89</v>
      </c>
      <c r="T5" s="1044" t="s">
        <v>89</v>
      </c>
      <c r="U5" s="1042" t="s">
        <v>89</v>
      </c>
    </row>
    <row r="6" spans="1:21" hidden="1" x14ac:dyDescent="0.3">
      <c r="A6" s="1005">
        <f>A5+2</f>
        <v>1963</v>
      </c>
      <c r="B6" s="272"/>
      <c r="C6" s="1045"/>
      <c r="D6" s="1045"/>
      <c r="E6" s="1046"/>
      <c r="F6" s="1018"/>
      <c r="G6" s="1018"/>
      <c r="H6" s="1018"/>
      <c r="I6" s="1016"/>
      <c r="J6" s="1018"/>
      <c r="K6" s="1018"/>
      <c r="L6" s="1018"/>
      <c r="M6" s="1016"/>
      <c r="N6" s="1018"/>
      <c r="O6" s="1018"/>
      <c r="P6" s="1018"/>
      <c r="Q6" s="1016"/>
      <c r="R6" s="1018"/>
      <c r="S6" s="1047"/>
      <c r="T6" s="1047"/>
      <c r="U6" s="1045"/>
    </row>
    <row r="7" spans="1:21" hidden="1" x14ac:dyDescent="0.3">
      <c r="A7" s="1005">
        <f t="shared" ref="A7:A21" si="0">A6+2</f>
        <v>1965</v>
      </c>
      <c r="B7" s="272"/>
      <c r="C7" s="1045"/>
      <c r="D7" s="1045"/>
      <c r="E7" s="1046"/>
      <c r="F7" s="1018"/>
      <c r="G7" s="1018"/>
      <c r="H7" s="1018"/>
      <c r="I7" s="1016"/>
      <c r="J7" s="1018"/>
      <c r="K7" s="1018"/>
      <c r="L7" s="1018"/>
      <c r="M7" s="1016"/>
      <c r="N7" s="1018"/>
      <c r="O7" s="1018"/>
      <c r="P7" s="1018"/>
      <c r="Q7" s="1016"/>
      <c r="R7" s="1018"/>
      <c r="S7" s="1047"/>
      <c r="T7" s="1047"/>
      <c r="U7" s="1045"/>
    </row>
    <row r="8" spans="1:21" hidden="1" x14ac:dyDescent="0.3">
      <c r="A8" s="1005">
        <f t="shared" si="0"/>
        <v>1967</v>
      </c>
      <c r="B8" s="272"/>
      <c r="C8" s="1045"/>
      <c r="D8" s="1045"/>
      <c r="E8" s="1046"/>
      <c r="F8" s="1018"/>
      <c r="G8" s="1018"/>
      <c r="H8" s="1018"/>
      <c r="I8" s="1016"/>
      <c r="J8" s="1018"/>
      <c r="K8" s="1018"/>
      <c r="L8" s="1018"/>
      <c r="M8" s="1016"/>
      <c r="N8" s="1018"/>
      <c r="O8" s="1018"/>
      <c r="P8" s="1018"/>
      <c r="Q8" s="1016"/>
      <c r="R8" s="1018"/>
      <c r="S8" s="1047"/>
      <c r="T8" s="1047"/>
      <c r="U8" s="1045"/>
    </row>
    <row r="9" spans="1:21" hidden="1" x14ac:dyDescent="0.3">
      <c r="A9" s="1005">
        <f t="shared" si="0"/>
        <v>1969</v>
      </c>
      <c r="B9" s="272"/>
      <c r="C9" s="1045"/>
      <c r="D9" s="1045"/>
      <c r="E9" s="1046"/>
      <c r="F9" s="1018"/>
      <c r="G9" s="1018"/>
      <c r="H9" s="1018"/>
      <c r="I9" s="1016"/>
      <c r="J9" s="1018"/>
      <c r="K9" s="1018"/>
      <c r="L9" s="1018"/>
      <c r="M9" s="1016"/>
      <c r="N9" s="1018"/>
      <c r="O9" s="1018"/>
      <c r="P9" s="1018"/>
      <c r="Q9" s="1016"/>
      <c r="R9" s="1018"/>
      <c r="S9" s="1047"/>
      <c r="T9" s="1047"/>
      <c r="U9" s="1045"/>
    </row>
    <row r="10" spans="1:21" x14ac:dyDescent="0.3">
      <c r="A10" s="271">
        <v>1971</v>
      </c>
      <c r="B10" s="272"/>
      <c r="C10" s="1048" t="s">
        <v>89</v>
      </c>
      <c r="D10" s="1048" t="s">
        <v>89</v>
      </c>
      <c r="E10" s="1049" t="s">
        <v>89</v>
      </c>
      <c r="F10" s="580"/>
      <c r="G10" s="580">
        <v>14788</v>
      </c>
      <c r="H10" s="580">
        <v>14777</v>
      </c>
      <c r="I10" s="1019">
        <v>29565</v>
      </c>
      <c r="J10" s="580"/>
      <c r="K10" s="580">
        <v>1143</v>
      </c>
      <c r="L10" s="580">
        <v>1086</v>
      </c>
      <c r="M10" s="1019">
        <v>2229</v>
      </c>
      <c r="N10" s="580"/>
      <c r="O10" s="580">
        <v>2163</v>
      </c>
      <c r="P10" s="580">
        <v>2338</v>
      </c>
      <c r="Q10" s="1019">
        <v>4501</v>
      </c>
      <c r="R10" s="580"/>
      <c r="S10" s="1050" t="s">
        <v>89</v>
      </c>
      <c r="T10" s="1050" t="s">
        <v>89</v>
      </c>
      <c r="U10" s="1048" t="s">
        <v>89</v>
      </c>
    </row>
    <row r="11" spans="1:21" hidden="1" x14ac:dyDescent="0.3">
      <c r="A11" s="271">
        <f t="shared" si="0"/>
        <v>1973</v>
      </c>
      <c r="B11" s="272"/>
      <c r="C11" s="1048"/>
      <c r="D11" s="1048"/>
      <c r="E11" s="1049"/>
      <c r="F11" s="580"/>
      <c r="G11" s="580"/>
      <c r="H11" s="580"/>
      <c r="I11" s="1019"/>
      <c r="J11" s="580"/>
      <c r="K11" s="580"/>
      <c r="L11" s="580"/>
      <c r="M11" s="1019"/>
      <c r="N11" s="580"/>
      <c r="O11" s="580"/>
      <c r="P11" s="580"/>
      <c r="Q11" s="1019"/>
      <c r="R11" s="580"/>
      <c r="S11" s="1050"/>
      <c r="T11" s="1050"/>
      <c r="U11" s="1048"/>
    </row>
    <row r="12" spans="1:21" hidden="1" x14ac:dyDescent="0.3">
      <c r="A12" s="271">
        <f t="shared" si="0"/>
        <v>1975</v>
      </c>
      <c r="B12" s="272"/>
      <c r="C12" s="1048"/>
      <c r="D12" s="1048"/>
      <c r="E12" s="1049"/>
      <c r="F12" s="580"/>
      <c r="G12" s="580"/>
      <c r="H12" s="580"/>
      <c r="I12" s="1019"/>
      <c r="J12" s="580"/>
      <c r="K12" s="580"/>
      <c r="L12" s="580"/>
      <c r="M12" s="1019"/>
      <c r="N12" s="580"/>
      <c r="O12" s="580"/>
      <c r="P12" s="580"/>
      <c r="Q12" s="1019"/>
      <c r="R12" s="580"/>
      <c r="S12" s="1050"/>
      <c r="T12" s="1050"/>
      <c r="U12" s="1048"/>
    </row>
    <row r="13" spans="1:21" hidden="1" x14ac:dyDescent="0.3">
      <c r="A13" s="271">
        <f t="shared" si="0"/>
        <v>1977</v>
      </c>
      <c r="B13" s="272"/>
      <c r="C13" s="1048"/>
      <c r="D13" s="1048"/>
      <c r="E13" s="1049"/>
      <c r="F13" s="580"/>
      <c r="G13" s="580"/>
      <c r="H13" s="580"/>
      <c r="I13" s="1019"/>
      <c r="J13" s="580"/>
      <c r="K13" s="580"/>
      <c r="L13" s="580"/>
      <c r="M13" s="1019"/>
      <c r="N13" s="580"/>
      <c r="O13" s="580"/>
      <c r="P13" s="580"/>
      <c r="Q13" s="1019"/>
      <c r="R13" s="580"/>
      <c r="S13" s="1050"/>
      <c r="T13" s="1050"/>
      <c r="U13" s="1048"/>
    </row>
    <row r="14" spans="1:21" hidden="1" x14ac:dyDescent="0.3">
      <c r="A14" s="271">
        <f t="shared" si="0"/>
        <v>1979</v>
      </c>
      <c r="B14" s="272"/>
      <c r="C14" s="1048"/>
      <c r="D14" s="1048"/>
      <c r="E14" s="1049"/>
      <c r="F14" s="580"/>
      <c r="G14" s="580"/>
      <c r="H14" s="580"/>
      <c r="I14" s="1019"/>
      <c r="J14" s="580"/>
      <c r="K14" s="580"/>
      <c r="L14" s="580"/>
      <c r="M14" s="1019"/>
      <c r="N14" s="580"/>
      <c r="O14" s="580"/>
      <c r="P14" s="580"/>
      <c r="Q14" s="1019"/>
      <c r="R14" s="580"/>
      <c r="S14" s="1050"/>
      <c r="T14" s="1050"/>
      <c r="U14" s="1048"/>
    </row>
    <row r="15" spans="1:21" x14ac:dyDescent="0.3">
      <c r="A15" s="271">
        <v>1981</v>
      </c>
      <c r="B15" s="272"/>
      <c r="C15" s="1048" t="s">
        <v>89</v>
      </c>
      <c r="D15" s="1048" t="s">
        <v>89</v>
      </c>
      <c r="E15" s="1049" t="s">
        <v>89</v>
      </c>
      <c r="F15" s="580"/>
      <c r="G15" s="580">
        <v>11708</v>
      </c>
      <c r="H15" s="580">
        <v>10895</v>
      </c>
      <c r="I15" s="1019">
        <v>22603</v>
      </c>
      <c r="J15" s="580"/>
      <c r="K15" s="580">
        <v>861</v>
      </c>
      <c r="L15" s="580">
        <v>808</v>
      </c>
      <c r="M15" s="1019">
        <v>1669</v>
      </c>
      <c r="N15" s="580"/>
      <c r="O15" s="580">
        <v>1756</v>
      </c>
      <c r="P15" s="580">
        <v>1790</v>
      </c>
      <c r="Q15" s="1019">
        <v>3546</v>
      </c>
      <c r="R15" s="580"/>
      <c r="S15" s="1050" t="s">
        <v>89</v>
      </c>
      <c r="T15" s="1050" t="s">
        <v>89</v>
      </c>
      <c r="U15" s="1048" t="s">
        <v>89</v>
      </c>
    </row>
    <row r="16" spans="1:21" hidden="1" x14ac:dyDescent="0.3">
      <c r="A16" s="271">
        <f t="shared" si="0"/>
        <v>1983</v>
      </c>
      <c r="B16" s="272"/>
      <c r="C16" s="1048"/>
      <c r="D16" s="1048"/>
      <c r="E16" s="1049"/>
      <c r="F16" s="580"/>
      <c r="G16" s="580"/>
      <c r="H16" s="580"/>
      <c r="I16" s="1019"/>
      <c r="J16" s="580"/>
      <c r="K16" s="580"/>
      <c r="L16" s="580"/>
      <c r="M16" s="1019"/>
      <c r="N16" s="580"/>
      <c r="O16" s="580"/>
      <c r="P16" s="580"/>
      <c r="Q16" s="1019"/>
      <c r="R16" s="580"/>
      <c r="S16" s="1050"/>
      <c r="T16" s="1050"/>
      <c r="U16" s="1048"/>
    </row>
    <row r="17" spans="1:21" hidden="1" x14ac:dyDescent="0.3">
      <c r="A17" s="271">
        <f t="shared" si="0"/>
        <v>1985</v>
      </c>
      <c r="B17" s="272"/>
      <c r="C17" s="1048"/>
      <c r="D17" s="1048"/>
      <c r="E17" s="1049"/>
      <c r="F17" s="580"/>
      <c r="G17" s="580"/>
      <c r="H17" s="580"/>
      <c r="I17" s="1019"/>
      <c r="J17" s="580"/>
      <c r="K17" s="580"/>
      <c r="L17" s="580"/>
      <c r="M17" s="1019"/>
      <c r="N17" s="580"/>
      <c r="O17" s="580"/>
      <c r="P17" s="580"/>
      <c r="Q17" s="1019"/>
      <c r="R17" s="580"/>
      <c r="S17" s="1050"/>
      <c r="T17" s="1050"/>
      <c r="U17" s="1048"/>
    </row>
    <row r="18" spans="1:21" hidden="1" x14ac:dyDescent="0.3">
      <c r="A18" s="271">
        <f t="shared" si="0"/>
        <v>1987</v>
      </c>
      <c r="B18" s="272"/>
      <c r="C18" s="1048"/>
      <c r="D18" s="1048"/>
      <c r="E18" s="1049"/>
      <c r="F18" s="580"/>
      <c r="G18" s="580"/>
      <c r="H18" s="580"/>
      <c r="I18" s="1019"/>
      <c r="J18" s="580"/>
      <c r="K18" s="580"/>
      <c r="L18" s="580"/>
      <c r="M18" s="1019"/>
      <c r="N18" s="580"/>
      <c r="O18" s="580"/>
      <c r="P18" s="580"/>
      <c r="Q18" s="1019"/>
      <c r="R18" s="580"/>
      <c r="S18" s="1050"/>
      <c r="T18" s="1050"/>
      <c r="U18" s="1048"/>
    </row>
    <row r="19" spans="1:21" hidden="1" x14ac:dyDescent="0.3">
      <c r="A19" s="271">
        <f t="shared" si="0"/>
        <v>1989</v>
      </c>
      <c r="B19" s="272"/>
      <c r="C19" s="1048"/>
      <c r="D19" s="1048"/>
      <c r="E19" s="1049"/>
      <c r="F19" s="580"/>
      <c r="G19" s="580"/>
      <c r="H19" s="580"/>
      <c r="I19" s="1019"/>
      <c r="J19" s="580"/>
      <c r="K19" s="580"/>
      <c r="L19" s="580"/>
      <c r="M19" s="1019"/>
      <c r="N19" s="580"/>
      <c r="O19" s="580"/>
      <c r="P19" s="580"/>
      <c r="Q19" s="1019"/>
      <c r="R19" s="580"/>
      <c r="S19" s="1050"/>
      <c r="T19" s="1050"/>
      <c r="U19" s="1048"/>
    </row>
    <row r="20" spans="1:21" x14ac:dyDescent="0.3">
      <c r="A20" s="271">
        <v>1991</v>
      </c>
      <c r="B20" s="272"/>
      <c r="C20" s="1048" t="s">
        <v>89</v>
      </c>
      <c r="D20" s="1048" t="s">
        <v>89</v>
      </c>
      <c r="E20" s="1049" t="s">
        <v>89</v>
      </c>
      <c r="F20" s="580"/>
      <c r="G20" s="580">
        <v>8503</v>
      </c>
      <c r="H20" s="580">
        <v>7328</v>
      </c>
      <c r="I20" s="1019">
        <v>15831</v>
      </c>
      <c r="J20" s="580"/>
      <c r="K20" s="580">
        <v>633</v>
      </c>
      <c r="L20" s="580">
        <v>513</v>
      </c>
      <c r="M20" s="1019">
        <v>1146</v>
      </c>
      <c r="N20" s="580"/>
      <c r="O20" s="580">
        <v>1206</v>
      </c>
      <c r="P20" s="580">
        <v>1117</v>
      </c>
      <c r="Q20" s="1019">
        <v>2323</v>
      </c>
      <c r="R20" s="580"/>
      <c r="S20" s="1050" t="s">
        <v>89</v>
      </c>
      <c r="T20" s="1050" t="s">
        <v>89</v>
      </c>
      <c r="U20" s="1048" t="s">
        <v>89</v>
      </c>
    </row>
    <row r="21" spans="1:21" hidden="1" x14ac:dyDescent="0.3">
      <c r="A21" s="271">
        <f t="shared" si="0"/>
        <v>1993</v>
      </c>
      <c r="B21" s="272"/>
      <c r="C21" s="1048"/>
      <c r="D21" s="1048"/>
      <c r="E21" s="1049"/>
      <c r="F21" s="580"/>
      <c r="G21" s="580"/>
      <c r="H21" s="580"/>
      <c r="I21" s="1019"/>
      <c r="J21" s="580"/>
      <c r="K21" s="580"/>
      <c r="L21" s="580"/>
      <c r="M21" s="1019"/>
      <c r="N21" s="580"/>
      <c r="O21" s="580"/>
      <c r="P21" s="580"/>
      <c r="Q21" s="1019"/>
      <c r="R21" s="580"/>
      <c r="S21" s="1050"/>
      <c r="T21" s="1050"/>
      <c r="U21" s="1048"/>
    </row>
    <row r="22" spans="1:21" x14ac:dyDescent="0.3">
      <c r="A22" s="271">
        <v>1994</v>
      </c>
      <c r="B22" s="272"/>
      <c r="C22" s="1007">
        <v>9137</v>
      </c>
      <c r="D22" s="1007">
        <v>8334</v>
      </c>
      <c r="E22" s="1008">
        <v>17471</v>
      </c>
      <c r="F22" s="581"/>
      <c r="G22" s="581">
        <v>7285</v>
      </c>
      <c r="H22" s="581">
        <v>6488</v>
      </c>
      <c r="I22" s="1007">
        <v>13773</v>
      </c>
      <c r="J22" s="581"/>
      <c r="K22" s="581">
        <v>468</v>
      </c>
      <c r="L22" s="581">
        <v>477</v>
      </c>
      <c r="M22" s="1007">
        <v>945</v>
      </c>
      <c r="N22" s="581"/>
      <c r="O22" s="581">
        <v>1128</v>
      </c>
      <c r="P22" s="581">
        <v>1127</v>
      </c>
      <c r="Q22" s="1007">
        <v>2255</v>
      </c>
      <c r="R22" s="581"/>
      <c r="S22" s="581">
        <v>256</v>
      </c>
      <c r="T22" s="581">
        <v>242</v>
      </c>
      <c r="U22" s="1007">
        <v>498</v>
      </c>
    </row>
    <row r="23" spans="1:21" x14ac:dyDescent="0.3">
      <c r="A23" s="271">
        <v>1995</v>
      </c>
      <c r="B23" s="272"/>
      <c r="C23" s="1007">
        <v>8986</v>
      </c>
      <c r="D23" s="1007">
        <v>7992</v>
      </c>
      <c r="E23" s="1008">
        <v>16978</v>
      </c>
      <c r="F23" s="581"/>
      <c r="G23" s="581">
        <v>7148</v>
      </c>
      <c r="H23" s="581">
        <v>6316</v>
      </c>
      <c r="I23" s="1007">
        <v>13464</v>
      </c>
      <c r="J23" s="581"/>
      <c r="K23" s="581">
        <v>488</v>
      </c>
      <c r="L23" s="581">
        <v>445</v>
      </c>
      <c r="M23" s="1007">
        <v>933</v>
      </c>
      <c r="N23" s="581"/>
      <c r="O23" s="581">
        <v>1126</v>
      </c>
      <c r="P23" s="581">
        <v>1003</v>
      </c>
      <c r="Q23" s="1007">
        <v>2129</v>
      </c>
      <c r="R23" s="581"/>
      <c r="S23" s="581">
        <v>224</v>
      </c>
      <c r="T23" s="581">
        <v>228</v>
      </c>
      <c r="U23" s="1007">
        <v>452</v>
      </c>
    </row>
    <row r="24" spans="1:21" x14ac:dyDescent="0.3">
      <c r="A24" s="271">
        <v>1996</v>
      </c>
      <c r="B24" s="272"/>
      <c r="C24" s="1007">
        <v>8740</v>
      </c>
      <c r="D24" s="1007">
        <v>7624</v>
      </c>
      <c r="E24" s="1008">
        <v>16364</v>
      </c>
      <c r="F24" s="581"/>
      <c r="G24" s="581">
        <v>7042</v>
      </c>
      <c r="H24" s="581">
        <v>6148</v>
      </c>
      <c r="I24" s="1007">
        <v>13190</v>
      </c>
      <c r="J24" s="581"/>
      <c r="K24" s="581">
        <v>485</v>
      </c>
      <c r="L24" s="581">
        <v>441</v>
      </c>
      <c r="M24" s="1007">
        <v>926</v>
      </c>
      <c r="N24" s="581"/>
      <c r="O24" s="581">
        <v>999</v>
      </c>
      <c r="P24" s="581">
        <v>834</v>
      </c>
      <c r="Q24" s="1007">
        <v>1833</v>
      </c>
      <c r="R24" s="581"/>
      <c r="S24" s="581">
        <v>214</v>
      </c>
      <c r="T24" s="581">
        <v>201</v>
      </c>
      <c r="U24" s="1007">
        <v>415</v>
      </c>
    </row>
    <row r="25" spans="1:21" x14ac:dyDescent="0.3">
      <c r="A25" s="271">
        <v>1997</v>
      </c>
      <c r="B25" s="272"/>
      <c r="C25" s="1007">
        <v>8414</v>
      </c>
      <c r="D25" s="1007">
        <v>7249</v>
      </c>
      <c r="E25" s="1008">
        <v>15663</v>
      </c>
      <c r="F25" s="581"/>
      <c r="G25" s="581">
        <v>6712</v>
      </c>
      <c r="H25" s="581">
        <v>5787</v>
      </c>
      <c r="I25" s="1007">
        <v>12499</v>
      </c>
      <c r="J25" s="581"/>
      <c r="K25" s="581">
        <v>506</v>
      </c>
      <c r="L25" s="581">
        <v>414</v>
      </c>
      <c r="M25" s="1007">
        <v>920</v>
      </c>
      <c r="N25" s="581"/>
      <c r="O25" s="581">
        <v>964</v>
      </c>
      <c r="P25" s="581">
        <v>855</v>
      </c>
      <c r="Q25" s="1007">
        <v>1819</v>
      </c>
      <c r="R25" s="581"/>
      <c r="S25" s="581">
        <v>232</v>
      </c>
      <c r="T25" s="581">
        <v>193</v>
      </c>
      <c r="U25" s="1007">
        <v>425</v>
      </c>
    </row>
    <row r="26" spans="1:21" x14ac:dyDescent="0.3">
      <c r="A26" s="271">
        <v>1998</v>
      </c>
      <c r="B26" s="272"/>
      <c r="C26" s="1007">
        <v>8153</v>
      </c>
      <c r="D26" s="1007">
        <v>7017</v>
      </c>
      <c r="E26" s="1008">
        <v>15170</v>
      </c>
      <c r="F26" s="581"/>
      <c r="G26" s="581">
        <v>6513</v>
      </c>
      <c r="H26" s="581">
        <v>5626</v>
      </c>
      <c r="I26" s="1007">
        <v>12139</v>
      </c>
      <c r="J26" s="581"/>
      <c r="K26" s="581">
        <v>477</v>
      </c>
      <c r="L26" s="581">
        <v>403</v>
      </c>
      <c r="M26" s="1007">
        <v>880</v>
      </c>
      <c r="N26" s="581"/>
      <c r="O26" s="581">
        <v>937</v>
      </c>
      <c r="P26" s="581">
        <v>804</v>
      </c>
      <c r="Q26" s="1007">
        <v>1741</v>
      </c>
      <c r="R26" s="581"/>
      <c r="S26" s="581">
        <v>226</v>
      </c>
      <c r="T26" s="581">
        <v>184</v>
      </c>
      <c r="U26" s="1007">
        <v>410</v>
      </c>
    </row>
    <row r="27" spans="1:21" x14ac:dyDescent="0.3">
      <c r="A27" s="271">
        <v>1999</v>
      </c>
      <c r="B27" s="272"/>
      <c r="C27" s="1007">
        <v>7701</v>
      </c>
      <c r="D27" s="1007">
        <v>6741</v>
      </c>
      <c r="E27" s="1008">
        <v>14442</v>
      </c>
      <c r="F27" s="581"/>
      <c r="G27" s="581">
        <v>6191</v>
      </c>
      <c r="H27" s="581">
        <v>5393</v>
      </c>
      <c r="I27" s="1007">
        <v>11584</v>
      </c>
      <c r="J27" s="581"/>
      <c r="K27" s="581">
        <v>447</v>
      </c>
      <c r="L27" s="581">
        <v>367</v>
      </c>
      <c r="M27" s="1007">
        <v>814</v>
      </c>
      <c r="N27" s="581"/>
      <c r="O27" s="581">
        <v>847</v>
      </c>
      <c r="P27" s="581">
        <v>789</v>
      </c>
      <c r="Q27" s="1007">
        <v>1636</v>
      </c>
      <c r="R27" s="581"/>
      <c r="S27" s="581">
        <v>216</v>
      </c>
      <c r="T27" s="581">
        <v>192</v>
      </c>
      <c r="U27" s="1007">
        <v>408</v>
      </c>
    </row>
    <row r="28" spans="1:21" x14ac:dyDescent="0.3">
      <c r="A28" s="271">
        <v>2000</v>
      </c>
      <c r="B28" s="272"/>
      <c r="C28" s="1007">
        <v>7142</v>
      </c>
      <c r="D28" s="1007">
        <v>6117</v>
      </c>
      <c r="E28" s="1008">
        <v>13259</v>
      </c>
      <c r="F28" s="581"/>
      <c r="G28" s="581">
        <v>5686</v>
      </c>
      <c r="H28" s="581">
        <v>4875</v>
      </c>
      <c r="I28" s="1007">
        <v>10561</v>
      </c>
      <c r="J28" s="581"/>
      <c r="K28" s="581">
        <v>420</v>
      </c>
      <c r="L28" s="581">
        <v>311</v>
      </c>
      <c r="M28" s="1007">
        <v>731</v>
      </c>
      <c r="N28" s="581"/>
      <c r="O28" s="581">
        <v>871</v>
      </c>
      <c r="P28" s="581">
        <v>772</v>
      </c>
      <c r="Q28" s="1007">
        <v>1643</v>
      </c>
      <c r="R28" s="581"/>
      <c r="S28" s="581">
        <v>165</v>
      </c>
      <c r="T28" s="581">
        <v>159</v>
      </c>
      <c r="U28" s="1007">
        <v>324</v>
      </c>
    </row>
    <row r="29" spans="1:21" x14ac:dyDescent="0.3">
      <c r="A29" s="271">
        <v>2001</v>
      </c>
      <c r="B29" s="272"/>
      <c r="C29" s="1007">
        <v>7354</v>
      </c>
      <c r="D29" s="1007">
        <v>6173</v>
      </c>
      <c r="E29" s="1008">
        <v>13527</v>
      </c>
      <c r="F29" s="581"/>
      <c r="G29" s="581">
        <v>6010</v>
      </c>
      <c r="H29" s="581">
        <v>4937</v>
      </c>
      <c r="I29" s="1007">
        <v>10947</v>
      </c>
      <c r="J29" s="581"/>
      <c r="K29" s="581">
        <v>382</v>
      </c>
      <c r="L29" s="581">
        <v>340</v>
      </c>
      <c r="M29" s="1007">
        <v>722</v>
      </c>
      <c r="N29" s="581"/>
      <c r="O29" s="581">
        <v>806</v>
      </c>
      <c r="P29" s="581">
        <v>740</v>
      </c>
      <c r="Q29" s="1007">
        <v>1546</v>
      </c>
      <c r="R29" s="581"/>
      <c r="S29" s="581">
        <v>156</v>
      </c>
      <c r="T29" s="581">
        <v>156</v>
      </c>
      <c r="U29" s="1007">
        <v>312</v>
      </c>
    </row>
    <row r="30" spans="1:21" x14ac:dyDescent="0.3">
      <c r="A30" s="271">
        <v>2002</v>
      </c>
      <c r="B30" s="272"/>
      <c r="C30" s="1007">
        <v>7318</v>
      </c>
      <c r="D30" s="1007">
        <v>5976</v>
      </c>
      <c r="E30" s="1008">
        <v>13294</v>
      </c>
      <c r="F30" s="581"/>
      <c r="G30" s="581">
        <v>5944</v>
      </c>
      <c r="H30" s="581">
        <v>4741</v>
      </c>
      <c r="I30" s="1007">
        <v>10685</v>
      </c>
      <c r="J30" s="581"/>
      <c r="K30" s="581">
        <v>400</v>
      </c>
      <c r="L30" s="581">
        <v>356</v>
      </c>
      <c r="M30" s="1007">
        <v>756</v>
      </c>
      <c r="N30" s="581"/>
      <c r="O30" s="581">
        <v>780</v>
      </c>
      <c r="P30" s="581">
        <v>709</v>
      </c>
      <c r="Q30" s="1007">
        <v>1489</v>
      </c>
      <c r="R30" s="581"/>
      <c r="S30" s="581">
        <v>194</v>
      </c>
      <c r="T30" s="581">
        <v>170</v>
      </c>
      <c r="U30" s="1007">
        <v>364</v>
      </c>
    </row>
    <row r="31" spans="1:21" x14ac:dyDescent="0.3">
      <c r="A31" s="271">
        <v>2003</v>
      </c>
      <c r="B31" s="272"/>
      <c r="C31" s="1007">
        <v>6936</v>
      </c>
      <c r="D31" s="1007">
        <v>5770</v>
      </c>
      <c r="E31" s="1008">
        <v>12706</v>
      </c>
      <c r="F31" s="581"/>
      <c r="G31" s="581">
        <v>5584</v>
      </c>
      <c r="H31" s="581">
        <v>4624</v>
      </c>
      <c r="I31" s="1007">
        <v>10208</v>
      </c>
      <c r="J31" s="581"/>
      <c r="K31" s="581">
        <v>403</v>
      </c>
      <c r="L31" s="581">
        <v>343</v>
      </c>
      <c r="M31" s="1007">
        <v>746</v>
      </c>
      <c r="N31" s="581"/>
      <c r="O31" s="581">
        <v>772</v>
      </c>
      <c r="P31" s="581">
        <v>670</v>
      </c>
      <c r="Q31" s="1007">
        <v>1442</v>
      </c>
      <c r="R31" s="581"/>
      <c r="S31" s="581">
        <v>177</v>
      </c>
      <c r="T31" s="581">
        <v>133</v>
      </c>
      <c r="U31" s="1007">
        <v>310</v>
      </c>
    </row>
    <row r="32" spans="1:21" x14ac:dyDescent="0.3">
      <c r="A32" s="271">
        <v>2004</v>
      </c>
      <c r="B32" s="272"/>
      <c r="C32" s="1007">
        <v>6374</v>
      </c>
      <c r="D32" s="1007">
        <v>5210</v>
      </c>
      <c r="E32" s="1008">
        <v>11584</v>
      </c>
      <c r="F32" s="581"/>
      <c r="G32" s="581">
        <v>5182</v>
      </c>
      <c r="H32" s="581">
        <v>4149</v>
      </c>
      <c r="I32" s="1007">
        <v>9331</v>
      </c>
      <c r="J32" s="581"/>
      <c r="K32" s="581">
        <v>340</v>
      </c>
      <c r="L32" s="581">
        <v>300</v>
      </c>
      <c r="M32" s="1007">
        <v>640</v>
      </c>
      <c r="N32" s="581"/>
      <c r="O32" s="581">
        <v>694</v>
      </c>
      <c r="P32" s="581">
        <v>614</v>
      </c>
      <c r="Q32" s="1007">
        <v>1308</v>
      </c>
      <c r="R32" s="581"/>
      <c r="S32" s="581">
        <v>158</v>
      </c>
      <c r="T32" s="581">
        <v>147</v>
      </c>
      <c r="U32" s="1007">
        <v>305</v>
      </c>
    </row>
    <row r="33" spans="1:21" x14ac:dyDescent="0.3">
      <c r="A33" s="271">
        <v>2005</v>
      </c>
      <c r="B33" s="272"/>
      <c r="C33" s="1007">
        <v>5869</v>
      </c>
      <c r="D33" s="1007">
        <v>4891</v>
      </c>
      <c r="E33" s="1008">
        <v>10760</v>
      </c>
      <c r="F33" s="581"/>
      <c r="G33" s="581">
        <v>4761</v>
      </c>
      <c r="H33" s="581">
        <v>3921</v>
      </c>
      <c r="I33" s="1007">
        <v>8682</v>
      </c>
      <c r="J33" s="581"/>
      <c r="K33" s="581">
        <v>332</v>
      </c>
      <c r="L33" s="581">
        <v>278</v>
      </c>
      <c r="M33" s="1007">
        <v>610</v>
      </c>
      <c r="N33" s="581"/>
      <c r="O33" s="581">
        <v>627</v>
      </c>
      <c r="P33" s="581">
        <v>580</v>
      </c>
      <c r="Q33" s="1007">
        <v>1207</v>
      </c>
      <c r="R33" s="581"/>
      <c r="S33" s="581">
        <v>149</v>
      </c>
      <c r="T33" s="581">
        <v>112</v>
      </c>
      <c r="U33" s="1007">
        <v>261</v>
      </c>
    </row>
    <row r="34" spans="1:21" x14ac:dyDescent="0.3">
      <c r="A34" s="271">
        <v>2006</v>
      </c>
      <c r="B34" s="272"/>
      <c r="C34" s="1007">
        <v>5486</v>
      </c>
      <c r="D34" s="1007">
        <v>4506</v>
      </c>
      <c r="E34" s="1008">
        <v>9992</v>
      </c>
      <c r="F34" s="581"/>
      <c r="G34" s="581">
        <v>4382</v>
      </c>
      <c r="H34" s="581">
        <v>3606</v>
      </c>
      <c r="I34" s="1007">
        <v>7988</v>
      </c>
      <c r="J34" s="581"/>
      <c r="K34" s="581">
        <v>310</v>
      </c>
      <c r="L34" s="581">
        <v>257</v>
      </c>
      <c r="M34" s="1007">
        <v>567</v>
      </c>
      <c r="N34" s="581"/>
      <c r="O34" s="581">
        <v>645</v>
      </c>
      <c r="P34" s="581">
        <v>522</v>
      </c>
      <c r="Q34" s="1007">
        <v>1167</v>
      </c>
      <c r="R34" s="581"/>
      <c r="S34" s="581">
        <v>149</v>
      </c>
      <c r="T34" s="581">
        <v>121</v>
      </c>
      <c r="U34" s="1007">
        <v>270</v>
      </c>
    </row>
    <row r="35" spans="1:21" x14ac:dyDescent="0.3">
      <c r="A35" s="271">
        <v>2007</v>
      </c>
      <c r="B35" s="272"/>
      <c r="C35" s="1007">
        <v>5199</v>
      </c>
      <c r="D35" s="1007">
        <v>4331</v>
      </c>
      <c r="E35" s="1008">
        <v>9530</v>
      </c>
      <c r="F35" s="581"/>
      <c r="G35" s="581">
        <v>4151</v>
      </c>
      <c r="H35" s="581">
        <v>3448</v>
      </c>
      <c r="I35" s="1007">
        <v>7599</v>
      </c>
      <c r="J35" s="581"/>
      <c r="K35" s="581">
        <v>311</v>
      </c>
      <c r="L35" s="581">
        <v>256</v>
      </c>
      <c r="M35" s="1007">
        <v>567</v>
      </c>
      <c r="N35" s="581"/>
      <c r="O35" s="581">
        <v>618</v>
      </c>
      <c r="P35" s="581">
        <v>500</v>
      </c>
      <c r="Q35" s="1007">
        <v>1118</v>
      </c>
      <c r="R35" s="581"/>
      <c r="S35" s="581">
        <v>119</v>
      </c>
      <c r="T35" s="581">
        <v>127</v>
      </c>
      <c r="U35" s="1007">
        <v>246</v>
      </c>
    </row>
    <row r="36" spans="1:21" x14ac:dyDescent="0.3">
      <c r="A36" s="271">
        <v>2008</v>
      </c>
      <c r="B36" s="272"/>
      <c r="C36" s="1007">
        <v>5132</v>
      </c>
      <c r="D36" s="1007">
        <v>4069</v>
      </c>
      <c r="E36" s="1008">
        <v>9201</v>
      </c>
      <c r="F36" s="581"/>
      <c r="G36" s="581">
        <v>4039</v>
      </c>
      <c r="H36" s="581">
        <v>3183</v>
      </c>
      <c r="I36" s="1007">
        <v>7222</v>
      </c>
      <c r="J36" s="581"/>
      <c r="K36" s="581">
        <v>295</v>
      </c>
      <c r="L36" s="581">
        <v>248</v>
      </c>
      <c r="M36" s="1007">
        <v>543</v>
      </c>
      <c r="N36" s="581"/>
      <c r="O36" s="581">
        <v>667</v>
      </c>
      <c r="P36" s="581">
        <v>511</v>
      </c>
      <c r="Q36" s="1007">
        <v>1178</v>
      </c>
      <c r="R36" s="581"/>
      <c r="S36" s="581">
        <v>131</v>
      </c>
      <c r="T36" s="581">
        <v>127</v>
      </c>
      <c r="U36" s="1007">
        <v>258</v>
      </c>
    </row>
    <row r="37" spans="1:21" x14ac:dyDescent="0.3">
      <c r="A37" s="271">
        <v>2009</v>
      </c>
      <c r="B37" s="272"/>
      <c r="C37" s="1007">
        <v>4728</v>
      </c>
      <c r="D37" s="1007">
        <v>3815</v>
      </c>
      <c r="E37" s="1008">
        <v>8543</v>
      </c>
      <c r="F37" s="581"/>
      <c r="G37" s="581">
        <v>3806</v>
      </c>
      <c r="H37" s="581">
        <v>2996</v>
      </c>
      <c r="I37" s="1007">
        <v>6802</v>
      </c>
      <c r="J37" s="581"/>
      <c r="K37" s="581">
        <v>246</v>
      </c>
      <c r="L37" s="581">
        <v>229</v>
      </c>
      <c r="M37" s="1007">
        <v>475</v>
      </c>
      <c r="N37" s="581"/>
      <c r="O37" s="581">
        <v>553</v>
      </c>
      <c r="P37" s="581">
        <v>491</v>
      </c>
      <c r="Q37" s="1007">
        <v>1044</v>
      </c>
      <c r="R37" s="581"/>
      <c r="S37" s="581">
        <v>123</v>
      </c>
      <c r="T37" s="581">
        <v>99</v>
      </c>
      <c r="U37" s="1007">
        <v>222</v>
      </c>
    </row>
    <row r="38" spans="1:21" x14ac:dyDescent="0.3">
      <c r="A38" s="271">
        <v>2010</v>
      </c>
      <c r="B38" s="272"/>
      <c r="C38" s="1007">
        <v>4810</v>
      </c>
      <c r="D38" s="1007">
        <v>3742</v>
      </c>
      <c r="E38" s="1008">
        <v>8552</v>
      </c>
      <c r="F38" s="581"/>
      <c r="G38" s="581">
        <v>3898</v>
      </c>
      <c r="H38" s="581">
        <v>2969</v>
      </c>
      <c r="I38" s="1007">
        <v>6867</v>
      </c>
      <c r="J38" s="581"/>
      <c r="K38" s="581">
        <v>246</v>
      </c>
      <c r="L38" s="581">
        <v>235</v>
      </c>
      <c r="M38" s="1007">
        <v>481</v>
      </c>
      <c r="N38" s="581"/>
      <c r="O38" s="581">
        <v>526</v>
      </c>
      <c r="P38" s="581">
        <v>416</v>
      </c>
      <c r="Q38" s="1007">
        <v>942</v>
      </c>
      <c r="R38" s="581"/>
      <c r="S38" s="581">
        <v>140</v>
      </c>
      <c r="T38" s="581">
        <v>122</v>
      </c>
      <c r="U38" s="1007">
        <v>262</v>
      </c>
    </row>
    <row r="39" spans="1:21" x14ac:dyDescent="0.3">
      <c r="A39" s="271">
        <v>2011</v>
      </c>
      <c r="B39" s="272"/>
      <c r="C39" s="1007">
        <v>4384</v>
      </c>
      <c r="D39" s="1007">
        <v>3446</v>
      </c>
      <c r="E39" s="1008">
        <v>7830</v>
      </c>
      <c r="F39" s="581"/>
      <c r="G39" s="581">
        <v>3472</v>
      </c>
      <c r="H39" s="581">
        <v>2719</v>
      </c>
      <c r="I39" s="1007">
        <v>6191</v>
      </c>
      <c r="J39" s="581"/>
      <c r="K39" s="581">
        <v>255</v>
      </c>
      <c r="L39" s="581">
        <v>224</v>
      </c>
      <c r="M39" s="1007">
        <v>479</v>
      </c>
      <c r="N39" s="581"/>
      <c r="O39" s="581">
        <v>532</v>
      </c>
      <c r="P39" s="581">
        <v>408</v>
      </c>
      <c r="Q39" s="1007">
        <v>940</v>
      </c>
      <c r="R39" s="581"/>
      <c r="S39" s="581">
        <v>125</v>
      </c>
      <c r="T39" s="581">
        <v>95</v>
      </c>
      <c r="U39" s="1007">
        <v>220</v>
      </c>
    </row>
    <row r="40" spans="1:21" x14ac:dyDescent="0.3">
      <c r="A40" s="271">
        <v>2012</v>
      </c>
      <c r="B40" s="272"/>
      <c r="C40" s="1007">
        <v>4076</v>
      </c>
      <c r="D40" s="1007">
        <v>3452</v>
      </c>
      <c r="E40" s="1008">
        <v>7528</v>
      </c>
      <c r="F40" s="581"/>
      <c r="G40" s="581">
        <v>3246</v>
      </c>
      <c r="H40" s="581">
        <v>2749</v>
      </c>
      <c r="I40" s="1007">
        <v>5995</v>
      </c>
      <c r="J40" s="581"/>
      <c r="K40" s="581">
        <v>261</v>
      </c>
      <c r="L40" s="581">
        <v>189</v>
      </c>
      <c r="M40" s="1007">
        <v>450</v>
      </c>
      <c r="N40" s="581"/>
      <c r="O40" s="581">
        <v>463</v>
      </c>
      <c r="P40" s="581">
        <v>433</v>
      </c>
      <c r="Q40" s="1007">
        <v>896</v>
      </c>
      <c r="R40" s="581"/>
      <c r="S40" s="581">
        <v>106</v>
      </c>
      <c r="T40" s="581">
        <v>81</v>
      </c>
      <c r="U40" s="1007">
        <v>187</v>
      </c>
    </row>
    <row r="41" spans="1:21" x14ac:dyDescent="0.3">
      <c r="A41" s="271">
        <v>2013</v>
      </c>
      <c r="B41" s="272"/>
      <c r="C41" s="1007">
        <v>4222</v>
      </c>
      <c r="D41" s="1007">
        <v>3311</v>
      </c>
      <c r="E41" s="1008">
        <v>7533</v>
      </c>
      <c r="F41" s="581"/>
      <c r="G41" s="581">
        <v>3366</v>
      </c>
      <c r="H41" s="581">
        <v>2582</v>
      </c>
      <c r="I41" s="1007">
        <v>5948</v>
      </c>
      <c r="J41" s="1009"/>
      <c r="K41" s="581">
        <v>233</v>
      </c>
      <c r="L41" s="581">
        <v>179</v>
      </c>
      <c r="M41" s="1007">
        <v>412</v>
      </c>
      <c r="N41" s="581"/>
      <c r="O41" s="581">
        <v>494</v>
      </c>
      <c r="P41" s="581">
        <v>432</v>
      </c>
      <c r="Q41" s="1007">
        <v>926</v>
      </c>
      <c r="R41" s="581"/>
      <c r="S41" s="581">
        <v>103</v>
      </c>
      <c r="T41" s="581">
        <v>98</v>
      </c>
      <c r="U41" s="1007">
        <v>201</v>
      </c>
    </row>
    <row r="42" spans="1:21" x14ac:dyDescent="0.3">
      <c r="A42" s="271">
        <v>2014</v>
      </c>
      <c r="B42" s="272"/>
      <c r="C42" s="1007">
        <v>4161</v>
      </c>
      <c r="D42" s="1007">
        <v>3329</v>
      </c>
      <c r="E42" s="1008">
        <v>7490</v>
      </c>
      <c r="F42" s="581"/>
      <c r="G42" s="581">
        <v>3345</v>
      </c>
      <c r="H42" s="581">
        <v>2661</v>
      </c>
      <c r="I42" s="1007">
        <v>6006</v>
      </c>
      <c r="J42" s="1009"/>
      <c r="K42" s="581">
        <v>260</v>
      </c>
      <c r="L42" s="581">
        <v>189</v>
      </c>
      <c r="M42" s="1007">
        <v>449</v>
      </c>
      <c r="N42" s="581"/>
      <c r="O42" s="581">
        <v>427</v>
      </c>
      <c r="P42" s="581">
        <v>380</v>
      </c>
      <c r="Q42" s="1007">
        <v>807</v>
      </c>
      <c r="R42" s="581"/>
      <c r="S42" s="581">
        <v>115</v>
      </c>
      <c r="T42" s="581">
        <v>82</v>
      </c>
      <c r="U42" s="1007">
        <v>197</v>
      </c>
    </row>
    <row r="43" spans="1:21" x14ac:dyDescent="0.3">
      <c r="A43" s="278">
        <v>2015</v>
      </c>
      <c r="B43" s="279"/>
      <c r="C43" s="1010">
        <v>4153</v>
      </c>
      <c r="D43" s="1010">
        <v>3464</v>
      </c>
      <c r="E43" s="1011">
        <v>7617</v>
      </c>
      <c r="F43" s="582"/>
      <c r="G43" s="582">
        <v>3337</v>
      </c>
      <c r="H43" s="582">
        <v>2752</v>
      </c>
      <c r="I43" s="1010">
        <v>6089</v>
      </c>
      <c r="J43" s="1012"/>
      <c r="K43" s="582">
        <v>213</v>
      </c>
      <c r="L43" s="582">
        <v>200</v>
      </c>
      <c r="M43" s="1010">
        <v>413</v>
      </c>
      <c r="N43" s="582"/>
      <c r="O43" s="582">
        <v>468</v>
      </c>
      <c r="P43" s="582">
        <v>391</v>
      </c>
      <c r="Q43" s="1010">
        <v>859</v>
      </c>
      <c r="R43" s="582"/>
      <c r="S43" s="582">
        <v>108</v>
      </c>
      <c r="T43" s="582">
        <v>97</v>
      </c>
      <c r="U43" s="1010">
        <v>205</v>
      </c>
    </row>
    <row r="44" spans="1:21" x14ac:dyDescent="0.3">
      <c r="A44" s="271">
        <v>2016</v>
      </c>
      <c r="B44" s="272"/>
      <c r="C44" s="1010">
        <v>4297</v>
      </c>
      <c r="D44" s="1010">
        <v>3508</v>
      </c>
      <c r="E44" s="1011">
        <v>7805</v>
      </c>
      <c r="F44" s="582"/>
      <c r="G44" s="582">
        <v>3426</v>
      </c>
      <c r="H44" s="582">
        <v>2761</v>
      </c>
      <c r="I44" s="1010">
        <v>6187</v>
      </c>
      <c r="J44" s="1012"/>
      <c r="K44" s="582">
        <v>241</v>
      </c>
      <c r="L44" s="582">
        <v>207</v>
      </c>
      <c r="M44" s="1010">
        <v>448</v>
      </c>
      <c r="N44" s="582"/>
      <c r="O44" s="582">
        <v>484</v>
      </c>
      <c r="P44" s="582">
        <v>409</v>
      </c>
      <c r="Q44" s="1010">
        <v>893</v>
      </c>
      <c r="R44" s="582"/>
      <c r="S44" s="582">
        <v>125</v>
      </c>
      <c r="T44" s="582">
        <v>104</v>
      </c>
      <c r="U44" s="1010">
        <v>229</v>
      </c>
    </row>
    <row r="45" spans="1:21" x14ac:dyDescent="0.3">
      <c r="A45" s="271">
        <v>2017</v>
      </c>
      <c r="B45" s="272"/>
      <c r="C45" s="1010">
        <v>4161</v>
      </c>
      <c r="D45" s="1010">
        <v>3270</v>
      </c>
      <c r="E45" s="1011">
        <v>7431</v>
      </c>
      <c r="F45" s="582"/>
      <c r="G45" s="582">
        <v>3354</v>
      </c>
      <c r="H45" s="582">
        <v>2609</v>
      </c>
      <c r="I45" s="1010">
        <v>5963</v>
      </c>
      <c r="J45" s="1012"/>
      <c r="K45" s="582">
        <v>238</v>
      </c>
      <c r="L45" s="582">
        <v>178</v>
      </c>
      <c r="M45" s="1010">
        <v>416</v>
      </c>
      <c r="N45" s="582"/>
      <c r="O45" s="582">
        <v>445</v>
      </c>
      <c r="P45" s="582">
        <v>358</v>
      </c>
      <c r="Q45" s="1010">
        <v>803</v>
      </c>
      <c r="R45" s="582"/>
      <c r="S45" s="582">
        <v>109</v>
      </c>
      <c r="T45" s="582">
        <v>97</v>
      </c>
      <c r="U45" s="1010">
        <v>206</v>
      </c>
    </row>
    <row r="46" spans="1:21" x14ac:dyDescent="0.3">
      <c r="A46" s="271">
        <v>2018</v>
      </c>
      <c r="B46" s="272"/>
      <c r="C46" s="1010">
        <v>4217</v>
      </c>
      <c r="D46" s="1010">
        <v>3459</v>
      </c>
      <c r="E46" s="1011">
        <v>7676</v>
      </c>
      <c r="F46" s="582"/>
      <c r="G46" s="582">
        <v>3393</v>
      </c>
      <c r="H46" s="582">
        <v>2763</v>
      </c>
      <c r="I46" s="1010">
        <v>6156</v>
      </c>
      <c r="J46" s="1012"/>
      <c r="K46" s="582">
        <v>236</v>
      </c>
      <c r="L46" s="582">
        <v>189</v>
      </c>
      <c r="M46" s="1010">
        <v>425</v>
      </c>
      <c r="N46" s="582"/>
      <c r="O46" s="582">
        <v>462</v>
      </c>
      <c r="P46" s="582">
        <v>378</v>
      </c>
      <c r="Q46" s="1010">
        <v>840</v>
      </c>
      <c r="R46" s="582"/>
      <c r="S46" s="582">
        <v>100</v>
      </c>
      <c r="T46" s="582">
        <v>101</v>
      </c>
      <c r="U46" s="1010">
        <v>201</v>
      </c>
    </row>
    <row r="47" spans="1:21" ht="16.5" x14ac:dyDescent="0.3">
      <c r="A47" s="284"/>
      <c r="B47" s="284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6"/>
      <c r="P47" s="286"/>
      <c r="Q47" s="286"/>
      <c r="R47" s="285"/>
      <c r="S47" s="285"/>
      <c r="T47" s="285"/>
      <c r="U47" s="285"/>
    </row>
    <row r="48" spans="1:21" s="557" customFormat="1" x14ac:dyDescent="0.35">
      <c r="A48" s="653" t="s">
        <v>87</v>
      </c>
      <c r="B48" s="651" t="s">
        <v>1304</v>
      </c>
      <c r="C48" s="656"/>
      <c r="D48" s="656"/>
      <c r="E48" s="656"/>
      <c r="F48" s="656"/>
      <c r="G48" s="656"/>
      <c r="H48" s="656"/>
      <c r="I48" s="656"/>
      <c r="J48" s="656"/>
      <c r="K48" s="656"/>
      <c r="L48" s="656"/>
      <c r="M48" s="656"/>
      <c r="N48" s="656"/>
      <c r="O48" s="656"/>
      <c r="P48" s="656"/>
      <c r="Q48" s="656"/>
      <c r="R48" s="656"/>
      <c r="S48" s="656"/>
      <c r="T48" s="656"/>
      <c r="U48" s="656"/>
    </row>
    <row r="49" spans="1:21" s="557" customFormat="1" x14ac:dyDescent="0.35">
      <c r="A49" s="653"/>
      <c r="B49" s="651" t="s">
        <v>1303</v>
      </c>
      <c r="C49" s="651"/>
      <c r="D49" s="651"/>
      <c r="E49" s="651"/>
      <c r="F49" s="651"/>
      <c r="G49" s="651"/>
      <c r="H49" s="651"/>
      <c r="I49" s="651"/>
      <c r="J49" s="651"/>
      <c r="K49" s="651"/>
      <c r="L49" s="651"/>
      <c r="M49" s="651"/>
      <c r="N49" s="651"/>
      <c r="O49" s="651"/>
      <c r="P49" s="651"/>
      <c r="Q49" s="651"/>
      <c r="R49" s="651"/>
      <c r="S49" s="651"/>
      <c r="T49" s="651"/>
      <c r="U49" s="651"/>
    </row>
    <row r="50" spans="1:21" s="557" customFormat="1" x14ac:dyDescent="0.35">
      <c r="A50" s="651"/>
      <c r="B50" s="651"/>
      <c r="C50" s="656"/>
      <c r="D50" s="656"/>
      <c r="E50" s="656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</row>
    <row r="51" spans="1:21" s="557" customFormat="1" x14ac:dyDescent="0.35">
      <c r="A51" s="653" t="s">
        <v>44</v>
      </c>
      <c r="B51" s="651" t="s">
        <v>114</v>
      </c>
      <c r="C51" s="656"/>
      <c r="D51" s="656"/>
      <c r="E51" s="656"/>
      <c r="F51" s="656"/>
      <c r="G51" s="656"/>
      <c r="H51" s="656"/>
      <c r="I51" s="656"/>
      <c r="J51" s="656"/>
      <c r="K51" s="656"/>
      <c r="L51" s="656"/>
      <c r="M51" s="656"/>
      <c r="N51" s="656"/>
      <c r="O51" s="656"/>
      <c r="P51" s="656"/>
      <c r="Q51" s="656"/>
      <c r="R51" s="656"/>
      <c r="S51" s="656"/>
      <c r="T51" s="656"/>
      <c r="U51" s="656"/>
    </row>
    <row r="52" spans="1:21" s="557" customFormat="1" x14ac:dyDescent="0.35">
      <c r="A52" s="651"/>
      <c r="B52" s="651" t="s">
        <v>1141</v>
      </c>
      <c r="C52" s="656"/>
      <c r="D52" s="656"/>
      <c r="E52" s="656"/>
      <c r="F52" s="656"/>
      <c r="G52" s="656"/>
      <c r="H52" s="656"/>
      <c r="I52" s="656"/>
      <c r="J52" s="656"/>
      <c r="K52" s="656"/>
      <c r="L52" s="656"/>
      <c r="M52" s="656"/>
      <c r="N52" s="656"/>
      <c r="O52" s="656"/>
      <c r="P52" s="656"/>
      <c r="Q52" s="656"/>
      <c r="R52" s="656"/>
      <c r="S52" s="656"/>
      <c r="T52" s="656"/>
      <c r="U52" s="656"/>
    </row>
    <row r="53" spans="1:21" s="557" customFormat="1" x14ac:dyDescent="0.35">
      <c r="A53" s="651"/>
      <c r="B53" s="651" t="s">
        <v>1142</v>
      </c>
      <c r="C53" s="651"/>
      <c r="D53" s="651"/>
      <c r="E53" s="651"/>
      <c r="F53" s="651"/>
      <c r="G53" s="651"/>
      <c r="H53" s="651"/>
      <c r="I53" s="651"/>
      <c r="J53" s="651"/>
      <c r="K53" s="651"/>
      <c r="L53" s="651"/>
      <c r="M53" s="651"/>
      <c r="N53" s="651"/>
      <c r="O53" s="651"/>
      <c r="P53" s="651"/>
      <c r="Q53" s="651"/>
      <c r="R53" s="651"/>
      <c r="S53" s="651"/>
      <c r="T53" s="651"/>
      <c r="U53" s="651"/>
    </row>
    <row r="54" spans="1:21" s="557" customFormat="1" x14ac:dyDescent="0.35">
      <c r="B54" s="651" t="s">
        <v>111</v>
      </c>
    </row>
    <row r="55" spans="1:21" s="557" customFormat="1" x14ac:dyDescent="0.35">
      <c r="B55" s="651" t="s">
        <v>1306</v>
      </c>
    </row>
    <row r="56" spans="1:21" s="557" customFormat="1" x14ac:dyDescent="0.35">
      <c r="B56" s="643" t="s">
        <v>883</v>
      </c>
    </row>
  </sheetData>
  <mergeCells count="5">
    <mergeCell ref="C3:E3"/>
    <mergeCell ref="G3:I3"/>
    <mergeCell ref="K3:M3"/>
    <mergeCell ref="O3:Q3"/>
    <mergeCell ref="S3:U3"/>
  </mergeCells>
  <hyperlinks>
    <hyperlink ref="B56" r:id="rId1" xr:uid="{00000000-0004-0000-1E00-000000000000}"/>
    <hyperlink ref="A2" location="'CHAPTER 1'!A1" display="Back to Table of Contents" xr:uid="{00000000-0004-0000-1E00-000001000000}"/>
  </hyperlinks>
  <pageMargins left="0.7" right="0.7" top="0.75" bottom="0.75" header="0.3" footer="0.3"/>
  <pageSetup paperSize="9" scale="72" orientation="landscape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theme="7" tint="0.59999389629810485"/>
    <pageSetUpPr fitToPage="1"/>
  </sheetPr>
  <dimension ref="A1:D1"/>
  <sheetViews>
    <sheetView showGridLines="0" zoomScaleNormal="100" workbookViewId="0"/>
  </sheetViews>
  <sheetFormatPr defaultColWidth="9.140625" defaultRowHeight="12.75" x14ac:dyDescent="0.2"/>
  <cols>
    <col min="1" max="16384" width="9.140625" style="3"/>
  </cols>
  <sheetData>
    <row r="1" spans="1:4" ht="15" x14ac:dyDescent="0.3">
      <c r="A1" s="574" t="s">
        <v>965</v>
      </c>
      <c r="D1" s="2" t="s">
        <v>1091</v>
      </c>
    </row>
  </sheetData>
  <hyperlinks>
    <hyperlink ref="A1" location="'CHAPTER 1'!A1" display="Back to Table of Contents" xr:uid="{00000000-0004-0000-1F00-000000000000}"/>
  </hyperlinks>
  <pageMargins left="0.7" right="0.7" top="0.75" bottom="0.75" header="0.3" footer="0.3"/>
  <pageSetup paperSize="9" scale="33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51">
    <tabColor theme="3" tint="0.59999389629810485"/>
    <pageSetUpPr fitToPage="1"/>
  </sheetPr>
  <dimension ref="A1:P79"/>
  <sheetViews>
    <sheetView showGridLines="0" zoomScaleNormal="100" workbookViewId="0">
      <pane xSplit="1" ySplit="4" topLeftCell="B50" activePane="bottomRight" state="frozen"/>
      <selection pane="topRight" activeCell="B1" sqref="B1"/>
      <selection pane="bottomLeft" activeCell="A5" sqref="A5"/>
      <selection pane="bottomRight" activeCell="A2" sqref="A2"/>
    </sheetView>
  </sheetViews>
  <sheetFormatPr defaultColWidth="9.140625" defaultRowHeight="16.5" x14ac:dyDescent="0.3"/>
  <cols>
    <col min="1" max="1" width="22.85546875" style="336" customWidth="1"/>
    <col min="2" max="11" width="10.7109375" style="336" customWidth="1"/>
    <col min="12" max="12" width="10.7109375" style="943" customWidth="1"/>
    <col min="13" max="16384" width="9.140625" style="336"/>
  </cols>
  <sheetData>
    <row r="1" spans="1:16" s="37" customFormat="1" ht="18" x14ac:dyDescent="0.35">
      <c r="A1" s="35" t="s">
        <v>1264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942"/>
    </row>
    <row r="2" spans="1:16" ht="15" customHeight="1" x14ac:dyDescent="0.3">
      <c r="A2" s="574" t="s">
        <v>965</v>
      </c>
    </row>
    <row r="3" spans="1:16" ht="15" customHeight="1" x14ac:dyDescent="0.3">
      <c r="A3" s="337"/>
      <c r="B3" s="338"/>
      <c r="C3" s="338"/>
      <c r="D3" s="339"/>
      <c r="E3" s="339"/>
      <c r="F3" s="338"/>
      <c r="G3" s="339"/>
      <c r="H3" s="340"/>
      <c r="I3" s="340"/>
      <c r="J3" s="340"/>
    </row>
    <row r="4" spans="1:16" x14ac:dyDescent="0.3">
      <c r="A4" s="341" t="s">
        <v>65</v>
      </c>
      <c r="B4" s="342" t="s">
        <v>80</v>
      </c>
      <c r="C4" s="342" t="s">
        <v>81</v>
      </c>
      <c r="D4" s="343" t="s">
        <v>82</v>
      </c>
      <c r="E4" s="343" t="s">
        <v>70</v>
      </c>
      <c r="F4" s="342" t="s">
        <v>71</v>
      </c>
      <c r="G4" s="343" t="s">
        <v>72</v>
      </c>
      <c r="H4" s="344" t="s">
        <v>76</v>
      </c>
      <c r="I4" s="344" t="s">
        <v>110</v>
      </c>
      <c r="J4" s="344" t="s">
        <v>117</v>
      </c>
      <c r="K4" s="344" t="s">
        <v>890</v>
      </c>
      <c r="L4" s="944" t="s">
        <v>1189</v>
      </c>
    </row>
    <row r="5" spans="1:16" ht="11.25" customHeight="1" x14ac:dyDescent="0.3">
      <c r="A5" s="345"/>
      <c r="B5" s="346"/>
      <c r="C5" s="346"/>
      <c r="D5" s="347"/>
      <c r="E5" s="347"/>
      <c r="F5" s="347"/>
      <c r="G5" s="347"/>
      <c r="H5" s="340"/>
      <c r="I5" s="348"/>
      <c r="J5" s="340"/>
      <c r="K5" s="340"/>
      <c r="L5" s="945"/>
      <c r="P5" s="349"/>
    </row>
    <row r="6" spans="1:16" x14ac:dyDescent="0.3">
      <c r="A6" s="350" t="s">
        <v>74</v>
      </c>
      <c r="B6" s="346"/>
      <c r="C6" s="346"/>
      <c r="D6" s="347"/>
      <c r="E6" s="347"/>
      <c r="F6" s="347"/>
      <c r="G6" s="347"/>
      <c r="H6" s="340"/>
      <c r="I6" s="348"/>
      <c r="J6" s="340"/>
      <c r="K6" s="340"/>
      <c r="L6" s="945"/>
      <c r="P6" s="349"/>
    </row>
    <row r="7" spans="1:16" x14ac:dyDescent="0.3">
      <c r="A7" s="351" t="s">
        <v>73</v>
      </c>
      <c r="B7" s="352">
        <v>520</v>
      </c>
      <c r="C7" s="352">
        <v>600</v>
      </c>
      <c r="D7" s="352">
        <v>380</v>
      </c>
      <c r="E7" s="353">
        <v>640</v>
      </c>
      <c r="F7" s="353">
        <v>280</v>
      </c>
      <c r="G7" s="353">
        <v>490</v>
      </c>
      <c r="H7" s="573">
        <v>180</v>
      </c>
      <c r="I7" s="572">
        <v>400</v>
      </c>
      <c r="J7" s="572">
        <v>510</v>
      </c>
      <c r="K7" s="572">
        <v>380</v>
      </c>
      <c r="L7" s="946">
        <v>870</v>
      </c>
      <c r="P7" s="356"/>
    </row>
    <row r="8" spans="1:16" x14ac:dyDescent="0.3">
      <c r="A8" s="351" t="s">
        <v>83</v>
      </c>
      <c r="B8" s="357">
        <v>11.9</v>
      </c>
      <c r="C8" s="357">
        <v>14.5</v>
      </c>
      <c r="D8" s="357">
        <v>9.1</v>
      </c>
      <c r="E8" s="358">
        <v>16.600000000000001</v>
      </c>
      <c r="F8" s="358">
        <v>7.7</v>
      </c>
      <c r="G8" s="358">
        <v>13.6</v>
      </c>
      <c r="H8" s="354">
        <v>4.9000000000000004</v>
      </c>
      <c r="I8" s="355">
        <v>11.6</v>
      </c>
      <c r="J8" s="355">
        <v>14</v>
      </c>
      <c r="K8" s="355">
        <v>10.4</v>
      </c>
      <c r="L8" s="947">
        <v>23.4</v>
      </c>
      <c r="P8" s="356"/>
    </row>
    <row r="9" spans="1:16" x14ac:dyDescent="0.3">
      <c r="A9" s="359"/>
      <c r="B9" s="360"/>
      <c r="C9" s="360"/>
      <c r="D9" s="360"/>
      <c r="E9" s="361"/>
      <c r="F9" s="361"/>
      <c r="G9" s="361"/>
      <c r="H9" s="362"/>
      <c r="I9" s="363"/>
      <c r="J9" s="363"/>
      <c r="K9" s="363"/>
      <c r="L9" s="948"/>
      <c r="M9" s="364"/>
      <c r="N9" s="364"/>
      <c r="O9" s="364"/>
      <c r="P9" s="356"/>
    </row>
    <row r="10" spans="1:16" x14ac:dyDescent="0.3">
      <c r="A10" s="350" t="s">
        <v>75</v>
      </c>
      <c r="B10" s="360"/>
      <c r="C10" s="360"/>
      <c r="D10" s="360"/>
      <c r="E10" s="361"/>
      <c r="F10" s="361"/>
      <c r="G10" s="361"/>
      <c r="H10" s="362"/>
      <c r="I10" s="363"/>
      <c r="J10" s="363"/>
      <c r="K10" s="363"/>
      <c r="L10" s="948"/>
      <c r="M10" s="364"/>
      <c r="N10" s="364"/>
      <c r="O10" s="364"/>
      <c r="P10" s="356"/>
    </row>
    <row r="11" spans="1:16" x14ac:dyDescent="0.3">
      <c r="A11" s="351" t="s">
        <v>73</v>
      </c>
      <c r="B11" s="352">
        <v>670</v>
      </c>
      <c r="C11" s="352">
        <v>930</v>
      </c>
      <c r="D11" s="352">
        <v>780</v>
      </c>
      <c r="E11" s="353">
        <v>500</v>
      </c>
      <c r="F11" s="353">
        <v>600</v>
      </c>
      <c r="G11" s="353">
        <v>580</v>
      </c>
      <c r="H11" s="573">
        <v>230</v>
      </c>
      <c r="I11" s="572">
        <v>800</v>
      </c>
      <c r="J11" s="572">
        <v>640</v>
      </c>
      <c r="K11" s="572">
        <v>550</v>
      </c>
      <c r="L11" s="946">
        <v>1050</v>
      </c>
      <c r="M11" s="364"/>
      <c r="N11" s="364"/>
      <c r="O11" s="364"/>
      <c r="P11" s="356"/>
    </row>
    <row r="12" spans="1:16" x14ac:dyDescent="0.3">
      <c r="A12" s="351" t="s">
        <v>83</v>
      </c>
      <c r="B12" s="357">
        <v>13.6</v>
      </c>
      <c r="C12" s="357">
        <v>19.8</v>
      </c>
      <c r="D12" s="357">
        <v>16.899999999999999</v>
      </c>
      <c r="E12" s="358">
        <v>11.1</v>
      </c>
      <c r="F12" s="358">
        <v>14.4</v>
      </c>
      <c r="G12" s="358">
        <v>13.5</v>
      </c>
      <c r="H12" s="354">
        <v>5.3</v>
      </c>
      <c r="I12" s="354">
        <v>19</v>
      </c>
      <c r="J12" s="354">
        <v>14.9</v>
      </c>
      <c r="K12" s="354">
        <v>12.7</v>
      </c>
      <c r="L12" s="949">
        <v>24.3</v>
      </c>
      <c r="M12" s="349"/>
      <c r="N12" s="349"/>
      <c r="O12" s="349"/>
    </row>
    <row r="13" spans="1:16" ht="10.5" customHeight="1" x14ac:dyDescent="0.3">
      <c r="A13" s="359"/>
      <c r="B13" s="360"/>
      <c r="C13" s="360"/>
      <c r="D13" s="360"/>
      <c r="E13" s="361"/>
      <c r="F13" s="361"/>
      <c r="G13" s="361"/>
      <c r="H13" s="362"/>
      <c r="I13" s="365"/>
      <c r="J13" s="365"/>
      <c r="K13" s="365"/>
      <c r="L13" s="950"/>
      <c r="M13" s="349"/>
      <c r="N13" s="349"/>
      <c r="O13" s="349"/>
    </row>
    <row r="14" spans="1:16" x14ac:dyDescent="0.3">
      <c r="A14" s="350" t="s">
        <v>14</v>
      </c>
      <c r="B14" s="365"/>
      <c r="C14" s="365"/>
      <c r="D14" s="365"/>
      <c r="E14" s="365"/>
      <c r="F14" s="365"/>
      <c r="G14" s="365"/>
      <c r="H14" s="362"/>
      <c r="I14" s="365"/>
      <c r="J14" s="365"/>
      <c r="K14" s="365"/>
      <c r="L14" s="950"/>
      <c r="M14" s="349"/>
      <c r="N14" s="349"/>
      <c r="O14" s="349"/>
    </row>
    <row r="15" spans="1:16" x14ac:dyDescent="0.3">
      <c r="A15" s="351" t="s">
        <v>73</v>
      </c>
      <c r="B15" s="352">
        <v>1400</v>
      </c>
      <c r="C15" s="352">
        <v>2380</v>
      </c>
      <c r="D15" s="352">
        <v>1610</v>
      </c>
      <c r="E15" s="353">
        <v>1280</v>
      </c>
      <c r="F15" s="353">
        <v>1030</v>
      </c>
      <c r="G15" s="353">
        <v>1320</v>
      </c>
      <c r="H15" s="573">
        <v>680</v>
      </c>
      <c r="I15" s="572">
        <v>1400</v>
      </c>
      <c r="J15" s="572">
        <v>790</v>
      </c>
      <c r="K15" s="572">
        <v>1250</v>
      </c>
      <c r="L15" s="946">
        <v>1850</v>
      </c>
    </row>
    <row r="16" spans="1:16" x14ac:dyDescent="0.3">
      <c r="A16" s="351" t="s">
        <v>83</v>
      </c>
      <c r="B16" s="357">
        <v>15.1</v>
      </c>
      <c r="C16" s="357">
        <v>27.7</v>
      </c>
      <c r="D16" s="357">
        <v>19.600000000000001</v>
      </c>
      <c r="E16" s="358">
        <v>16.5</v>
      </c>
      <c r="F16" s="358">
        <v>14</v>
      </c>
      <c r="G16" s="358">
        <v>17.7</v>
      </c>
      <c r="H16" s="354">
        <v>9.4</v>
      </c>
      <c r="I16" s="354">
        <v>19.8</v>
      </c>
      <c r="J16" s="354">
        <v>11</v>
      </c>
      <c r="K16" s="354">
        <v>18.399999999999999</v>
      </c>
      <c r="L16" s="949">
        <v>27.7</v>
      </c>
    </row>
    <row r="17" spans="1:15" ht="6.75" customHeight="1" x14ac:dyDescent="0.3">
      <c r="A17" s="348"/>
      <c r="B17" s="365"/>
      <c r="C17" s="365"/>
      <c r="D17" s="365"/>
      <c r="E17" s="365"/>
      <c r="F17" s="365"/>
      <c r="G17" s="365"/>
      <c r="H17" s="362"/>
      <c r="I17" s="362"/>
      <c r="J17" s="362"/>
      <c r="K17" s="362"/>
      <c r="L17" s="950"/>
      <c r="N17" s="366"/>
      <c r="O17" s="366"/>
    </row>
    <row r="18" spans="1:15" x14ac:dyDescent="0.3">
      <c r="A18" s="350" t="s">
        <v>2</v>
      </c>
      <c r="B18" s="365"/>
      <c r="C18" s="365"/>
      <c r="D18" s="365"/>
      <c r="E18" s="365"/>
      <c r="F18" s="365"/>
      <c r="G18" s="365"/>
      <c r="H18" s="362"/>
      <c r="I18" s="362"/>
      <c r="J18" s="362"/>
      <c r="K18" s="362"/>
      <c r="L18" s="950"/>
    </row>
    <row r="19" spans="1:15" x14ac:dyDescent="0.3">
      <c r="A19" s="351" t="s">
        <v>73</v>
      </c>
      <c r="B19" s="352">
        <v>1450</v>
      </c>
      <c r="C19" s="352">
        <v>1890</v>
      </c>
      <c r="D19" s="352">
        <v>1610</v>
      </c>
      <c r="E19" s="353">
        <v>1040</v>
      </c>
      <c r="F19" s="353">
        <v>1390</v>
      </c>
      <c r="G19" s="353">
        <v>1490</v>
      </c>
      <c r="H19" s="573">
        <v>1030</v>
      </c>
      <c r="I19" s="572">
        <v>1800</v>
      </c>
      <c r="J19" s="572">
        <v>1100</v>
      </c>
      <c r="K19" s="572">
        <v>1550</v>
      </c>
      <c r="L19" s="946">
        <v>2210</v>
      </c>
    </row>
    <row r="20" spans="1:15" x14ac:dyDescent="0.3">
      <c r="A20" s="351" t="s">
        <v>83</v>
      </c>
      <c r="B20" s="357">
        <v>20.6</v>
      </c>
      <c r="C20" s="357">
        <v>26.6</v>
      </c>
      <c r="D20" s="357">
        <v>22.5</v>
      </c>
      <c r="E20" s="358">
        <v>14.7</v>
      </c>
      <c r="F20" s="358">
        <v>20.6</v>
      </c>
      <c r="G20" s="358">
        <v>21</v>
      </c>
      <c r="H20" s="354">
        <v>15.1</v>
      </c>
      <c r="I20" s="354">
        <v>25.9</v>
      </c>
      <c r="J20" s="354">
        <v>15.6</v>
      </c>
      <c r="K20" s="354">
        <v>22.1</v>
      </c>
      <c r="L20" s="949">
        <v>31.7</v>
      </c>
    </row>
    <row r="21" spans="1:15" ht="6" customHeight="1" x14ac:dyDescent="0.3">
      <c r="A21" s="367"/>
      <c r="B21" s="365"/>
      <c r="C21" s="365"/>
      <c r="D21" s="365"/>
      <c r="E21" s="365"/>
      <c r="F21" s="365"/>
      <c r="G21" s="365"/>
      <c r="H21" s="362"/>
      <c r="I21" s="362"/>
      <c r="J21" s="362"/>
      <c r="K21" s="362"/>
      <c r="L21" s="950"/>
    </row>
    <row r="22" spans="1:15" x14ac:dyDescent="0.3">
      <c r="A22" s="368" t="s">
        <v>120</v>
      </c>
      <c r="B22" s="347"/>
      <c r="C22" s="347"/>
      <c r="D22" s="347"/>
      <c r="E22" s="347"/>
      <c r="F22" s="347"/>
      <c r="G22" s="347"/>
      <c r="H22" s="369"/>
      <c r="I22" s="369"/>
      <c r="J22" s="369"/>
      <c r="K22" s="369"/>
      <c r="L22" s="951"/>
    </row>
    <row r="23" spans="1:15" x14ac:dyDescent="0.3">
      <c r="A23" s="370" t="s">
        <v>73</v>
      </c>
      <c r="B23" s="371">
        <v>4040</v>
      </c>
      <c r="C23" s="371">
        <v>5790</v>
      </c>
      <c r="D23" s="371">
        <v>4370</v>
      </c>
      <c r="E23" s="371">
        <v>3460</v>
      </c>
      <c r="F23" s="371">
        <v>3310</v>
      </c>
      <c r="G23" s="371">
        <v>3870</v>
      </c>
      <c r="H23" s="371">
        <v>2100</v>
      </c>
      <c r="I23" s="371">
        <v>4500</v>
      </c>
      <c r="J23" s="371">
        <v>3040</v>
      </c>
      <c r="K23" s="371">
        <v>3730</v>
      </c>
      <c r="L23" s="952">
        <v>5960</v>
      </c>
    </row>
    <row r="24" spans="1:15" x14ac:dyDescent="0.3">
      <c r="A24" s="370" t="s">
        <v>83</v>
      </c>
      <c r="B24" s="373">
        <v>15.8</v>
      </c>
      <c r="C24" s="373">
        <v>23.7</v>
      </c>
      <c r="D24" s="373">
        <v>18.100000000000001</v>
      </c>
      <c r="E24" s="374">
        <v>14.9</v>
      </c>
      <c r="F24" s="374">
        <v>15.1</v>
      </c>
      <c r="G24" s="374">
        <v>17.3</v>
      </c>
      <c r="H24" s="372">
        <v>9.6</v>
      </c>
      <c r="I24" s="372">
        <v>20.3</v>
      </c>
      <c r="J24" s="372">
        <v>13.7</v>
      </c>
      <c r="K24" s="372">
        <v>17.100000000000001</v>
      </c>
      <c r="L24" s="953">
        <v>27.6</v>
      </c>
    </row>
    <row r="25" spans="1:15" x14ac:dyDescent="0.3">
      <c r="A25" s="367"/>
      <c r="B25" s="365"/>
      <c r="C25" s="365"/>
      <c r="D25" s="365"/>
      <c r="E25" s="365"/>
      <c r="F25" s="365"/>
      <c r="G25" s="365"/>
      <c r="H25" s="340"/>
      <c r="I25" s="340"/>
      <c r="J25" s="340"/>
      <c r="K25" s="340"/>
      <c r="L25" s="945"/>
    </row>
    <row r="26" spans="1:15" x14ac:dyDescent="0.3">
      <c r="A26" s="375" t="s">
        <v>64</v>
      </c>
      <c r="B26" s="342" t="s">
        <v>80</v>
      </c>
      <c r="C26" s="342" t="s">
        <v>81</v>
      </c>
      <c r="D26" s="343" t="s">
        <v>82</v>
      </c>
      <c r="E26" s="343" t="s">
        <v>70</v>
      </c>
      <c r="F26" s="342" t="s">
        <v>71</v>
      </c>
      <c r="G26" s="343" t="s">
        <v>72</v>
      </c>
      <c r="H26" s="344" t="s">
        <v>76</v>
      </c>
      <c r="I26" s="344" t="s">
        <v>110</v>
      </c>
      <c r="J26" s="344" t="s">
        <v>117</v>
      </c>
      <c r="K26" s="344" t="s">
        <v>890</v>
      </c>
      <c r="L26" s="944" t="s">
        <v>1189</v>
      </c>
    </row>
    <row r="27" spans="1:15" ht="9" customHeight="1" x14ac:dyDescent="0.3">
      <c r="A27" s="340"/>
      <c r="B27" s="340"/>
      <c r="C27" s="340"/>
      <c r="D27" s="340"/>
      <c r="E27" s="340"/>
      <c r="F27" s="340"/>
      <c r="G27" s="340"/>
      <c r="H27" s="340"/>
      <c r="I27" s="348"/>
      <c r="J27" s="340"/>
      <c r="K27" s="340"/>
      <c r="L27" s="945"/>
    </row>
    <row r="28" spans="1:15" x14ac:dyDescent="0.3">
      <c r="A28" s="350" t="s">
        <v>74</v>
      </c>
      <c r="B28" s="346"/>
      <c r="C28" s="346"/>
      <c r="D28" s="347"/>
      <c r="E28" s="347"/>
      <c r="F28" s="347"/>
      <c r="G28" s="347"/>
      <c r="H28" s="340"/>
      <c r="I28" s="348"/>
      <c r="J28" s="340"/>
      <c r="K28" s="340"/>
      <c r="L28" s="945"/>
    </row>
    <row r="29" spans="1:15" x14ac:dyDescent="0.3">
      <c r="A29" s="351" t="s">
        <v>73</v>
      </c>
      <c r="B29" s="352">
        <v>260</v>
      </c>
      <c r="C29" s="352">
        <v>240</v>
      </c>
      <c r="D29" s="352">
        <v>240</v>
      </c>
      <c r="E29" s="353">
        <v>210</v>
      </c>
      <c r="F29" s="353">
        <v>220</v>
      </c>
      <c r="G29" s="353">
        <v>300</v>
      </c>
      <c r="H29" s="573">
        <v>160</v>
      </c>
      <c r="I29" s="572">
        <v>200</v>
      </c>
      <c r="J29" s="572">
        <v>260</v>
      </c>
      <c r="K29" s="572">
        <v>110</v>
      </c>
      <c r="L29" s="946">
        <v>330</v>
      </c>
    </row>
    <row r="30" spans="1:15" x14ac:dyDescent="0.3">
      <c r="A30" s="351" t="s">
        <v>83</v>
      </c>
      <c r="B30" s="357">
        <v>15.3</v>
      </c>
      <c r="C30" s="357">
        <v>14.7</v>
      </c>
      <c r="D30" s="357">
        <v>15.1</v>
      </c>
      <c r="E30" s="358">
        <v>14</v>
      </c>
      <c r="F30" s="358">
        <v>15.6</v>
      </c>
      <c r="G30" s="358">
        <v>20.399999999999999</v>
      </c>
      <c r="H30" s="354">
        <v>11.6</v>
      </c>
      <c r="I30" s="355">
        <v>16.3</v>
      </c>
      <c r="J30" s="355">
        <v>17.399999999999999</v>
      </c>
      <c r="K30" s="355">
        <v>7.1</v>
      </c>
      <c r="L30" s="947">
        <v>22.7</v>
      </c>
    </row>
    <row r="31" spans="1:15" ht="5.25" customHeight="1" x14ac:dyDescent="0.3">
      <c r="A31" s="359"/>
      <c r="B31" s="360"/>
      <c r="C31" s="360"/>
      <c r="D31" s="360"/>
      <c r="E31" s="361"/>
      <c r="F31" s="361"/>
      <c r="G31" s="361"/>
      <c r="H31" s="362"/>
      <c r="I31" s="363"/>
      <c r="J31" s="363"/>
      <c r="K31" s="363"/>
      <c r="L31" s="948"/>
    </row>
    <row r="32" spans="1:15" x14ac:dyDescent="0.3">
      <c r="A32" s="350" t="s">
        <v>75</v>
      </c>
      <c r="B32" s="360"/>
      <c r="C32" s="360"/>
      <c r="D32" s="360"/>
      <c r="E32" s="361"/>
      <c r="F32" s="361"/>
      <c r="G32" s="361"/>
      <c r="H32" s="362"/>
      <c r="I32" s="363"/>
      <c r="J32" s="363"/>
      <c r="K32" s="363"/>
      <c r="L32" s="948"/>
    </row>
    <row r="33" spans="1:16" x14ac:dyDescent="0.3">
      <c r="A33" s="351" t="s">
        <v>73</v>
      </c>
      <c r="B33" s="352">
        <v>390</v>
      </c>
      <c r="C33" s="352">
        <v>380</v>
      </c>
      <c r="D33" s="352">
        <v>400</v>
      </c>
      <c r="E33" s="353">
        <v>320</v>
      </c>
      <c r="F33" s="353">
        <v>230</v>
      </c>
      <c r="G33" s="353">
        <v>300</v>
      </c>
      <c r="H33" s="573">
        <v>240</v>
      </c>
      <c r="I33" s="572">
        <v>500</v>
      </c>
      <c r="J33" s="572">
        <v>270</v>
      </c>
      <c r="K33" s="572">
        <v>360</v>
      </c>
      <c r="L33" s="946">
        <v>540</v>
      </c>
      <c r="M33" s="364"/>
      <c r="N33" s="364"/>
      <c r="O33" s="364"/>
    </row>
    <row r="34" spans="1:16" x14ac:dyDescent="0.3">
      <c r="A34" s="351" t="s">
        <v>83</v>
      </c>
      <c r="B34" s="357">
        <v>14.3</v>
      </c>
      <c r="C34" s="357">
        <v>14.5</v>
      </c>
      <c r="D34" s="357">
        <v>16.399999999999999</v>
      </c>
      <c r="E34" s="358">
        <v>13.4</v>
      </c>
      <c r="F34" s="358">
        <v>10</v>
      </c>
      <c r="G34" s="358">
        <v>13.5</v>
      </c>
      <c r="H34" s="354">
        <v>11.2</v>
      </c>
      <c r="I34" s="354">
        <v>22.5</v>
      </c>
      <c r="J34" s="354">
        <v>11.8</v>
      </c>
      <c r="K34" s="354">
        <v>16.100000000000001</v>
      </c>
      <c r="L34" s="949">
        <v>24.7</v>
      </c>
      <c r="M34" s="364"/>
      <c r="N34" s="364"/>
      <c r="O34" s="364"/>
      <c r="P34" s="356"/>
    </row>
    <row r="35" spans="1:16" ht="8.25" customHeight="1" x14ac:dyDescent="0.3">
      <c r="A35" s="359"/>
      <c r="B35" s="360"/>
      <c r="C35" s="360"/>
      <c r="D35" s="360"/>
      <c r="E35" s="361"/>
      <c r="F35" s="361"/>
      <c r="G35" s="361"/>
      <c r="H35" s="362"/>
      <c r="I35" s="365"/>
      <c r="J35" s="365"/>
      <c r="K35" s="365"/>
      <c r="L35" s="950"/>
      <c r="M35" s="364"/>
      <c r="N35" s="364"/>
      <c r="O35" s="364"/>
      <c r="P35" s="356"/>
    </row>
    <row r="36" spans="1:16" x14ac:dyDescent="0.3">
      <c r="A36" s="350" t="s">
        <v>14</v>
      </c>
      <c r="B36" s="365"/>
      <c r="C36" s="365"/>
      <c r="D36" s="365"/>
      <c r="E36" s="365"/>
      <c r="F36" s="365"/>
      <c r="G36" s="365"/>
      <c r="H36" s="362"/>
      <c r="I36" s="365"/>
      <c r="J36" s="365"/>
      <c r="K36" s="365"/>
      <c r="L36" s="950"/>
      <c r="M36" s="349"/>
      <c r="N36" s="349"/>
      <c r="O36" s="349"/>
      <c r="P36" s="356"/>
    </row>
    <row r="37" spans="1:16" x14ac:dyDescent="0.3">
      <c r="A37" s="351" t="s">
        <v>73</v>
      </c>
      <c r="B37" s="352">
        <v>1500</v>
      </c>
      <c r="C37" s="352">
        <v>1960</v>
      </c>
      <c r="D37" s="352">
        <v>1540</v>
      </c>
      <c r="E37" s="353">
        <v>1010</v>
      </c>
      <c r="F37" s="353">
        <v>1060</v>
      </c>
      <c r="G37" s="353">
        <v>1140</v>
      </c>
      <c r="H37" s="573">
        <v>760</v>
      </c>
      <c r="I37" s="572">
        <v>1300</v>
      </c>
      <c r="J37" s="572">
        <v>810</v>
      </c>
      <c r="K37" s="572">
        <v>910</v>
      </c>
      <c r="L37" s="946">
        <v>1550</v>
      </c>
      <c r="P37" s="356"/>
    </row>
    <row r="38" spans="1:16" x14ac:dyDescent="0.3">
      <c r="A38" s="351" t="s">
        <v>83</v>
      </c>
      <c r="B38" s="357">
        <v>17.2</v>
      </c>
      <c r="C38" s="357">
        <v>24.4</v>
      </c>
      <c r="D38" s="357">
        <v>20.399999999999999</v>
      </c>
      <c r="E38" s="358">
        <v>14.2</v>
      </c>
      <c r="F38" s="358">
        <v>16.2</v>
      </c>
      <c r="G38" s="358">
        <v>17.7</v>
      </c>
      <c r="H38" s="354">
        <v>12.7</v>
      </c>
      <c r="I38" s="354">
        <v>22.2</v>
      </c>
      <c r="J38" s="354">
        <v>14.4</v>
      </c>
      <c r="K38" s="354">
        <v>16.399999999999999</v>
      </c>
      <c r="L38" s="949">
        <v>29.3</v>
      </c>
      <c r="P38" s="356"/>
    </row>
    <row r="39" spans="1:16" ht="9" customHeight="1" x14ac:dyDescent="0.3">
      <c r="A39" s="348"/>
      <c r="B39" s="365"/>
      <c r="C39" s="365"/>
      <c r="D39" s="365"/>
      <c r="E39" s="365"/>
      <c r="F39" s="365"/>
      <c r="G39" s="365"/>
      <c r="H39" s="362"/>
      <c r="I39" s="362"/>
      <c r="J39" s="362"/>
      <c r="K39" s="362"/>
      <c r="L39" s="950"/>
      <c r="P39" s="356"/>
    </row>
    <row r="40" spans="1:16" x14ac:dyDescent="0.3">
      <c r="A40" s="350" t="s">
        <v>2</v>
      </c>
      <c r="B40" s="365"/>
      <c r="C40" s="365"/>
      <c r="D40" s="365"/>
      <c r="E40" s="365"/>
      <c r="F40" s="365"/>
      <c r="G40" s="365"/>
      <c r="H40" s="362"/>
      <c r="I40" s="362"/>
      <c r="J40" s="362"/>
      <c r="K40" s="362"/>
      <c r="L40" s="950"/>
    </row>
    <row r="41" spans="1:16" x14ac:dyDescent="0.3">
      <c r="A41" s="351" t="s">
        <v>73</v>
      </c>
      <c r="B41" s="352">
        <v>2560</v>
      </c>
      <c r="C41" s="352">
        <v>4110</v>
      </c>
      <c r="D41" s="352">
        <v>3070</v>
      </c>
      <c r="E41" s="353">
        <v>1850</v>
      </c>
      <c r="F41" s="353">
        <v>2360</v>
      </c>
      <c r="G41" s="353">
        <v>2660</v>
      </c>
      <c r="H41" s="573">
        <v>1420</v>
      </c>
      <c r="I41" s="572">
        <v>3300</v>
      </c>
      <c r="J41" s="572">
        <v>1420</v>
      </c>
      <c r="K41" s="572">
        <v>2390</v>
      </c>
      <c r="L41" s="946">
        <v>2940</v>
      </c>
    </row>
    <row r="42" spans="1:16" x14ac:dyDescent="0.3">
      <c r="A42" s="351" t="s">
        <v>83</v>
      </c>
      <c r="B42" s="357">
        <v>17.899999999999999</v>
      </c>
      <c r="C42" s="357">
        <v>29.8</v>
      </c>
      <c r="D42" s="357">
        <v>22.5</v>
      </c>
      <c r="E42" s="358">
        <v>14.4</v>
      </c>
      <c r="F42" s="358">
        <v>19.5</v>
      </c>
      <c r="G42" s="358">
        <v>21.4</v>
      </c>
      <c r="H42" s="354">
        <v>12.2</v>
      </c>
      <c r="I42" s="354">
        <v>28.4</v>
      </c>
      <c r="J42" s="354">
        <v>12.3</v>
      </c>
      <c r="K42" s="354">
        <v>21.9</v>
      </c>
      <c r="L42" s="949">
        <v>27.6</v>
      </c>
    </row>
    <row r="43" spans="1:16" ht="5.25" customHeight="1" x14ac:dyDescent="0.3">
      <c r="A43" s="348"/>
      <c r="B43" s="365"/>
      <c r="C43" s="365"/>
      <c r="D43" s="365"/>
      <c r="E43" s="365"/>
      <c r="F43" s="365"/>
      <c r="G43" s="365"/>
      <c r="H43" s="362"/>
      <c r="I43" s="362"/>
      <c r="J43" s="362"/>
      <c r="K43" s="362"/>
      <c r="L43" s="950"/>
    </row>
    <row r="44" spans="1:16" x14ac:dyDescent="0.3">
      <c r="A44" s="368" t="s">
        <v>121</v>
      </c>
      <c r="B44" s="347"/>
      <c r="C44" s="347"/>
      <c r="D44" s="347"/>
      <c r="E44" s="347"/>
      <c r="F44" s="347"/>
      <c r="G44" s="347"/>
      <c r="H44" s="369"/>
      <c r="I44" s="369"/>
      <c r="J44" s="369"/>
      <c r="K44" s="369"/>
      <c r="L44" s="951"/>
    </row>
    <row r="45" spans="1:16" x14ac:dyDescent="0.3">
      <c r="A45" s="370" t="s">
        <v>73</v>
      </c>
      <c r="B45" s="371">
        <v>4700</v>
      </c>
      <c r="C45" s="371">
        <v>6680</v>
      </c>
      <c r="D45" s="371">
        <v>5240</v>
      </c>
      <c r="E45" s="371">
        <v>3390</v>
      </c>
      <c r="F45" s="371">
        <v>3860</v>
      </c>
      <c r="G45" s="371">
        <v>4390</v>
      </c>
      <c r="H45" s="371">
        <v>2580</v>
      </c>
      <c r="I45" s="371">
        <v>5400</v>
      </c>
      <c r="J45" s="371">
        <v>2760</v>
      </c>
      <c r="K45" s="371">
        <v>3760</v>
      </c>
      <c r="L45" s="952">
        <v>5360</v>
      </c>
    </row>
    <row r="46" spans="1:16" x14ac:dyDescent="0.3">
      <c r="A46" s="370" t="s">
        <v>83</v>
      </c>
      <c r="B46" s="373">
        <v>17.100000000000001</v>
      </c>
      <c r="C46" s="373">
        <v>25.7</v>
      </c>
      <c r="D46" s="373">
        <v>20.8</v>
      </c>
      <c r="E46" s="374">
        <v>14.2</v>
      </c>
      <c r="F46" s="374">
        <v>17.3</v>
      </c>
      <c r="G46" s="374">
        <v>19.5</v>
      </c>
      <c r="H46" s="372">
        <v>12.2</v>
      </c>
      <c r="I46" s="372">
        <v>25.3</v>
      </c>
      <c r="J46" s="372">
        <v>13.2</v>
      </c>
      <c r="K46" s="372">
        <v>18.600000000000001</v>
      </c>
      <c r="L46" s="953">
        <v>27.4</v>
      </c>
    </row>
    <row r="47" spans="1:16" x14ac:dyDescent="0.3">
      <c r="A47" s="367"/>
      <c r="B47" s="365"/>
      <c r="C47" s="365"/>
      <c r="D47" s="365"/>
      <c r="E47" s="365"/>
      <c r="F47" s="365"/>
      <c r="G47" s="365"/>
      <c r="H47" s="340"/>
      <c r="I47" s="340"/>
      <c r="J47" s="340"/>
      <c r="K47" s="340"/>
      <c r="L47" s="945"/>
    </row>
    <row r="48" spans="1:16" x14ac:dyDescent="0.3">
      <c r="A48" s="376" t="s">
        <v>119</v>
      </c>
      <c r="B48" s="342" t="s">
        <v>80</v>
      </c>
      <c r="C48" s="342" t="s">
        <v>81</v>
      </c>
      <c r="D48" s="343" t="s">
        <v>82</v>
      </c>
      <c r="E48" s="343" t="s">
        <v>70</v>
      </c>
      <c r="F48" s="342" t="s">
        <v>71</v>
      </c>
      <c r="G48" s="343" t="s">
        <v>72</v>
      </c>
      <c r="H48" s="344" t="s">
        <v>76</v>
      </c>
      <c r="I48" s="344" t="s">
        <v>110</v>
      </c>
      <c r="J48" s="344" t="s">
        <v>117</v>
      </c>
      <c r="K48" s="344" t="s">
        <v>890</v>
      </c>
      <c r="L48" s="944" t="s">
        <v>1189</v>
      </c>
    </row>
    <row r="49" spans="1:16" x14ac:dyDescent="0.3">
      <c r="A49" s="345"/>
      <c r="B49" s="340"/>
      <c r="C49" s="340"/>
      <c r="D49" s="340"/>
      <c r="E49" s="340"/>
      <c r="F49" s="340"/>
      <c r="G49" s="340"/>
      <c r="H49" s="340"/>
      <c r="I49" s="340"/>
      <c r="J49" s="340"/>
      <c r="K49" s="340"/>
      <c r="L49" s="945"/>
      <c r="P49" s="349"/>
    </row>
    <row r="50" spans="1:16" x14ac:dyDescent="0.3">
      <c r="A50" s="350" t="s">
        <v>74</v>
      </c>
      <c r="B50" s="346"/>
      <c r="C50" s="346"/>
      <c r="D50" s="347"/>
      <c r="E50" s="347"/>
      <c r="F50" s="347"/>
      <c r="G50" s="347"/>
      <c r="H50" s="340"/>
      <c r="I50" s="340"/>
      <c r="J50" s="340"/>
      <c r="K50" s="340"/>
      <c r="L50" s="945"/>
      <c r="P50" s="349"/>
    </row>
    <row r="51" spans="1:16" x14ac:dyDescent="0.3">
      <c r="A51" s="351" t="s">
        <v>73</v>
      </c>
      <c r="B51" s="377">
        <v>770</v>
      </c>
      <c r="C51" s="377">
        <v>840</v>
      </c>
      <c r="D51" s="377">
        <v>620</v>
      </c>
      <c r="E51" s="378">
        <v>850</v>
      </c>
      <c r="F51" s="378">
        <v>500</v>
      </c>
      <c r="G51" s="378">
        <v>780</v>
      </c>
      <c r="H51" s="573">
        <v>340</v>
      </c>
      <c r="I51" s="572">
        <v>600</v>
      </c>
      <c r="J51" s="572">
        <v>770</v>
      </c>
      <c r="K51" s="572">
        <v>490</v>
      </c>
      <c r="L51" s="946">
        <v>1190</v>
      </c>
      <c r="P51" s="356"/>
    </row>
    <row r="52" spans="1:16" x14ac:dyDescent="0.3">
      <c r="A52" s="351" t="s">
        <v>83</v>
      </c>
      <c r="B52" s="379">
        <v>12.8</v>
      </c>
      <c r="C52" s="379">
        <v>14.6</v>
      </c>
      <c r="D52" s="379">
        <v>10.8</v>
      </c>
      <c r="E52" s="358">
        <v>15.9</v>
      </c>
      <c r="F52" s="358">
        <v>9.9</v>
      </c>
      <c r="G52" s="358">
        <v>15.6</v>
      </c>
      <c r="H52" s="354">
        <v>6.8</v>
      </c>
      <c r="I52" s="355">
        <v>13</v>
      </c>
      <c r="J52" s="355">
        <v>15</v>
      </c>
      <c r="K52" s="355">
        <v>9.4</v>
      </c>
      <c r="L52" s="947">
        <v>23.2</v>
      </c>
      <c r="P52" s="356"/>
    </row>
    <row r="53" spans="1:16" x14ac:dyDescent="0.3">
      <c r="A53" s="359"/>
      <c r="B53" s="360"/>
      <c r="C53" s="360"/>
      <c r="D53" s="360"/>
      <c r="E53" s="361"/>
      <c r="F53" s="361"/>
      <c r="G53" s="361"/>
      <c r="H53" s="362"/>
      <c r="I53" s="363"/>
      <c r="J53" s="363"/>
      <c r="K53" s="363"/>
      <c r="L53" s="948"/>
      <c r="P53" s="356"/>
    </row>
    <row r="54" spans="1:16" x14ac:dyDescent="0.3">
      <c r="A54" s="350" t="s">
        <v>75</v>
      </c>
      <c r="B54" s="360"/>
      <c r="C54" s="360"/>
      <c r="D54" s="360"/>
      <c r="E54" s="361"/>
      <c r="F54" s="361"/>
      <c r="G54" s="361"/>
      <c r="H54" s="362"/>
      <c r="I54" s="363"/>
      <c r="J54" s="363"/>
      <c r="K54" s="363"/>
      <c r="L54" s="948"/>
      <c r="P54" s="356"/>
    </row>
    <row r="55" spans="1:16" x14ac:dyDescent="0.3">
      <c r="A55" s="351" t="s">
        <v>73</v>
      </c>
      <c r="B55" s="377">
        <v>1070</v>
      </c>
      <c r="C55" s="377">
        <v>1300</v>
      </c>
      <c r="D55" s="377">
        <v>1170</v>
      </c>
      <c r="E55" s="378">
        <v>810</v>
      </c>
      <c r="F55" s="378">
        <v>830</v>
      </c>
      <c r="G55" s="378">
        <v>880</v>
      </c>
      <c r="H55" s="573">
        <v>470</v>
      </c>
      <c r="I55" s="572">
        <v>1300</v>
      </c>
      <c r="J55" s="572">
        <v>910</v>
      </c>
      <c r="K55" s="572">
        <v>910</v>
      </c>
      <c r="L55" s="946">
        <v>1580</v>
      </c>
      <c r="P55" s="356"/>
    </row>
    <row r="56" spans="1:16" x14ac:dyDescent="0.3">
      <c r="A56" s="351" t="s">
        <v>83</v>
      </c>
      <c r="B56" s="379">
        <v>13.9</v>
      </c>
      <c r="C56" s="379">
        <v>17.899999999999999</v>
      </c>
      <c r="D56" s="379">
        <v>16.7</v>
      </c>
      <c r="E56" s="358">
        <v>11.9</v>
      </c>
      <c r="F56" s="358">
        <v>12.9</v>
      </c>
      <c r="G56" s="358">
        <v>13.5</v>
      </c>
      <c r="H56" s="354">
        <v>7.3</v>
      </c>
      <c r="I56" s="354">
        <v>20.2</v>
      </c>
      <c r="J56" s="354">
        <v>13.8</v>
      </c>
      <c r="K56" s="354">
        <v>13.8</v>
      </c>
      <c r="L56" s="949">
        <v>24.4</v>
      </c>
      <c r="P56" s="349"/>
    </row>
    <row r="57" spans="1:16" x14ac:dyDescent="0.3">
      <c r="A57" s="359"/>
      <c r="B57" s="360"/>
      <c r="C57" s="360"/>
      <c r="D57" s="360"/>
      <c r="E57" s="361"/>
      <c r="F57" s="361"/>
      <c r="G57" s="361"/>
      <c r="H57" s="362"/>
      <c r="I57" s="365"/>
      <c r="J57" s="365"/>
      <c r="K57" s="365"/>
      <c r="L57" s="950"/>
      <c r="P57" s="349"/>
    </row>
    <row r="58" spans="1:16" x14ac:dyDescent="0.3">
      <c r="A58" s="350" t="s">
        <v>14</v>
      </c>
      <c r="B58" s="365"/>
      <c r="C58" s="365"/>
      <c r="D58" s="365"/>
      <c r="E58" s="365"/>
      <c r="F58" s="365"/>
      <c r="G58" s="365"/>
      <c r="H58" s="362"/>
      <c r="I58" s="365"/>
      <c r="J58" s="365"/>
      <c r="K58" s="365"/>
      <c r="L58" s="950"/>
      <c r="P58" s="349"/>
    </row>
    <row r="59" spans="1:16" x14ac:dyDescent="0.3">
      <c r="A59" s="351" t="s">
        <v>73</v>
      </c>
      <c r="B59" s="377">
        <v>2900</v>
      </c>
      <c r="C59" s="377">
        <v>4330</v>
      </c>
      <c r="D59" s="377">
        <v>3150</v>
      </c>
      <c r="E59" s="378">
        <v>2300</v>
      </c>
      <c r="F59" s="378">
        <v>2090</v>
      </c>
      <c r="G59" s="378">
        <v>2450</v>
      </c>
      <c r="H59" s="573">
        <v>1430</v>
      </c>
      <c r="I59" s="572">
        <v>2800</v>
      </c>
      <c r="J59" s="572">
        <v>1600</v>
      </c>
      <c r="K59" s="572">
        <v>2160</v>
      </c>
      <c r="L59" s="946">
        <v>3390</v>
      </c>
      <c r="P59" s="349"/>
    </row>
    <row r="60" spans="1:16" x14ac:dyDescent="0.3">
      <c r="A60" s="351" t="s">
        <v>83</v>
      </c>
      <c r="B60" s="379">
        <v>16.100000000000001</v>
      </c>
      <c r="C60" s="379">
        <v>26.1</v>
      </c>
      <c r="D60" s="379">
        <v>20</v>
      </c>
      <c r="E60" s="358">
        <v>15.4</v>
      </c>
      <c r="F60" s="358">
        <v>15</v>
      </c>
      <c r="G60" s="358">
        <v>17.7</v>
      </c>
      <c r="H60" s="354">
        <v>10.9</v>
      </c>
      <c r="I60" s="354">
        <v>20.9</v>
      </c>
      <c r="J60" s="354">
        <v>12.5</v>
      </c>
      <c r="K60" s="354">
        <v>17.5</v>
      </c>
      <c r="L60" s="949">
        <v>28.4</v>
      </c>
      <c r="M60" s="349"/>
      <c r="N60" s="349"/>
      <c r="O60" s="349"/>
      <c r="P60" s="349"/>
    </row>
    <row r="61" spans="1:16" x14ac:dyDescent="0.3">
      <c r="A61" s="348"/>
      <c r="B61" s="365"/>
      <c r="C61" s="365"/>
      <c r="D61" s="365"/>
      <c r="E61" s="365"/>
      <c r="F61" s="365"/>
      <c r="G61" s="365"/>
      <c r="H61" s="362"/>
      <c r="I61" s="362"/>
      <c r="J61" s="362"/>
      <c r="K61" s="362"/>
      <c r="L61" s="950"/>
      <c r="M61" s="349"/>
      <c r="N61" s="349"/>
      <c r="O61" s="349"/>
      <c r="P61" s="349"/>
    </row>
    <row r="62" spans="1:16" x14ac:dyDescent="0.3">
      <c r="A62" s="350" t="s">
        <v>2</v>
      </c>
      <c r="B62" s="365"/>
      <c r="C62" s="365"/>
      <c r="D62" s="365"/>
      <c r="E62" s="365"/>
      <c r="F62" s="365"/>
      <c r="G62" s="365"/>
      <c r="H62" s="362"/>
      <c r="I62" s="362"/>
      <c r="J62" s="362"/>
      <c r="K62" s="362"/>
      <c r="L62" s="950"/>
    </row>
    <row r="63" spans="1:16" x14ac:dyDescent="0.3">
      <c r="A63" s="351" t="s">
        <v>73</v>
      </c>
      <c r="B63" s="377">
        <v>4010</v>
      </c>
      <c r="C63" s="377">
        <v>6000</v>
      </c>
      <c r="D63" s="377">
        <v>4670</v>
      </c>
      <c r="E63" s="378">
        <v>2890</v>
      </c>
      <c r="F63" s="378">
        <v>3750</v>
      </c>
      <c r="G63" s="378">
        <v>4140</v>
      </c>
      <c r="H63" s="573">
        <v>2450</v>
      </c>
      <c r="I63" s="572">
        <v>5200</v>
      </c>
      <c r="J63" s="572">
        <v>2520</v>
      </c>
      <c r="K63" s="572">
        <v>3940</v>
      </c>
      <c r="L63" s="946">
        <v>5150</v>
      </c>
    </row>
    <row r="64" spans="1:16" x14ac:dyDescent="0.3">
      <c r="A64" s="351" t="s">
        <v>83</v>
      </c>
      <c r="B64" s="379">
        <v>18.8</v>
      </c>
      <c r="C64" s="379">
        <v>28.8</v>
      </c>
      <c r="D64" s="379">
        <v>22.5</v>
      </c>
      <c r="E64" s="358">
        <v>14.5</v>
      </c>
      <c r="F64" s="358">
        <v>19.899999999999999</v>
      </c>
      <c r="G64" s="358">
        <v>21.2</v>
      </c>
      <c r="H64" s="354">
        <v>13.3</v>
      </c>
      <c r="I64" s="354">
        <v>27.4</v>
      </c>
      <c r="J64" s="354">
        <v>13.6</v>
      </c>
      <c r="K64" s="354">
        <v>22</v>
      </c>
      <c r="L64" s="949">
        <v>29.2</v>
      </c>
    </row>
    <row r="65" spans="1:12" x14ac:dyDescent="0.3">
      <c r="A65" s="348"/>
      <c r="B65" s="365"/>
      <c r="C65" s="365"/>
      <c r="D65" s="365"/>
      <c r="E65" s="365"/>
      <c r="F65" s="365"/>
      <c r="G65" s="365"/>
      <c r="H65" s="362"/>
      <c r="I65" s="362"/>
      <c r="J65" s="362"/>
      <c r="K65" s="362"/>
      <c r="L65" s="950"/>
    </row>
    <row r="66" spans="1:12" x14ac:dyDescent="0.3">
      <c r="A66" s="368" t="s">
        <v>1</v>
      </c>
      <c r="B66" s="347"/>
      <c r="C66" s="347"/>
      <c r="D66" s="347"/>
      <c r="E66" s="347"/>
      <c r="F66" s="347"/>
      <c r="G66" s="347"/>
      <c r="H66" s="369"/>
      <c r="I66" s="369"/>
      <c r="J66" s="369"/>
      <c r="K66" s="369"/>
      <c r="L66" s="951"/>
    </row>
    <row r="67" spans="1:12" x14ac:dyDescent="0.3">
      <c r="A67" s="370" t="s">
        <v>73</v>
      </c>
      <c r="B67" s="371">
        <v>8740</v>
      </c>
      <c r="C67" s="371">
        <v>12470</v>
      </c>
      <c r="D67" s="371">
        <v>9610</v>
      </c>
      <c r="E67" s="371">
        <v>6850</v>
      </c>
      <c r="F67" s="371">
        <v>7170</v>
      </c>
      <c r="G67" s="371">
        <v>8260</v>
      </c>
      <c r="H67" s="371">
        <v>4680</v>
      </c>
      <c r="I67" s="371">
        <v>9900</v>
      </c>
      <c r="J67" s="371">
        <v>5800</v>
      </c>
      <c r="K67" s="371">
        <v>7500</v>
      </c>
      <c r="L67" s="952">
        <v>11320</v>
      </c>
    </row>
    <row r="68" spans="1:12" x14ac:dyDescent="0.3">
      <c r="A68" s="370" t="s">
        <v>83</v>
      </c>
      <c r="B68" s="373">
        <v>16.5</v>
      </c>
      <c r="C68" s="373">
        <v>24.7</v>
      </c>
      <c r="D68" s="373">
        <v>19.5</v>
      </c>
      <c r="E68" s="374">
        <v>14.6</v>
      </c>
      <c r="F68" s="374">
        <v>16.2</v>
      </c>
      <c r="G68" s="374">
        <v>18.399999999999999</v>
      </c>
      <c r="H68" s="372">
        <v>10.9</v>
      </c>
      <c r="I68" s="372">
        <v>22.7</v>
      </c>
      <c r="J68" s="372">
        <v>13.5</v>
      </c>
      <c r="K68" s="372">
        <v>17.8</v>
      </c>
      <c r="L68" s="954">
        <v>27.5</v>
      </c>
    </row>
    <row r="69" spans="1:12" x14ac:dyDescent="0.3">
      <c r="A69" s="349"/>
      <c r="B69" s="349"/>
      <c r="C69" s="349"/>
      <c r="D69" s="349"/>
      <c r="E69" s="349"/>
      <c r="F69" s="349"/>
      <c r="G69" s="349"/>
      <c r="J69" s="380"/>
    </row>
    <row r="70" spans="1:12" s="661" customFormat="1" ht="15" x14ac:dyDescent="0.35">
      <c r="A70" s="663" t="s">
        <v>87</v>
      </c>
      <c r="B70" s="557" t="s">
        <v>92</v>
      </c>
      <c r="L70" s="955"/>
    </row>
    <row r="71" spans="1:12" s="661" customFormat="1" ht="15" x14ac:dyDescent="0.35">
      <c r="A71" s="662"/>
      <c r="B71" s="557" t="s">
        <v>96</v>
      </c>
      <c r="L71" s="955"/>
    </row>
    <row r="72" spans="1:12" s="661" customFormat="1" ht="15" x14ac:dyDescent="0.35">
      <c r="A72" s="662"/>
      <c r="B72" s="557" t="s">
        <v>1073</v>
      </c>
      <c r="L72" s="955"/>
    </row>
    <row r="73" spans="1:12" s="661" customFormat="1" ht="15" x14ac:dyDescent="0.35">
      <c r="A73" s="662"/>
      <c r="B73" s="557" t="s">
        <v>1074</v>
      </c>
      <c r="L73" s="955"/>
    </row>
    <row r="74" spans="1:12" s="661" customFormat="1" ht="15" x14ac:dyDescent="0.35">
      <c r="A74" s="662"/>
      <c r="B74" s="557" t="s">
        <v>1022</v>
      </c>
      <c r="L74" s="955"/>
    </row>
    <row r="75" spans="1:12" s="661" customFormat="1" ht="15" x14ac:dyDescent="0.35">
      <c r="A75" s="662"/>
      <c r="B75" s="557" t="s">
        <v>1021</v>
      </c>
      <c r="L75" s="955"/>
    </row>
    <row r="76" spans="1:12" s="661" customFormat="1" ht="15" x14ac:dyDescent="0.35">
      <c r="A76" s="662"/>
      <c r="B76" s="557"/>
      <c r="L76" s="955"/>
    </row>
    <row r="77" spans="1:12" s="661" customFormat="1" ht="15" x14ac:dyDescent="0.35">
      <c r="A77" s="663" t="s">
        <v>44</v>
      </c>
      <c r="B77" s="557" t="s">
        <v>1194</v>
      </c>
      <c r="L77" s="955"/>
    </row>
    <row r="78" spans="1:12" s="661" customFormat="1" ht="15" x14ac:dyDescent="0.35">
      <c r="B78" s="557"/>
      <c r="L78" s="955"/>
    </row>
    <row r="79" spans="1:12" ht="17.25" x14ac:dyDescent="0.35">
      <c r="B79" s="643"/>
    </row>
  </sheetData>
  <hyperlinks>
    <hyperlink ref="A2" location="'CHAPTER 1'!A1" display="Back to Table of Contents" xr:uid="{00000000-0004-0000-2000-000000000000}"/>
  </hyperlinks>
  <pageMargins left="0.7" right="0.7" top="0.75" bottom="0.75" header="0.3" footer="0.3"/>
  <pageSetup paperSize="9" scale="6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8">
    <tabColor theme="3" tint="0.59999389629810485"/>
    <pageSetUpPr fitToPage="1"/>
  </sheetPr>
  <dimension ref="A1:V56"/>
  <sheetViews>
    <sheetView showGridLines="0" zoomScaleNormal="100" workbookViewId="0">
      <pane xSplit="2" ySplit="4" topLeftCell="G5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ColWidth="9.140625" defaultRowHeight="15" x14ac:dyDescent="0.3"/>
  <cols>
    <col min="1" max="1" width="9.140625" style="113" customWidth="1"/>
    <col min="2" max="2" width="13" style="9" customWidth="1"/>
    <col min="3" max="3" width="10" style="9" bestFit="1" customWidth="1"/>
    <col min="4" max="4" width="10.5703125" style="9" customWidth="1"/>
    <col min="5" max="5" width="10" style="9" bestFit="1" customWidth="1"/>
    <col min="6" max="6" width="10.7109375" style="9" customWidth="1"/>
    <col min="7" max="7" width="10" style="9" bestFit="1" customWidth="1"/>
    <col min="8" max="8" width="10.5703125" style="9" customWidth="1"/>
    <col min="9" max="9" width="10" style="9" bestFit="1" customWidth="1"/>
    <col min="10" max="10" width="10.42578125" style="9" customWidth="1"/>
    <col min="11" max="11" width="11" style="9" bestFit="1" customWidth="1"/>
    <col min="12" max="12" width="10.140625" style="9" customWidth="1"/>
    <col min="13" max="13" width="11" style="9" bestFit="1" customWidth="1"/>
    <col min="14" max="14" width="10.42578125" style="9" customWidth="1"/>
    <col min="15" max="15" width="11" style="9" bestFit="1" customWidth="1"/>
    <col min="16" max="16" width="10.42578125" style="9" customWidth="1"/>
    <col min="17" max="17" width="11" style="9" bestFit="1" customWidth="1"/>
    <col min="18" max="18" width="10.42578125" style="9" customWidth="1"/>
    <col min="19" max="19" width="7.42578125" style="9" bestFit="1" customWidth="1"/>
    <col min="20" max="20" width="7.7109375" style="9" bestFit="1" customWidth="1"/>
    <col min="21" max="21" width="11" style="9" bestFit="1" customWidth="1"/>
    <col min="22" max="22" width="10.42578125" style="9" customWidth="1"/>
    <col min="23" max="16384" width="9.140625" style="9"/>
  </cols>
  <sheetData>
    <row r="1" spans="1:22" s="37" customFormat="1" ht="18" x14ac:dyDescent="0.35">
      <c r="A1" s="35" t="s">
        <v>1263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</row>
    <row r="2" spans="1:22" x14ac:dyDescent="0.3">
      <c r="A2" s="574" t="s">
        <v>965</v>
      </c>
    </row>
    <row r="3" spans="1:22" s="113" customFormat="1" x14ac:dyDescent="0.3">
      <c r="C3" s="1198" t="s">
        <v>70</v>
      </c>
      <c r="D3" s="1199"/>
      <c r="E3" s="1198" t="s">
        <v>71</v>
      </c>
      <c r="F3" s="1199"/>
      <c r="G3" s="1198" t="s">
        <v>72</v>
      </c>
      <c r="H3" s="1199"/>
      <c r="I3" s="1198" t="s">
        <v>76</v>
      </c>
      <c r="J3" s="1199"/>
      <c r="K3" s="1198" t="s">
        <v>110</v>
      </c>
      <c r="L3" s="1199"/>
      <c r="M3" s="1195" t="s">
        <v>117</v>
      </c>
      <c r="N3" s="1197"/>
      <c r="O3" s="1195" t="s">
        <v>890</v>
      </c>
      <c r="P3" s="1197"/>
      <c r="Q3" s="1195" t="s">
        <v>1189</v>
      </c>
      <c r="R3" s="1196"/>
      <c r="S3" s="1153"/>
      <c r="T3" s="1064"/>
      <c r="U3" s="1195" t="s">
        <v>1191</v>
      </c>
      <c r="V3" s="1197"/>
    </row>
    <row r="4" spans="1:22" s="113" customFormat="1" ht="60" x14ac:dyDescent="0.3">
      <c r="A4" s="1200" t="s">
        <v>109</v>
      </c>
      <c r="B4" s="1201"/>
      <c r="C4" s="881" t="s">
        <v>91</v>
      </c>
      <c r="D4" s="882" t="s">
        <v>90</v>
      </c>
      <c r="E4" s="881" t="s">
        <v>91</v>
      </c>
      <c r="F4" s="882" t="s">
        <v>90</v>
      </c>
      <c r="G4" s="881" t="s">
        <v>91</v>
      </c>
      <c r="H4" s="882" t="s">
        <v>90</v>
      </c>
      <c r="I4" s="881" t="s">
        <v>91</v>
      </c>
      <c r="J4" s="882" t="s">
        <v>90</v>
      </c>
      <c r="K4" s="881" t="s">
        <v>91</v>
      </c>
      <c r="L4" s="882" t="s">
        <v>90</v>
      </c>
      <c r="M4" s="881" t="s">
        <v>91</v>
      </c>
      <c r="N4" s="882" t="s">
        <v>90</v>
      </c>
      <c r="O4" s="881" t="s">
        <v>91</v>
      </c>
      <c r="P4" s="882" t="s">
        <v>90</v>
      </c>
      <c r="Q4" s="881" t="s">
        <v>91</v>
      </c>
      <c r="R4" s="1065" t="s">
        <v>90</v>
      </c>
      <c r="S4" s="1154"/>
      <c r="T4" s="1065"/>
      <c r="U4" s="881" t="s">
        <v>91</v>
      </c>
      <c r="V4" s="882" t="s">
        <v>90</v>
      </c>
    </row>
    <row r="5" spans="1:22" x14ac:dyDescent="0.3">
      <c r="A5" s="317"/>
      <c r="B5" s="22" t="s">
        <v>74</v>
      </c>
      <c r="C5" s="872">
        <v>570</v>
      </c>
      <c r="D5" s="873">
        <v>15.9</v>
      </c>
      <c r="E5" s="872">
        <v>270</v>
      </c>
      <c r="F5" s="873">
        <v>8</v>
      </c>
      <c r="G5" s="872">
        <v>450</v>
      </c>
      <c r="H5" s="873">
        <v>13.7</v>
      </c>
      <c r="I5" s="872">
        <v>140</v>
      </c>
      <c r="J5" s="873">
        <v>4.3</v>
      </c>
      <c r="K5" s="872">
        <v>340</v>
      </c>
      <c r="L5" s="873">
        <v>10</v>
      </c>
      <c r="M5" s="872">
        <v>440</v>
      </c>
      <c r="N5" s="873">
        <v>13</v>
      </c>
      <c r="O5" s="872">
        <v>380</v>
      </c>
      <c r="P5" s="873">
        <v>11.3</v>
      </c>
      <c r="Q5" s="872">
        <v>800</v>
      </c>
      <c r="R5" s="1066">
        <v>23.4</v>
      </c>
      <c r="S5" s="1155"/>
      <c r="T5" s="1110" t="s">
        <v>1202</v>
      </c>
      <c r="U5" s="872">
        <v>900</v>
      </c>
      <c r="V5" s="873">
        <v>13</v>
      </c>
    </row>
    <row r="6" spans="1:22" x14ac:dyDescent="0.3">
      <c r="A6" s="317"/>
      <c r="B6" s="22" t="s">
        <v>75</v>
      </c>
      <c r="C6" s="872">
        <v>480</v>
      </c>
      <c r="D6" s="873">
        <v>11.8</v>
      </c>
      <c r="E6" s="872">
        <v>570</v>
      </c>
      <c r="F6" s="873">
        <v>14.6</v>
      </c>
      <c r="G6" s="872">
        <v>550</v>
      </c>
      <c r="H6" s="873">
        <v>13.8</v>
      </c>
      <c r="I6" s="872">
        <v>180</v>
      </c>
      <c r="J6" s="873">
        <v>4.5999999999999996</v>
      </c>
      <c r="K6" s="872">
        <v>700</v>
      </c>
      <c r="L6" s="873">
        <v>18</v>
      </c>
      <c r="M6" s="872">
        <v>610</v>
      </c>
      <c r="N6" s="873">
        <v>15.3</v>
      </c>
      <c r="O6" s="872">
        <v>560</v>
      </c>
      <c r="P6" s="873">
        <v>14.2</v>
      </c>
      <c r="Q6" s="872">
        <v>990</v>
      </c>
      <c r="R6" s="1066">
        <v>25.2</v>
      </c>
      <c r="S6" s="1155"/>
      <c r="T6" s="1110" t="s">
        <v>1203</v>
      </c>
      <c r="U6" s="872">
        <v>300</v>
      </c>
      <c r="V6" s="873">
        <v>12</v>
      </c>
    </row>
    <row r="7" spans="1:22" x14ac:dyDescent="0.3">
      <c r="A7" s="317"/>
      <c r="B7" s="22" t="s">
        <v>14</v>
      </c>
      <c r="C7" s="872">
        <v>1200</v>
      </c>
      <c r="D7" s="873">
        <v>16.600000000000001</v>
      </c>
      <c r="E7" s="872">
        <v>1000</v>
      </c>
      <c r="F7" s="873">
        <v>14.6</v>
      </c>
      <c r="G7" s="872">
        <v>1220</v>
      </c>
      <c r="H7" s="873">
        <v>17.600000000000001</v>
      </c>
      <c r="I7" s="872">
        <v>650</v>
      </c>
      <c r="J7" s="873">
        <v>9.6999999999999993</v>
      </c>
      <c r="K7" s="872">
        <v>1350</v>
      </c>
      <c r="L7" s="873">
        <v>20</v>
      </c>
      <c r="M7" s="872">
        <v>720</v>
      </c>
      <c r="N7" s="873">
        <v>10.9</v>
      </c>
      <c r="O7" s="872">
        <v>1210</v>
      </c>
      <c r="P7" s="873">
        <v>19.3</v>
      </c>
      <c r="Q7" s="872">
        <v>1690</v>
      </c>
      <c r="R7" s="1066">
        <v>27.3</v>
      </c>
      <c r="S7" s="1155"/>
      <c r="T7" s="1110" t="s">
        <v>1204</v>
      </c>
      <c r="U7" s="872">
        <v>500</v>
      </c>
      <c r="V7" s="873">
        <v>14.1</v>
      </c>
    </row>
    <row r="8" spans="1:22" x14ac:dyDescent="0.3">
      <c r="A8" s="318"/>
      <c r="B8" s="319" t="s">
        <v>2</v>
      </c>
      <c r="C8" s="874">
        <v>990</v>
      </c>
      <c r="D8" s="875">
        <v>14.9</v>
      </c>
      <c r="E8" s="874">
        <v>1300</v>
      </c>
      <c r="F8" s="875">
        <v>20.5</v>
      </c>
      <c r="G8" s="874">
        <v>1350</v>
      </c>
      <c r="H8" s="875">
        <v>20.399999999999999</v>
      </c>
      <c r="I8" s="874">
        <v>960</v>
      </c>
      <c r="J8" s="875">
        <v>15.1</v>
      </c>
      <c r="K8" s="874">
        <v>1790</v>
      </c>
      <c r="L8" s="875">
        <v>26.9</v>
      </c>
      <c r="M8" s="874">
        <v>1060</v>
      </c>
      <c r="N8" s="875">
        <v>16</v>
      </c>
      <c r="O8" s="874">
        <v>1440</v>
      </c>
      <c r="P8" s="875">
        <v>21.8</v>
      </c>
      <c r="Q8" s="874">
        <v>2050</v>
      </c>
      <c r="R8" s="1067">
        <v>31.3</v>
      </c>
      <c r="S8" s="1155"/>
      <c r="T8" s="1110" t="s">
        <v>1205</v>
      </c>
      <c r="U8" s="872">
        <v>400</v>
      </c>
      <c r="V8" s="873">
        <v>11.5</v>
      </c>
    </row>
    <row r="9" spans="1:22" x14ac:dyDescent="0.3">
      <c r="A9" s="1072"/>
      <c r="B9" s="329"/>
      <c r="C9" s="880"/>
      <c r="D9" s="856"/>
      <c r="E9" s="880"/>
      <c r="F9" s="856"/>
      <c r="G9" s="880"/>
      <c r="H9" s="856"/>
      <c r="I9" s="880"/>
      <c r="J9" s="856"/>
      <c r="K9" s="880"/>
      <c r="L9" s="856"/>
      <c r="M9" s="880"/>
      <c r="N9" s="856"/>
      <c r="O9" s="880"/>
      <c r="P9" s="856"/>
      <c r="Q9" s="880"/>
      <c r="R9" s="1069"/>
      <c r="S9" s="1156"/>
      <c r="T9" s="1111" t="s">
        <v>1206</v>
      </c>
      <c r="U9" s="880">
        <v>500</v>
      </c>
      <c r="V9" s="856">
        <v>15.8</v>
      </c>
    </row>
    <row r="10" spans="1:22" x14ac:dyDescent="0.3">
      <c r="A10" s="320" t="s">
        <v>65</v>
      </c>
      <c r="B10" s="320" t="s">
        <v>1</v>
      </c>
      <c r="C10" s="876">
        <v>3240</v>
      </c>
      <c r="D10" s="877">
        <v>15</v>
      </c>
      <c r="E10" s="876">
        <v>3130</v>
      </c>
      <c r="F10" s="877">
        <v>15.3</v>
      </c>
      <c r="G10" s="876">
        <v>3570</v>
      </c>
      <c r="H10" s="877">
        <v>17.2</v>
      </c>
      <c r="I10" s="876">
        <v>1930</v>
      </c>
      <c r="J10" s="877">
        <v>9.5</v>
      </c>
      <c r="K10" s="876">
        <v>4180</v>
      </c>
      <c r="L10" s="877">
        <v>20.2</v>
      </c>
      <c r="M10" s="876">
        <v>2830</v>
      </c>
      <c r="N10" s="877">
        <v>13.7</v>
      </c>
      <c r="O10" s="876">
        <v>3590</v>
      </c>
      <c r="P10" s="877">
        <v>17.8</v>
      </c>
      <c r="Q10" s="876">
        <v>5530</v>
      </c>
      <c r="R10" s="1068">
        <v>27.5</v>
      </c>
      <c r="S10" s="1157" t="s">
        <v>65</v>
      </c>
      <c r="T10" s="320" t="s">
        <v>1</v>
      </c>
      <c r="U10" s="876">
        <v>2600</v>
      </c>
      <c r="V10" s="877">
        <v>13.2</v>
      </c>
    </row>
    <row r="11" spans="1:22" x14ac:dyDescent="0.3">
      <c r="C11" s="866"/>
      <c r="D11" s="856"/>
      <c r="E11" s="866"/>
      <c r="F11" s="856"/>
      <c r="G11" s="866"/>
      <c r="H11" s="856"/>
      <c r="I11" s="866"/>
      <c r="J11" s="856"/>
      <c r="K11" s="866"/>
      <c r="L11" s="856"/>
      <c r="M11" s="866"/>
      <c r="N11" s="856"/>
      <c r="O11" s="866"/>
      <c r="P11" s="856"/>
      <c r="Q11" s="866"/>
      <c r="R11" s="1069"/>
      <c r="S11" s="1156"/>
      <c r="U11" s="866"/>
      <c r="V11" s="856"/>
    </row>
    <row r="12" spans="1:22" x14ac:dyDescent="0.3">
      <c r="A12" s="317"/>
      <c r="B12" s="22" t="s">
        <v>74</v>
      </c>
      <c r="C12" s="872">
        <v>190</v>
      </c>
      <c r="D12" s="873">
        <v>13.8</v>
      </c>
      <c r="E12" s="872">
        <v>210</v>
      </c>
      <c r="F12" s="873">
        <v>15.9</v>
      </c>
      <c r="G12" s="872">
        <v>280</v>
      </c>
      <c r="H12" s="873">
        <v>21.3</v>
      </c>
      <c r="I12" s="872">
        <v>130</v>
      </c>
      <c r="J12" s="873">
        <v>9.8000000000000007</v>
      </c>
      <c r="K12" s="872">
        <v>200</v>
      </c>
      <c r="L12" s="873">
        <v>14.8</v>
      </c>
      <c r="M12" s="872">
        <v>230</v>
      </c>
      <c r="N12" s="873">
        <v>17</v>
      </c>
      <c r="O12" s="872">
        <v>90</v>
      </c>
      <c r="P12" s="873">
        <v>6.3</v>
      </c>
      <c r="Q12" s="872">
        <v>310</v>
      </c>
      <c r="R12" s="1066">
        <v>23.1</v>
      </c>
      <c r="S12" s="1155"/>
      <c r="T12" s="1110" t="s">
        <v>1202</v>
      </c>
      <c r="U12" s="872">
        <v>400</v>
      </c>
      <c r="V12" s="873">
        <v>11.8</v>
      </c>
    </row>
    <row r="13" spans="1:22" x14ac:dyDescent="0.3">
      <c r="A13" s="317"/>
      <c r="B13" s="22" t="s">
        <v>75</v>
      </c>
      <c r="C13" s="872">
        <v>300</v>
      </c>
      <c r="D13" s="873">
        <v>14</v>
      </c>
      <c r="E13" s="872">
        <v>220</v>
      </c>
      <c r="F13" s="873">
        <v>10.7</v>
      </c>
      <c r="G13" s="872">
        <v>260</v>
      </c>
      <c r="H13" s="873">
        <v>12.5</v>
      </c>
      <c r="I13" s="872">
        <v>240</v>
      </c>
      <c r="J13" s="873">
        <v>11.9</v>
      </c>
      <c r="K13" s="872">
        <v>450</v>
      </c>
      <c r="L13" s="873">
        <v>21.9</v>
      </c>
      <c r="M13" s="872">
        <v>220</v>
      </c>
      <c r="N13" s="873">
        <v>10.4</v>
      </c>
      <c r="O13" s="872">
        <v>330</v>
      </c>
      <c r="P13" s="873">
        <v>16.3</v>
      </c>
      <c r="Q13" s="872">
        <v>500</v>
      </c>
      <c r="R13" s="1066">
        <v>25.1</v>
      </c>
      <c r="S13" s="1155"/>
      <c r="T13" s="1110" t="s">
        <v>1203</v>
      </c>
      <c r="U13" s="872">
        <v>200</v>
      </c>
      <c r="V13" s="873">
        <v>11</v>
      </c>
    </row>
    <row r="14" spans="1:22" x14ac:dyDescent="0.3">
      <c r="A14" s="317"/>
      <c r="B14" s="22" t="s">
        <v>14</v>
      </c>
      <c r="C14" s="872">
        <v>930</v>
      </c>
      <c r="D14" s="873">
        <v>14</v>
      </c>
      <c r="E14" s="872">
        <v>970</v>
      </c>
      <c r="F14" s="873">
        <v>15.7</v>
      </c>
      <c r="G14" s="872">
        <v>1090</v>
      </c>
      <c r="H14" s="873">
        <v>18.2</v>
      </c>
      <c r="I14" s="872">
        <v>700</v>
      </c>
      <c r="J14" s="873">
        <v>12.7</v>
      </c>
      <c r="K14" s="872">
        <v>1250</v>
      </c>
      <c r="L14" s="873">
        <v>22.6</v>
      </c>
      <c r="M14" s="872">
        <v>750</v>
      </c>
      <c r="N14" s="873">
        <v>14.3</v>
      </c>
      <c r="O14" s="872">
        <v>870</v>
      </c>
      <c r="P14" s="873">
        <v>16.899999999999999</v>
      </c>
      <c r="Q14" s="872">
        <v>1450</v>
      </c>
      <c r="R14" s="1066">
        <v>29.5</v>
      </c>
      <c r="S14" s="1155"/>
      <c r="T14" s="1110" t="s">
        <v>1204</v>
      </c>
      <c r="U14" s="872">
        <v>300</v>
      </c>
      <c r="V14" s="873">
        <v>11.3</v>
      </c>
    </row>
    <row r="15" spans="1:22" x14ac:dyDescent="0.3">
      <c r="A15" s="318"/>
      <c r="B15" s="319" t="s">
        <v>2</v>
      </c>
      <c r="C15" s="874">
        <v>1700</v>
      </c>
      <c r="D15" s="875">
        <v>14.1</v>
      </c>
      <c r="E15" s="874">
        <v>2210</v>
      </c>
      <c r="F15" s="875">
        <v>19.5</v>
      </c>
      <c r="G15" s="874">
        <v>2500</v>
      </c>
      <c r="H15" s="875">
        <v>21.5</v>
      </c>
      <c r="I15" s="874">
        <v>1340</v>
      </c>
      <c r="J15" s="875">
        <v>12.2</v>
      </c>
      <c r="K15" s="874">
        <v>3300</v>
      </c>
      <c r="L15" s="875">
        <v>30.2</v>
      </c>
      <c r="M15" s="874">
        <v>1270</v>
      </c>
      <c r="N15" s="875">
        <v>11.7</v>
      </c>
      <c r="O15" s="874">
        <v>2360</v>
      </c>
      <c r="P15" s="875">
        <v>23.1</v>
      </c>
      <c r="Q15" s="874">
        <v>2750</v>
      </c>
      <c r="R15" s="1067">
        <v>27.5</v>
      </c>
      <c r="S15" s="1155"/>
      <c r="T15" s="1110" t="s">
        <v>1205</v>
      </c>
      <c r="U15" s="872">
        <v>500</v>
      </c>
      <c r="V15" s="873">
        <v>12.4</v>
      </c>
    </row>
    <row r="16" spans="1:22" x14ac:dyDescent="0.3">
      <c r="A16" s="1072"/>
      <c r="B16" s="329"/>
      <c r="C16" s="880"/>
      <c r="D16" s="856"/>
      <c r="E16" s="880"/>
      <c r="F16" s="856"/>
      <c r="G16" s="880"/>
      <c r="H16" s="856"/>
      <c r="I16" s="880"/>
      <c r="J16" s="856"/>
      <c r="K16" s="880"/>
      <c r="L16" s="856"/>
      <c r="M16" s="880"/>
      <c r="N16" s="856"/>
      <c r="O16" s="880"/>
      <c r="P16" s="856"/>
      <c r="Q16" s="880"/>
      <c r="R16" s="1069"/>
      <c r="S16" s="1156"/>
      <c r="T16" s="1111" t="s">
        <v>1206</v>
      </c>
      <c r="U16" s="880">
        <v>800</v>
      </c>
      <c r="V16" s="856">
        <v>13.8</v>
      </c>
    </row>
    <row r="17" spans="1:22" x14ac:dyDescent="0.3">
      <c r="A17" s="320" t="s">
        <v>64</v>
      </c>
      <c r="B17" s="320" t="s">
        <v>1</v>
      </c>
      <c r="C17" s="876">
        <v>3120</v>
      </c>
      <c r="D17" s="877">
        <v>14</v>
      </c>
      <c r="E17" s="876">
        <v>3600</v>
      </c>
      <c r="F17" s="877">
        <v>17.3</v>
      </c>
      <c r="G17" s="876">
        <v>4130</v>
      </c>
      <c r="H17" s="877">
        <v>19.7</v>
      </c>
      <c r="I17" s="876">
        <v>2400</v>
      </c>
      <c r="J17" s="877">
        <v>12.2</v>
      </c>
      <c r="K17" s="876">
        <v>5200</v>
      </c>
      <c r="L17" s="877">
        <v>26.2</v>
      </c>
      <c r="M17" s="876">
        <v>2480</v>
      </c>
      <c r="N17" s="877">
        <v>12.7</v>
      </c>
      <c r="O17" s="876">
        <v>3650</v>
      </c>
      <c r="P17" s="877">
        <v>19.399999999999999</v>
      </c>
      <c r="Q17" s="876">
        <v>5020</v>
      </c>
      <c r="R17" s="1068">
        <v>27.5</v>
      </c>
      <c r="S17" s="1157" t="s">
        <v>64</v>
      </c>
      <c r="T17" s="320" t="s">
        <v>1</v>
      </c>
      <c r="U17" s="876">
        <v>2200</v>
      </c>
      <c r="V17" s="877">
        <v>12.4</v>
      </c>
    </row>
    <row r="18" spans="1:22" x14ac:dyDescent="0.3">
      <c r="C18" s="866"/>
      <c r="D18" s="856"/>
      <c r="E18" s="866"/>
      <c r="F18" s="856"/>
      <c r="G18" s="866"/>
      <c r="H18" s="856"/>
      <c r="I18" s="866"/>
      <c r="J18" s="856"/>
      <c r="K18" s="866"/>
      <c r="L18" s="856"/>
      <c r="M18" s="866"/>
      <c r="N18" s="856"/>
      <c r="O18" s="866"/>
      <c r="P18" s="856"/>
      <c r="Q18" s="866"/>
      <c r="R18" s="1069"/>
      <c r="S18" s="1156"/>
      <c r="U18" s="866"/>
      <c r="V18" s="856"/>
    </row>
    <row r="19" spans="1:22" x14ac:dyDescent="0.3">
      <c r="A19" s="317"/>
      <c r="B19" s="22" t="s">
        <v>74</v>
      </c>
      <c r="C19" s="872">
        <v>760</v>
      </c>
      <c r="D19" s="873">
        <v>15.3</v>
      </c>
      <c r="E19" s="872">
        <v>470</v>
      </c>
      <c r="F19" s="873">
        <v>10.199999999999999</v>
      </c>
      <c r="G19" s="872">
        <v>740</v>
      </c>
      <c r="H19" s="873">
        <v>15.8</v>
      </c>
      <c r="I19" s="872">
        <v>270</v>
      </c>
      <c r="J19" s="873">
        <v>5.8</v>
      </c>
      <c r="K19" s="872">
        <v>540</v>
      </c>
      <c r="L19" s="873">
        <v>11.4</v>
      </c>
      <c r="M19" s="872">
        <v>670</v>
      </c>
      <c r="N19" s="873">
        <v>14.2</v>
      </c>
      <c r="O19" s="872">
        <v>470</v>
      </c>
      <c r="P19" s="873">
        <v>9.8000000000000007</v>
      </c>
      <c r="Q19" s="872">
        <v>1110</v>
      </c>
      <c r="R19" s="1066">
        <v>23.3</v>
      </c>
      <c r="S19" s="1155"/>
      <c r="T19" s="1110" t="s">
        <v>1202</v>
      </c>
      <c r="U19" s="872">
        <v>1300</v>
      </c>
      <c r="V19" s="873">
        <v>12.6</v>
      </c>
    </row>
    <row r="20" spans="1:22" x14ac:dyDescent="0.3">
      <c r="A20" s="317"/>
      <c r="B20" s="22" t="s">
        <v>75</v>
      </c>
      <c r="C20" s="872">
        <v>790</v>
      </c>
      <c r="D20" s="873">
        <v>12.5</v>
      </c>
      <c r="E20" s="872">
        <v>790</v>
      </c>
      <c r="F20" s="873">
        <v>13.3</v>
      </c>
      <c r="G20" s="872">
        <v>810</v>
      </c>
      <c r="H20" s="873">
        <v>13.4</v>
      </c>
      <c r="I20" s="872">
        <v>420</v>
      </c>
      <c r="J20" s="873">
        <v>7</v>
      </c>
      <c r="K20" s="872">
        <v>1150</v>
      </c>
      <c r="L20" s="873">
        <v>19.399999999999999</v>
      </c>
      <c r="M20" s="872">
        <v>830</v>
      </c>
      <c r="N20" s="873">
        <v>13.6</v>
      </c>
      <c r="O20" s="872">
        <v>900</v>
      </c>
      <c r="P20" s="873">
        <v>14.9</v>
      </c>
      <c r="Q20" s="872">
        <v>1500</v>
      </c>
      <c r="R20" s="1066">
        <v>25.1</v>
      </c>
      <c r="S20" s="1155"/>
      <c r="T20" s="1110" t="s">
        <v>1203</v>
      </c>
      <c r="U20" s="872">
        <v>500</v>
      </c>
      <c r="V20" s="873">
        <v>11.6</v>
      </c>
    </row>
    <row r="21" spans="1:22" x14ac:dyDescent="0.3">
      <c r="A21" s="317"/>
      <c r="B21" s="22" t="s">
        <v>14</v>
      </c>
      <c r="C21" s="872">
        <v>2130</v>
      </c>
      <c r="D21" s="873">
        <v>15.3</v>
      </c>
      <c r="E21" s="872">
        <v>1960</v>
      </c>
      <c r="F21" s="873">
        <v>15.1</v>
      </c>
      <c r="G21" s="872">
        <v>2310</v>
      </c>
      <c r="H21" s="873">
        <v>17.899999999999999</v>
      </c>
      <c r="I21" s="872">
        <v>1350</v>
      </c>
      <c r="J21" s="873">
        <v>11</v>
      </c>
      <c r="K21" s="872">
        <v>2610</v>
      </c>
      <c r="L21" s="873">
        <v>21.2</v>
      </c>
      <c r="M21" s="872">
        <v>1480</v>
      </c>
      <c r="N21" s="873">
        <v>12.4</v>
      </c>
      <c r="O21" s="872">
        <v>2080</v>
      </c>
      <c r="P21" s="873">
        <v>18.2</v>
      </c>
      <c r="Q21" s="872">
        <v>3140</v>
      </c>
      <c r="R21" s="1066">
        <v>28.2</v>
      </c>
      <c r="S21" s="1155"/>
      <c r="T21" s="1110" t="s">
        <v>1204</v>
      </c>
      <c r="U21" s="872">
        <v>800</v>
      </c>
      <c r="V21" s="873">
        <v>12.8</v>
      </c>
    </row>
    <row r="22" spans="1:22" x14ac:dyDescent="0.3">
      <c r="A22" s="318"/>
      <c r="B22" s="319" t="s">
        <v>2</v>
      </c>
      <c r="C22" s="874">
        <v>2680</v>
      </c>
      <c r="D22" s="875">
        <v>14.4</v>
      </c>
      <c r="E22" s="874">
        <v>3510</v>
      </c>
      <c r="F22" s="875">
        <v>19.899999999999999</v>
      </c>
      <c r="G22" s="874">
        <v>3860</v>
      </c>
      <c r="H22" s="875">
        <v>21.1</v>
      </c>
      <c r="I22" s="874">
        <v>2290</v>
      </c>
      <c r="J22" s="875">
        <v>13.3</v>
      </c>
      <c r="K22" s="874">
        <v>5090</v>
      </c>
      <c r="L22" s="875">
        <v>28.9</v>
      </c>
      <c r="M22" s="874">
        <v>2330</v>
      </c>
      <c r="N22" s="875">
        <v>13.4</v>
      </c>
      <c r="O22" s="874">
        <v>3800</v>
      </c>
      <c r="P22" s="875">
        <v>22.6</v>
      </c>
      <c r="Q22" s="874">
        <v>4810</v>
      </c>
      <c r="R22" s="1067">
        <v>29</v>
      </c>
      <c r="S22" s="1155"/>
      <c r="T22" s="1110" t="s">
        <v>1205</v>
      </c>
      <c r="U22" s="872">
        <v>900</v>
      </c>
      <c r="V22" s="873">
        <v>11.9</v>
      </c>
    </row>
    <row r="23" spans="1:22" x14ac:dyDescent="0.3">
      <c r="A23" s="1072"/>
      <c r="B23" s="329"/>
      <c r="C23" s="880"/>
      <c r="D23" s="856"/>
      <c r="E23" s="880"/>
      <c r="F23" s="856"/>
      <c r="G23" s="880"/>
      <c r="H23" s="856"/>
      <c r="I23" s="880"/>
      <c r="J23" s="856"/>
      <c r="K23" s="880"/>
      <c r="L23" s="856"/>
      <c r="M23" s="880"/>
      <c r="N23" s="856"/>
      <c r="O23" s="880"/>
      <c r="P23" s="856"/>
      <c r="Q23" s="880"/>
      <c r="R23" s="1069"/>
      <c r="S23" s="1156"/>
      <c r="T23" s="1111" t="s">
        <v>1206</v>
      </c>
      <c r="U23" s="880">
        <v>1300</v>
      </c>
      <c r="V23" s="856">
        <v>14.4</v>
      </c>
    </row>
    <row r="24" spans="1:22" x14ac:dyDescent="0.3">
      <c r="A24" s="321" t="s">
        <v>43</v>
      </c>
      <c r="B24" s="321" t="s">
        <v>1</v>
      </c>
      <c r="C24" s="878">
        <v>6360</v>
      </c>
      <c r="D24" s="879">
        <v>14.5</v>
      </c>
      <c r="E24" s="878">
        <v>6730</v>
      </c>
      <c r="F24" s="879">
        <v>16.3</v>
      </c>
      <c r="G24" s="878">
        <v>7710</v>
      </c>
      <c r="H24" s="879">
        <v>18.399999999999999</v>
      </c>
      <c r="I24" s="878">
        <v>4330</v>
      </c>
      <c r="J24" s="879">
        <v>10.8</v>
      </c>
      <c r="K24" s="878">
        <v>9380</v>
      </c>
      <c r="L24" s="879">
        <v>23.1</v>
      </c>
      <c r="M24" s="878">
        <v>5300</v>
      </c>
      <c r="N24" s="879">
        <v>13.2</v>
      </c>
      <c r="O24" s="878">
        <v>7240</v>
      </c>
      <c r="P24" s="879">
        <v>18.600000000000001</v>
      </c>
      <c r="Q24" s="878">
        <v>10550</v>
      </c>
      <c r="R24" s="1070">
        <v>27.5</v>
      </c>
      <c r="S24" s="1158" t="s">
        <v>43</v>
      </c>
      <c r="T24" s="321" t="s">
        <v>1</v>
      </c>
      <c r="U24" s="878">
        <v>4900</v>
      </c>
      <c r="V24" s="879">
        <v>12.8</v>
      </c>
    </row>
    <row r="25" spans="1:22" x14ac:dyDescent="0.3">
      <c r="B25" s="322"/>
      <c r="C25" s="871"/>
      <c r="D25" s="859"/>
      <c r="E25" s="871"/>
      <c r="F25" s="859"/>
      <c r="G25" s="871"/>
      <c r="H25" s="859"/>
      <c r="I25" s="871"/>
      <c r="J25" s="859"/>
      <c r="K25" s="871"/>
      <c r="L25" s="859"/>
      <c r="M25" s="871"/>
      <c r="N25" s="859"/>
      <c r="O25" s="871"/>
      <c r="P25" s="859"/>
      <c r="Q25" s="871"/>
      <c r="R25" s="1071"/>
      <c r="S25" s="1159"/>
      <c r="T25" s="1071"/>
      <c r="U25" s="871"/>
      <c r="V25" s="859"/>
    </row>
    <row r="26" spans="1:22" x14ac:dyDescent="0.3">
      <c r="B26" s="322"/>
      <c r="C26" s="1198" t="s">
        <v>70</v>
      </c>
      <c r="D26" s="1199"/>
      <c r="E26" s="1198" t="s">
        <v>71</v>
      </c>
      <c r="F26" s="1199"/>
      <c r="G26" s="1198" t="s">
        <v>72</v>
      </c>
      <c r="H26" s="1199"/>
      <c r="I26" s="1198" t="s">
        <v>76</v>
      </c>
      <c r="J26" s="1199"/>
      <c r="K26" s="1198" t="s">
        <v>110</v>
      </c>
      <c r="L26" s="1199"/>
      <c r="M26" s="1195" t="s">
        <v>117</v>
      </c>
      <c r="N26" s="1197"/>
      <c r="O26" s="1195" t="s">
        <v>890</v>
      </c>
      <c r="P26" s="1197"/>
      <c r="Q26" s="1195" t="s">
        <v>1189</v>
      </c>
      <c r="R26" s="1196"/>
      <c r="S26" s="1153"/>
      <c r="T26" s="1064"/>
      <c r="U26" s="1195"/>
      <c r="V26" s="1197"/>
    </row>
    <row r="27" spans="1:22" ht="60" x14ac:dyDescent="0.3">
      <c r="A27" s="1200" t="s">
        <v>93</v>
      </c>
      <c r="B27" s="1201"/>
      <c r="C27" s="881" t="s">
        <v>91</v>
      </c>
      <c r="D27" s="882" t="s">
        <v>90</v>
      </c>
      <c r="E27" s="881" t="s">
        <v>91</v>
      </c>
      <c r="F27" s="882" t="s">
        <v>90</v>
      </c>
      <c r="G27" s="881" t="s">
        <v>91</v>
      </c>
      <c r="H27" s="882" t="s">
        <v>90</v>
      </c>
      <c r="I27" s="881" t="s">
        <v>91</v>
      </c>
      <c r="J27" s="882" t="s">
        <v>90</v>
      </c>
      <c r="K27" s="881" t="s">
        <v>91</v>
      </c>
      <c r="L27" s="882" t="s">
        <v>90</v>
      </c>
      <c r="M27" s="881" t="s">
        <v>91</v>
      </c>
      <c r="N27" s="882" t="s">
        <v>90</v>
      </c>
      <c r="O27" s="881" t="s">
        <v>91</v>
      </c>
      <c r="P27" s="882" t="s">
        <v>90</v>
      </c>
      <c r="Q27" s="881" t="s">
        <v>91</v>
      </c>
      <c r="R27" s="1065" t="s">
        <v>90</v>
      </c>
      <c r="S27" s="1154"/>
      <c r="T27" s="1065"/>
      <c r="U27" s="881"/>
      <c r="V27" s="882"/>
    </row>
    <row r="28" spans="1:22" x14ac:dyDescent="0.3">
      <c r="A28" s="317"/>
      <c r="B28" s="22" t="s">
        <v>74</v>
      </c>
      <c r="C28" s="872">
        <v>310</v>
      </c>
      <c r="D28" s="873">
        <v>13.8</v>
      </c>
      <c r="E28" s="872">
        <v>230</v>
      </c>
      <c r="F28" s="873">
        <v>11.4</v>
      </c>
      <c r="G28" s="872">
        <v>270</v>
      </c>
      <c r="H28" s="873">
        <v>13.3</v>
      </c>
      <c r="I28" s="872">
        <v>60</v>
      </c>
      <c r="J28" s="873">
        <v>3.1</v>
      </c>
      <c r="K28" s="872">
        <v>240</v>
      </c>
      <c r="L28" s="873">
        <v>11.6</v>
      </c>
      <c r="M28" s="872">
        <v>230</v>
      </c>
      <c r="N28" s="873">
        <v>11.6</v>
      </c>
      <c r="O28" s="872">
        <v>230</v>
      </c>
      <c r="P28" s="873">
        <v>11.7</v>
      </c>
      <c r="Q28" s="872">
        <v>440</v>
      </c>
      <c r="R28" s="1066">
        <v>21.6</v>
      </c>
      <c r="S28" s="1160"/>
      <c r="T28" s="1066"/>
      <c r="U28" s="872"/>
      <c r="V28" s="873"/>
    </row>
    <row r="29" spans="1:22" x14ac:dyDescent="0.3">
      <c r="A29" s="317"/>
      <c r="B29" s="22" t="s">
        <v>75</v>
      </c>
      <c r="C29" s="872">
        <v>310</v>
      </c>
      <c r="D29" s="873">
        <v>12.8</v>
      </c>
      <c r="E29" s="872">
        <v>400</v>
      </c>
      <c r="F29" s="873">
        <v>17.399999999999999</v>
      </c>
      <c r="G29" s="872">
        <v>280</v>
      </c>
      <c r="H29" s="873">
        <v>11.7</v>
      </c>
      <c r="I29" s="872">
        <v>90</v>
      </c>
      <c r="J29" s="873">
        <v>3.7</v>
      </c>
      <c r="K29" s="872">
        <v>450</v>
      </c>
      <c r="L29" s="873">
        <v>19.600000000000001</v>
      </c>
      <c r="M29" s="872">
        <v>400</v>
      </c>
      <c r="N29" s="873">
        <v>16.899999999999999</v>
      </c>
      <c r="O29" s="872">
        <v>330</v>
      </c>
      <c r="P29" s="873">
        <v>13.9</v>
      </c>
      <c r="Q29" s="872">
        <v>580</v>
      </c>
      <c r="R29" s="1066">
        <v>24.8</v>
      </c>
      <c r="S29" s="1160"/>
      <c r="T29" s="1066"/>
      <c r="U29" s="872"/>
      <c r="V29" s="873"/>
    </row>
    <row r="30" spans="1:22" x14ac:dyDescent="0.3">
      <c r="A30" s="317"/>
      <c r="B30" s="22" t="s">
        <v>14</v>
      </c>
      <c r="C30" s="872">
        <v>790</v>
      </c>
      <c r="D30" s="873">
        <v>20.9</v>
      </c>
      <c r="E30" s="872">
        <v>560</v>
      </c>
      <c r="F30" s="873">
        <v>15.4</v>
      </c>
      <c r="G30" s="872">
        <v>700</v>
      </c>
      <c r="H30" s="873">
        <v>18.899999999999999</v>
      </c>
      <c r="I30" s="872">
        <v>380</v>
      </c>
      <c r="J30" s="873">
        <v>10.7</v>
      </c>
      <c r="K30" s="872">
        <v>750</v>
      </c>
      <c r="L30" s="873">
        <v>21.6</v>
      </c>
      <c r="M30" s="872">
        <v>330</v>
      </c>
      <c r="N30" s="873">
        <v>9.6999999999999993</v>
      </c>
      <c r="O30" s="872">
        <v>750</v>
      </c>
      <c r="P30" s="873">
        <v>23.9</v>
      </c>
      <c r="Q30" s="872">
        <v>850</v>
      </c>
      <c r="R30" s="1066">
        <v>27.4</v>
      </c>
      <c r="S30" s="1160"/>
      <c r="T30" s="1066"/>
      <c r="U30" s="872"/>
      <c r="V30" s="873"/>
    </row>
    <row r="31" spans="1:22" x14ac:dyDescent="0.3">
      <c r="A31" s="318"/>
      <c r="B31" s="319" t="s">
        <v>2</v>
      </c>
      <c r="C31" s="874">
        <v>480</v>
      </c>
      <c r="D31" s="875">
        <v>15.6</v>
      </c>
      <c r="E31" s="874">
        <v>720</v>
      </c>
      <c r="F31" s="875">
        <v>24.7</v>
      </c>
      <c r="G31" s="874">
        <v>620</v>
      </c>
      <c r="H31" s="875">
        <v>20.2</v>
      </c>
      <c r="I31" s="874">
        <v>440</v>
      </c>
      <c r="J31" s="875">
        <v>15.2</v>
      </c>
      <c r="K31" s="874">
        <v>790</v>
      </c>
      <c r="L31" s="875">
        <v>26.9</v>
      </c>
      <c r="M31" s="874">
        <v>450</v>
      </c>
      <c r="N31" s="875">
        <v>15.3</v>
      </c>
      <c r="O31" s="874">
        <v>760</v>
      </c>
      <c r="P31" s="875">
        <v>26.5</v>
      </c>
      <c r="Q31" s="874">
        <v>840</v>
      </c>
      <c r="R31" s="1067">
        <v>30.2</v>
      </c>
      <c r="S31" s="1161"/>
      <c r="T31" s="1067"/>
      <c r="U31" s="874"/>
      <c r="V31" s="875"/>
    </row>
    <row r="32" spans="1:22" x14ac:dyDescent="0.3">
      <c r="A32" s="320" t="s">
        <v>65</v>
      </c>
      <c r="B32" s="320" t="s">
        <v>1</v>
      </c>
      <c r="C32" s="876">
        <v>1890</v>
      </c>
      <c r="D32" s="877">
        <v>16.399999999999999</v>
      </c>
      <c r="E32" s="876">
        <v>1910</v>
      </c>
      <c r="F32" s="877">
        <v>17.600000000000001</v>
      </c>
      <c r="G32" s="876">
        <v>1870</v>
      </c>
      <c r="H32" s="877">
        <v>16.7</v>
      </c>
      <c r="I32" s="876">
        <v>970</v>
      </c>
      <c r="J32" s="877">
        <v>8.9</v>
      </c>
      <c r="K32" s="876">
        <v>2230</v>
      </c>
      <c r="L32" s="877">
        <v>20.7</v>
      </c>
      <c r="M32" s="876">
        <v>1410</v>
      </c>
      <c r="N32" s="877">
        <v>13.2</v>
      </c>
      <c r="O32" s="876">
        <v>2070</v>
      </c>
      <c r="P32" s="877">
        <v>20</v>
      </c>
      <c r="Q32" s="876">
        <v>2720</v>
      </c>
      <c r="R32" s="1068">
        <v>26.4</v>
      </c>
      <c r="S32" s="1162"/>
      <c r="T32" s="1068"/>
      <c r="U32" s="876"/>
      <c r="V32" s="877"/>
    </row>
    <row r="33" spans="1:22" x14ac:dyDescent="0.3">
      <c r="C33" s="880"/>
      <c r="D33" s="856"/>
      <c r="E33" s="880"/>
      <c r="F33" s="856"/>
      <c r="G33" s="880"/>
      <c r="H33" s="856"/>
      <c r="I33" s="880"/>
      <c r="J33" s="856"/>
      <c r="K33" s="880"/>
      <c r="L33" s="856"/>
      <c r="M33" s="880"/>
      <c r="N33" s="856"/>
      <c r="O33" s="880"/>
      <c r="P33" s="856"/>
      <c r="Q33" s="880"/>
      <c r="R33" s="1069"/>
      <c r="S33" s="1163"/>
      <c r="T33" s="1069"/>
      <c r="U33" s="880"/>
      <c r="V33" s="856"/>
    </row>
    <row r="34" spans="1:22" x14ac:dyDescent="0.3">
      <c r="A34" s="317"/>
      <c r="B34" s="22" t="s">
        <v>74</v>
      </c>
      <c r="C34" s="872">
        <v>80</v>
      </c>
      <c r="D34" s="873">
        <v>15.3</v>
      </c>
      <c r="E34" s="872">
        <v>70</v>
      </c>
      <c r="F34" s="873">
        <v>13.3</v>
      </c>
      <c r="G34" s="872">
        <v>160</v>
      </c>
      <c r="H34" s="873">
        <v>30.6</v>
      </c>
      <c r="I34" s="872">
        <v>20</v>
      </c>
      <c r="J34" s="873">
        <v>3.1</v>
      </c>
      <c r="K34" s="872">
        <v>100</v>
      </c>
      <c r="L34" s="873">
        <v>19.100000000000001</v>
      </c>
      <c r="M34" s="872">
        <v>100</v>
      </c>
      <c r="N34" s="873">
        <v>19.399999999999999</v>
      </c>
      <c r="O34" s="872">
        <v>40</v>
      </c>
      <c r="P34" s="873">
        <v>7.2</v>
      </c>
      <c r="Q34" s="872">
        <v>120</v>
      </c>
      <c r="R34" s="1066">
        <v>25</v>
      </c>
      <c r="S34" s="1160"/>
      <c r="T34" s="1066"/>
      <c r="U34" s="872"/>
      <c r="V34" s="873"/>
    </row>
    <row r="35" spans="1:22" x14ac:dyDescent="0.3">
      <c r="A35" s="317"/>
      <c r="B35" s="22" t="s">
        <v>75</v>
      </c>
      <c r="C35" s="872">
        <v>130</v>
      </c>
      <c r="D35" s="873">
        <v>13.8</v>
      </c>
      <c r="E35" s="872">
        <v>130</v>
      </c>
      <c r="F35" s="873">
        <v>14.7</v>
      </c>
      <c r="G35" s="872">
        <v>200</v>
      </c>
      <c r="H35" s="873">
        <v>22.7</v>
      </c>
      <c r="I35" s="872">
        <v>140</v>
      </c>
      <c r="J35" s="873">
        <v>16.600000000000001</v>
      </c>
      <c r="K35" s="872">
        <v>250</v>
      </c>
      <c r="L35" s="873">
        <v>30.5</v>
      </c>
      <c r="M35" s="872">
        <v>80</v>
      </c>
      <c r="N35" s="873">
        <v>8.8000000000000007</v>
      </c>
      <c r="O35" s="872">
        <v>210</v>
      </c>
      <c r="P35" s="873">
        <v>25</v>
      </c>
      <c r="Q35" s="872">
        <v>280</v>
      </c>
      <c r="R35" s="1066">
        <v>34.799999999999997</v>
      </c>
      <c r="S35" s="1160"/>
      <c r="T35" s="1066"/>
      <c r="U35" s="872"/>
      <c r="V35" s="873"/>
    </row>
    <row r="36" spans="1:22" x14ac:dyDescent="0.3">
      <c r="A36" s="317"/>
      <c r="B36" s="22" t="s">
        <v>14</v>
      </c>
      <c r="C36" s="872">
        <v>430</v>
      </c>
      <c r="D36" s="873">
        <v>16.3</v>
      </c>
      <c r="E36" s="872">
        <v>420</v>
      </c>
      <c r="F36" s="873">
        <v>17.3</v>
      </c>
      <c r="G36" s="872">
        <v>430</v>
      </c>
      <c r="H36" s="873">
        <v>18.100000000000001</v>
      </c>
      <c r="I36" s="872">
        <v>180</v>
      </c>
      <c r="J36" s="873">
        <v>8.1999999999999993</v>
      </c>
      <c r="K36" s="872">
        <v>480</v>
      </c>
      <c r="L36" s="873">
        <v>22.7</v>
      </c>
      <c r="M36" s="872">
        <v>290</v>
      </c>
      <c r="N36" s="873">
        <v>14.6</v>
      </c>
      <c r="O36" s="872">
        <v>360</v>
      </c>
      <c r="P36" s="873">
        <v>19.2</v>
      </c>
      <c r="Q36" s="872">
        <v>520</v>
      </c>
      <c r="R36" s="1066">
        <v>29</v>
      </c>
      <c r="S36" s="1160"/>
      <c r="T36" s="1066"/>
      <c r="U36" s="872"/>
      <c r="V36" s="873"/>
    </row>
    <row r="37" spans="1:22" x14ac:dyDescent="0.3">
      <c r="A37" s="318"/>
      <c r="B37" s="319" t="s">
        <v>2</v>
      </c>
      <c r="C37" s="874">
        <v>670</v>
      </c>
      <c r="D37" s="875">
        <v>16.399999999999999</v>
      </c>
      <c r="E37" s="874">
        <v>840</v>
      </c>
      <c r="F37" s="875">
        <v>21.2</v>
      </c>
      <c r="G37" s="874">
        <v>880</v>
      </c>
      <c r="H37" s="875">
        <v>22.3</v>
      </c>
      <c r="I37" s="874">
        <v>510</v>
      </c>
      <c r="J37" s="875">
        <v>13.9</v>
      </c>
      <c r="K37" s="874">
        <v>1050</v>
      </c>
      <c r="L37" s="875">
        <v>29.5</v>
      </c>
      <c r="M37" s="874">
        <v>500</v>
      </c>
      <c r="N37" s="875">
        <v>14.5</v>
      </c>
      <c r="O37" s="874">
        <v>850</v>
      </c>
      <c r="P37" s="875">
        <v>27.3</v>
      </c>
      <c r="Q37" s="874">
        <v>830</v>
      </c>
      <c r="R37" s="1067">
        <v>28</v>
      </c>
      <c r="S37" s="1161"/>
      <c r="T37" s="1067"/>
      <c r="U37" s="874"/>
      <c r="V37" s="875"/>
    </row>
    <row r="38" spans="1:22" x14ac:dyDescent="0.3">
      <c r="A38" s="320" t="s">
        <v>64</v>
      </c>
      <c r="B38" s="320" t="s">
        <v>1</v>
      </c>
      <c r="C38" s="876">
        <v>1320</v>
      </c>
      <c r="D38" s="877">
        <v>16</v>
      </c>
      <c r="E38" s="876">
        <v>1460</v>
      </c>
      <c r="F38" s="877">
        <v>18.7</v>
      </c>
      <c r="G38" s="876">
        <v>1680</v>
      </c>
      <c r="H38" s="877">
        <v>21.6</v>
      </c>
      <c r="I38" s="876">
        <v>850</v>
      </c>
      <c r="J38" s="877">
        <v>11.7</v>
      </c>
      <c r="K38" s="876">
        <v>1880</v>
      </c>
      <c r="L38" s="877">
        <v>26.8</v>
      </c>
      <c r="M38" s="876">
        <v>970</v>
      </c>
      <c r="N38" s="877">
        <v>14.2</v>
      </c>
      <c r="O38" s="876">
        <v>1450</v>
      </c>
      <c r="P38" s="877">
        <v>22.9</v>
      </c>
      <c r="Q38" s="876">
        <v>1760</v>
      </c>
      <c r="R38" s="1068">
        <v>28.9</v>
      </c>
      <c r="S38" s="1162"/>
      <c r="T38" s="1068"/>
      <c r="U38" s="876"/>
      <c r="V38" s="877"/>
    </row>
    <row r="39" spans="1:22" x14ac:dyDescent="0.3">
      <c r="B39" s="322"/>
      <c r="C39" s="866"/>
      <c r="D39" s="860"/>
      <c r="E39" s="866"/>
      <c r="F39" s="860"/>
      <c r="G39" s="866"/>
      <c r="H39" s="860"/>
      <c r="I39" s="866"/>
      <c r="J39" s="860"/>
      <c r="K39" s="866"/>
      <c r="L39" s="860"/>
      <c r="M39" s="866"/>
      <c r="N39" s="860"/>
      <c r="O39" s="866"/>
      <c r="P39" s="860"/>
      <c r="Q39" s="866"/>
      <c r="R39" s="111"/>
      <c r="S39" s="1164"/>
      <c r="T39" s="111"/>
      <c r="U39" s="866"/>
      <c r="V39" s="860"/>
    </row>
    <row r="40" spans="1:22" x14ac:dyDescent="0.3">
      <c r="A40" s="317"/>
      <c r="B40" s="22" t="s">
        <v>74</v>
      </c>
      <c r="C40" s="872">
        <v>400</v>
      </c>
      <c r="D40" s="873">
        <v>14.1</v>
      </c>
      <c r="E40" s="872">
        <v>300</v>
      </c>
      <c r="F40" s="873">
        <v>11.8</v>
      </c>
      <c r="G40" s="872">
        <v>430</v>
      </c>
      <c r="H40" s="873">
        <v>16.8</v>
      </c>
      <c r="I40" s="872">
        <v>80</v>
      </c>
      <c r="J40" s="873">
        <v>3.1</v>
      </c>
      <c r="K40" s="872">
        <v>340</v>
      </c>
      <c r="L40" s="873">
        <v>13.2</v>
      </c>
      <c r="M40" s="872">
        <v>340</v>
      </c>
      <c r="N40" s="873">
        <v>13.3</v>
      </c>
      <c r="O40" s="872">
        <v>270</v>
      </c>
      <c r="P40" s="873">
        <v>10.8</v>
      </c>
      <c r="Q40" s="872">
        <v>570</v>
      </c>
      <c r="R40" s="1066">
        <v>22.2</v>
      </c>
      <c r="S40" s="1160"/>
      <c r="T40" s="1066"/>
      <c r="U40" s="872"/>
      <c r="V40" s="873"/>
    </row>
    <row r="41" spans="1:22" x14ac:dyDescent="0.3">
      <c r="A41" s="317"/>
      <c r="B41" s="22" t="s">
        <v>75</v>
      </c>
      <c r="C41" s="872">
        <v>450</v>
      </c>
      <c r="D41" s="873">
        <v>13.1</v>
      </c>
      <c r="E41" s="872">
        <v>530</v>
      </c>
      <c r="F41" s="873">
        <v>16.600000000000001</v>
      </c>
      <c r="G41" s="872">
        <v>490</v>
      </c>
      <c r="H41" s="873">
        <v>14.7</v>
      </c>
      <c r="I41" s="872">
        <v>230</v>
      </c>
      <c r="J41" s="873">
        <v>7.1</v>
      </c>
      <c r="K41" s="872">
        <v>700</v>
      </c>
      <c r="L41" s="873">
        <v>22.5</v>
      </c>
      <c r="M41" s="872">
        <v>480</v>
      </c>
      <c r="N41" s="873">
        <v>14.7</v>
      </c>
      <c r="O41" s="872">
        <v>540</v>
      </c>
      <c r="P41" s="873">
        <v>16.8</v>
      </c>
      <c r="Q41" s="872">
        <v>860</v>
      </c>
      <c r="R41" s="1066">
        <v>27.4</v>
      </c>
      <c r="S41" s="1160"/>
      <c r="T41" s="1066"/>
      <c r="U41" s="872"/>
      <c r="V41" s="873"/>
    </row>
    <row r="42" spans="1:22" x14ac:dyDescent="0.3">
      <c r="A42" s="317"/>
      <c r="B42" s="22" t="s">
        <v>14</v>
      </c>
      <c r="C42" s="872">
        <v>1210</v>
      </c>
      <c r="D42" s="873">
        <v>19</v>
      </c>
      <c r="E42" s="872">
        <v>980</v>
      </c>
      <c r="F42" s="873">
        <v>16.2</v>
      </c>
      <c r="G42" s="872">
        <v>1130</v>
      </c>
      <c r="H42" s="873">
        <v>18.600000000000001</v>
      </c>
      <c r="I42" s="872">
        <v>550</v>
      </c>
      <c r="J42" s="873">
        <v>9.6999999999999993</v>
      </c>
      <c r="K42" s="872">
        <v>1230</v>
      </c>
      <c r="L42" s="873">
        <v>22</v>
      </c>
      <c r="M42" s="872">
        <v>620</v>
      </c>
      <c r="N42" s="873">
        <v>11.5</v>
      </c>
      <c r="O42" s="872">
        <v>1110</v>
      </c>
      <c r="P42" s="873">
        <v>22.1</v>
      </c>
      <c r="Q42" s="872">
        <v>1360</v>
      </c>
      <c r="R42" s="1066">
        <v>28</v>
      </c>
      <c r="S42" s="1160"/>
      <c r="T42" s="1066"/>
      <c r="U42" s="872"/>
      <c r="V42" s="873"/>
    </row>
    <row r="43" spans="1:22" x14ac:dyDescent="0.3">
      <c r="A43" s="318"/>
      <c r="B43" s="319" t="s">
        <v>2</v>
      </c>
      <c r="C43" s="874">
        <v>1150</v>
      </c>
      <c r="D43" s="875">
        <v>16.100000000000001</v>
      </c>
      <c r="E43" s="874">
        <v>1560</v>
      </c>
      <c r="F43" s="875">
        <v>22.7</v>
      </c>
      <c r="G43" s="874">
        <v>1500</v>
      </c>
      <c r="H43" s="875">
        <v>21.4</v>
      </c>
      <c r="I43" s="874">
        <v>950</v>
      </c>
      <c r="J43" s="875">
        <v>14.4</v>
      </c>
      <c r="K43" s="874">
        <v>1840</v>
      </c>
      <c r="L43" s="875">
        <v>28.3</v>
      </c>
      <c r="M43" s="874">
        <v>940</v>
      </c>
      <c r="N43" s="875">
        <v>14.9</v>
      </c>
      <c r="O43" s="874">
        <v>1610</v>
      </c>
      <c r="P43" s="875">
        <v>26.9</v>
      </c>
      <c r="Q43" s="874">
        <v>1680</v>
      </c>
      <c r="R43" s="1067">
        <v>29</v>
      </c>
      <c r="S43" s="1161"/>
      <c r="T43" s="1067"/>
      <c r="U43" s="874"/>
      <c r="V43" s="875"/>
    </row>
    <row r="44" spans="1:22" x14ac:dyDescent="0.3">
      <c r="A44" s="321" t="s">
        <v>43</v>
      </c>
      <c r="B44" s="321" t="s">
        <v>1</v>
      </c>
      <c r="C44" s="878">
        <v>3200</v>
      </c>
      <c r="D44" s="879">
        <v>16.2</v>
      </c>
      <c r="E44" s="878">
        <v>3370</v>
      </c>
      <c r="F44" s="879">
        <v>18.100000000000001</v>
      </c>
      <c r="G44" s="878">
        <v>3550</v>
      </c>
      <c r="H44" s="879">
        <v>18.7</v>
      </c>
      <c r="I44" s="878">
        <v>1810</v>
      </c>
      <c r="J44" s="879">
        <v>10.1</v>
      </c>
      <c r="K44" s="878">
        <v>4110</v>
      </c>
      <c r="L44" s="879">
        <v>23.1</v>
      </c>
      <c r="M44" s="878">
        <v>2370</v>
      </c>
      <c r="N44" s="879">
        <v>13.6</v>
      </c>
      <c r="O44" s="878">
        <v>3520</v>
      </c>
      <c r="P44" s="879">
        <v>21.1</v>
      </c>
      <c r="Q44" s="878">
        <v>4470</v>
      </c>
      <c r="R44" s="1070">
        <v>27.3</v>
      </c>
      <c r="S44" s="1165"/>
      <c r="T44" s="1070"/>
      <c r="U44" s="878"/>
      <c r="V44" s="879"/>
    </row>
    <row r="45" spans="1:22" x14ac:dyDescent="0.3">
      <c r="A45" s="323"/>
      <c r="B45" s="324"/>
      <c r="C45" s="325"/>
      <c r="D45" s="326"/>
      <c r="E45" s="327"/>
      <c r="F45" s="326"/>
      <c r="G45" s="327"/>
      <c r="H45" s="326"/>
    </row>
    <row r="46" spans="1:22" s="557" customFormat="1" x14ac:dyDescent="0.35">
      <c r="A46" s="657" t="s">
        <v>87</v>
      </c>
      <c r="B46" s="557" t="s">
        <v>92</v>
      </c>
    </row>
    <row r="47" spans="1:22" s="557" customFormat="1" x14ac:dyDescent="0.35">
      <c r="A47" s="644"/>
      <c r="B47" s="557" t="s">
        <v>96</v>
      </c>
    </row>
    <row r="48" spans="1:22" s="557" customFormat="1" x14ac:dyDescent="0.35">
      <c r="A48" s="644"/>
      <c r="B48" s="557" t="s">
        <v>107</v>
      </c>
    </row>
    <row r="49" spans="1:8" ht="15.75" x14ac:dyDescent="0.35">
      <c r="B49" s="557" t="s">
        <v>1195</v>
      </c>
      <c r="D49" s="328"/>
      <c r="F49" s="328"/>
      <c r="H49" s="328"/>
    </row>
    <row r="50" spans="1:8" s="557" customFormat="1" x14ac:dyDescent="0.35">
      <c r="A50" s="644"/>
      <c r="B50" s="557" t="s">
        <v>1022</v>
      </c>
    </row>
    <row r="51" spans="1:8" s="557" customFormat="1" x14ac:dyDescent="0.35">
      <c r="A51" s="644"/>
      <c r="B51" s="557" t="s">
        <v>1021</v>
      </c>
    </row>
    <row r="52" spans="1:8" s="557" customFormat="1" x14ac:dyDescent="0.35">
      <c r="A52" s="644"/>
    </row>
    <row r="53" spans="1:8" s="557" customFormat="1" x14ac:dyDescent="0.35">
      <c r="A53" s="657" t="s">
        <v>44</v>
      </c>
      <c r="B53" s="557" t="s">
        <v>1194</v>
      </c>
    </row>
    <row r="54" spans="1:8" s="557" customFormat="1" x14ac:dyDescent="0.35">
      <c r="A54" s="644"/>
      <c r="B54" s="557" t="s">
        <v>1196</v>
      </c>
    </row>
    <row r="55" spans="1:8" ht="15.75" x14ac:dyDescent="0.35">
      <c r="B55" s="643" t="s">
        <v>1075</v>
      </c>
      <c r="D55" s="328"/>
      <c r="F55" s="328"/>
      <c r="H55" s="328"/>
    </row>
    <row r="56" spans="1:8" x14ac:dyDescent="0.3">
      <c r="B56" s="322"/>
      <c r="D56" s="328"/>
      <c r="F56" s="328"/>
      <c r="H56" s="328"/>
    </row>
  </sheetData>
  <mergeCells count="20">
    <mergeCell ref="M3:N3"/>
    <mergeCell ref="M26:N26"/>
    <mergeCell ref="I3:J3"/>
    <mergeCell ref="I26:J26"/>
    <mergeCell ref="A27:B27"/>
    <mergeCell ref="A4:B4"/>
    <mergeCell ref="C3:D3"/>
    <mergeCell ref="E3:F3"/>
    <mergeCell ref="G3:H3"/>
    <mergeCell ref="C26:D26"/>
    <mergeCell ref="E26:F26"/>
    <mergeCell ref="G26:H26"/>
    <mergeCell ref="K3:L3"/>
    <mergeCell ref="K26:L26"/>
    <mergeCell ref="Q3:R3"/>
    <mergeCell ref="U3:V3"/>
    <mergeCell ref="Q26:R26"/>
    <mergeCell ref="U26:V26"/>
    <mergeCell ref="O3:P3"/>
    <mergeCell ref="O26:P26"/>
  </mergeCells>
  <hyperlinks>
    <hyperlink ref="A2" location="'CHAPTER 1'!A1" display="Back to Table of Contents" xr:uid="{00000000-0004-0000-2100-000000000000}"/>
    <hyperlink ref="B55" r:id="rId1" xr:uid="{00000000-0004-0000-2100-000001000000}"/>
  </hyperlinks>
  <pageMargins left="0.7" right="0.7" top="0.75" bottom="0.75" header="0.3" footer="0.3"/>
  <pageSetup paperSize="9" scale="54" orientation="landscape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9">
    <tabColor theme="3" tint="0.59999389629810485"/>
    <pageSetUpPr fitToPage="1"/>
  </sheetPr>
  <dimension ref="A1:X58"/>
  <sheetViews>
    <sheetView showGridLines="0" zoomScaleNormal="100" workbookViewId="0">
      <pane xSplit="2" ySplit="4" topLeftCell="I32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ColWidth="9.140625" defaultRowHeight="15" x14ac:dyDescent="0.3"/>
  <cols>
    <col min="1" max="1" width="10.28515625" style="9" customWidth="1"/>
    <col min="2" max="2" width="11.140625" style="9" customWidth="1"/>
    <col min="3" max="3" width="10" style="9" bestFit="1" customWidth="1"/>
    <col min="4" max="4" width="11.85546875" style="9" customWidth="1"/>
    <col min="5" max="5" width="10" style="9" bestFit="1" customWidth="1"/>
    <col min="6" max="6" width="9.7109375" style="9" customWidth="1"/>
    <col min="7" max="7" width="10" style="9" bestFit="1" customWidth="1"/>
    <col min="8" max="8" width="11" style="9" customWidth="1"/>
    <col min="9" max="9" width="10" style="9" bestFit="1" customWidth="1"/>
    <col min="10" max="10" width="10.5703125" style="9" customWidth="1"/>
    <col min="11" max="11" width="10.28515625" style="9" customWidth="1"/>
    <col min="12" max="12" width="10.5703125" style="9" customWidth="1"/>
    <col min="13" max="13" width="11" style="9" bestFit="1" customWidth="1"/>
    <col min="14" max="14" width="11.28515625" style="9" customWidth="1"/>
    <col min="15" max="15" width="9.85546875" style="9" customWidth="1"/>
    <col min="16" max="16" width="11.28515625" style="9" customWidth="1"/>
    <col min="17" max="17" width="9.85546875" style="9" customWidth="1"/>
    <col min="18" max="18" width="11.28515625" style="9" customWidth="1"/>
    <col min="19" max="16384" width="9.140625" style="9"/>
  </cols>
  <sheetData>
    <row r="1" spans="1:24" s="37" customFormat="1" ht="18" x14ac:dyDescent="0.35">
      <c r="A1" s="35" t="s">
        <v>1307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</row>
    <row r="2" spans="1:24" x14ac:dyDescent="0.3">
      <c r="A2" s="574" t="s">
        <v>965</v>
      </c>
      <c r="B2" s="329"/>
      <c r="C2" s="329"/>
      <c r="D2" s="329"/>
      <c r="E2" s="329"/>
      <c r="F2" s="329"/>
      <c r="G2" s="329"/>
      <c r="H2" s="329"/>
      <c r="S2" s="90"/>
      <c r="T2" s="90"/>
      <c r="U2" s="90"/>
      <c r="V2" s="90"/>
      <c r="W2" s="90"/>
      <c r="X2" s="90"/>
    </row>
    <row r="3" spans="1:24" x14ac:dyDescent="0.3">
      <c r="A3" s="1060"/>
      <c r="B3" s="330"/>
      <c r="C3" s="1195" t="s">
        <v>70</v>
      </c>
      <c r="D3" s="1197"/>
      <c r="E3" s="1195" t="s">
        <v>71</v>
      </c>
      <c r="F3" s="1197"/>
      <c r="G3" s="1195" t="s">
        <v>72</v>
      </c>
      <c r="H3" s="1197"/>
      <c r="I3" s="1195" t="s">
        <v>76</v>
      </c>
      <c r="J3" s="1197"/>
      <c r="K3" s="1195" t="s">
        <v>110</v>
      </c>
      <c r="L3" s="1197"/>
      <c r="M3" s="1195" t="s">
        <v>117</v>
      </c>
      <c r="N3" s="1197"/>
      <c r="O3" s="1195" t="s">
        <v>890</v>
      </c>
      <c r="P3" s="1197"/>
      <c r="Q3" s="1195" t="s">
        <v>1189</v>
      </c>
      <c r="R3" s="1197"/>
    </row>
    <row r="4" spans="1:24" ht="60" x14ac:dyDescent="0.3">
      <c r="A4" s="1202" t="s">
        <v>109</v>
      </c>
      <c r="B4" s="1203"/>
      <c r="C4" s="881" t="s">
        <v>91</v>
      </c>
      <c r="D4" s="882" t="s">
        <v>90</v>
      </c>
      <c r="E4" s="881" t="s">
        <v>91</v>
      </c>
      <c r="F4" s="882" t="s">
        <v>90</v>
      </c>
      <c r="G4" s="881" t="s">
        <v>91</v>
      </c>
      <c r="H4" s="882" t="s">
        <v>90</v>
      </c>
      <c r="I4" s="881" t="s">
        <v>91</v>
      </c>
      <c r="J4" s="882" t="s">
        <v>90</v>
      </c>
      <c r="K4" s="881" t="s">
        <v>91</v>
      </c>
      <c r="L4" s="882" t="s">
        <v>90</v>
      </c>
      <c r="M4" s="881" t="s">
        <v>91</v>
      </c>
      <c r="N4" s="882" t="s">
        <v>90</v>
      </c>
      <c r="O4" s="881" t="s">
        <v>91</v>
      </c>
      <c r="P4" s="882" t="s">
        <v>90</v>
      </c>
      <c r="Q4" s="881" t="s">
        <v>91</v>
      </c>
      <c r="R4" s="882" t="s">
        <v>90</v>
      </c>
    </row>
    <row r="5" spans="1:24" x14ac:dyDescent="0.3">
      <c r="A5" s="317"/>
      <c r="B5" s="22" t="s">
        <v>74</v>
      </c>
      <c r="C5" s="861">
        <v>70</v>
      </c>
      <c r="D5" s="853">
        <v>32</v>
      </c>
      <c r="E5" s="867">
        <v>10</v>
      </c>
      <c r="F5" s="853">
        <v>4.4000000000000004</v>
      </c>
      <c r="G5" s="867">
        <v>40</v>
      </c>
      <c r="H5" s="853">
        <v>15.8</v>
      </c>
      <c r="I5" s="861">
        <v>20</v>
      </c>
      <c r="J5" s="853">
        <v>9.1</v>
      </c>
      <c r="K5" s="872">
        <v>40</v>
      </c>
      <c r="L5" s="873">
        <v>17.3</v>
      </c>
      <c r="M5" s="872">
        <v>60</v>
      </c>
      <c r="N5" s="873">
        <v>27.1</v>
      </c>
      <c r="O5" s="872">
        <v>40</v>
      </c>
      <c r="P5" s="873">
        <v>19.100000000000001</v>
      </c>
      <c r="Q5" s="872">
        <v>70</v>
      </c>
      <c r="R5" s="873">
        <v>27.8</v>
      </c>
    </row>
    <row r="6" spans="1:24" x14ac:dyDescent="0.3">
      <c r="A6" s="317"/>
      <c r="B6" s="22" t="s">
        <v>75</v>
      </c>
      <c r="C6" s="861">
        <v>30</v>
      </c>
      <c r="D6" s="853">
        <v>9.1</v>
      </c>
      <c r="E6" s="867">
        <v>50</v>
      </c>
      <c r="F6" s="853">
        <v>16.600000000000001</v>
      </c>
      <c r="G6" s="867">
        <v>50</v>
      </c>
      <c r="H6" s="853">
        <v>17</v>
      </c>
      <c r="I6" s="861">
        <v>50</v>
      </c>
      <c r="J6" s="853">
        <v>17.399999999999999</v>
      </c>
      <c r="K6" s="872">
        <v>100</v>
      </c>
      <c r="L6" s="873">
        <v>34.5</v>
      </c>
      <c r="M6" s="872">
        <v>30</v>
      </c>
      <c r="N6" s="873">
        <v>10</v>
      </c>
      <c r="O6" s="872">
        <v>10</v>
      </c>
      <c r="P6" s="873">
        <v>3.9</v>
      </c>
      <c r="Q6" s="872">
        <v>60</v>
      </c>
      <c r="R6" s="873">
        <v>16.899999999999999</v>
      </c>
    </row>
    <row r="7" spans="1:24" x14ac:dyDescent="0.3">
      <c r="A7" s="317"/>
      <c r="B7" s="22" t="s">
        <v>14</v>
      </c>
      <c r="C7" s="861">
        <v>90</v>
      </c>
      <c r="D7" s="853">
        <v>16.7</v>
      </c>
      <c r="E7" s="867">
        <v>30</v>
      </c>
      <c r="F7" s="853">
        <v>5.4</v>
      </c>
      <c r="G7" s="867">
        <v>100</v>
      </c>
      <c r="H7" s="853">
        <v>19.5</v>
      </c>
      <c r="I7" s="861">
        <v>40</v>
      </c>
      <c r="J7" s="853">
        <v>7.7</v>
      </c>
      <c r="K7" s="872">
        <v>110</v>
      </c>
      <c r="L7" s="873">
        <v>24</v>
      </c>
      <c r="M7" s="872">
        <v>80</v>
      </c>
      <c r="N7" s="873">
        <v>18.2</v>
      </c>
      <c r="O7" s="872">
        <v>50</v>
      </c>
      <c r="P7" s="873">
        <v>10.6</v>
      </c>
      <c r="Q7" s="872">
        <v>160</v>
      </c>
      <c r="R7" s="873">
        <v>36.299999999999997</v>
      </c>
    </row>
    <row r="8" spans="1:24" x14ac:dyDescent="0.3">
      <c r="A8" s="318"/>
      <c r="B8" s="319" t="s">
        <v>2</v>
      </c>
      <c r="C8" s="862">
        <v>50</v>
      </c>
      <c r="D8" s="854">
        <v>12.1</v>
      </c>
      <c r="E8" s="868">
        <v>100</v>
      </c>
      <c r="F8" s="854">
        <v>22.7</v>
      </c>
      <c r="G8" s="868">
        <v>130</v>
      </c>
      <c r="H8" s="854">
        <v>29.2</v>
      </c>
      <c r="I8" s="862">
        <v>60</v>
      </c>
      <c r="J8" s="854">
        <v>14.6</v>
      </c>
      <c r="K8" s="874">
        <v>70</v>
      </c>
      <c r="L8" s="875">
        <v>16.600000000000001</v>
      </c>
      <c r="M8" s="874">
        <v>50</v>
      </c>
      <c r="N8" s="875">
        <v>12.2</v>
      </c>
      <c r="O8" s="874">
        <v>120</v>
      </c>
      <c r="P8" s="875">
        <v>29.8</v>
      </c>
      <c r="Q8" s="874">
        <v>160</v>
      </c>
      <c r="R8" s="875">
        <v>39.4</v>
      </c>
    </row>
    <row r="9" spans="1:24" x14ac:dyDescent="0.3">
      <c r="A9" s="1072"/>
      <c r="B9" s="329"/>
      <c r="C9" s="864"/>
      <c r="D9" s="860"/>
      <c r="E9" s="866"/>
      <c r="F9" s="860"/>
      <c r="G9" s="866"/>
      <c r="H9" s="860"/>
      <c r="I9" s="864"/>
      <c r="J9" s="860"/>
      <c r="K9" s="880"/>
      <c r="L9" s="856"/>
      <c r="M9" s="880"/>
      <c r="N9" s="856"/>
      <c r="O9" s="880"/>
      <c r="P9" s="856"/>
      <c r="Q9" s="880"/>
      <c r="R9" s="856"/>
    </row>
    <row r="10" spans="1:24" x14ac:dyDescent="0.3">
      <c r="A10" s="320" t="s">
        <v>65</v>
      </c>
      <c r="B10" s="320" t="s">
        <v>1</v>
      </c>
      <c r="C10" s="863">
        <v>240</v>
      </c>
      <c r="D10" s="855">
        <v>16.2</v>
      </c>
      <c r="E10" s="869">
        <v>180</v>
      </c>
      <c r="F10" s="855">
        <v>12.5</v>
      </c>
      <c r="G10" s="869">
        <v>320</v>
      </c>
      <c r="H10" s="855">
        <v>21.4</v>
      </c>
      <c r="I10" s="863">
        <v>170</v>
      </c>
      <c r="J10" s="855">
        <v>11.9</v>
      </c>
      <c r="K10" s="876">
        <v>330</v>
      </c>
      <c r="L10" s="877">
        <v>22.8</v>
      </c>
      <c r="M10" s="876">
        <v>230</v>
      </c>
      <c r="N10" s="877">
        <v>16.100000000000001</v>
      </c>
      <c r="O10" s="876">
        <v>220</v>
      </c>
      <c r="P10" s="877">
        <v>15.8</v>
      </c>
      <c r="Q10" s="876">
        <v>440</v>
      </c>
      <c r="R10" s="877">
        <v>31.3</v>
      </c>
    </row>
    <row r="11" spans="1:24" x14ac:dyDescent="0.3">
      <c r="A11" s="113"/>
      <c r="C11" s="864"/>
      <c r="D11" s="856"/>
      <c r="E11" s="866"/>
      <c r="F11" s="856"/>
      <c r="G11" s="866"/>
      <c r="H11" s="856"/>
      <c r="I11" s="864"/>
      <c r="J11" s="856"/>
      <c r="K11" s="866"/>
      <c r="L11" s="856"/>
      <c r="M11" s="866"/>
      <c r="N11" s="856"/>
      <c r="O11" s="866"/>
      <c r="P11" s="856"/>
      <c r="Q11" s="866"/>
      <c r="R11" s="856"/>
    </row>
    <row r="12" spans="1:24" x14ac:dyDescent="0.3">
      <c r="A12" s="317"/>
      <c r="B12" s="22" t="s">
        <v>74</v>
      </c>
      <c r="C12" s="861">
        <v>20</v>
      </c>
      <c r="D12" s="853">
        <v>16.600000000000001</v>
      </c>
      <c r="E12" s="867">
        <v>10</v>
      </c>
      <c r="F12" s="853">
        <v>11.8</v>
      </c>
      <c r="G12" s="867">
        <v>20</v>
      </c>
      <c r="H12" s="853">
        <v>16.3</v>
      </c>
      <c r="I12" s="861">
        <v>40</v>
      </c>
      <c r="J12" s="853">
        <v>49.4</v>
      </c>
      <c r="K12" s="872">
        <v>10</v>
      </c>
      <c r="L12" s="873">
        <v>5.9</v>
      </c>
      <c r="M12" s="872">
        <v>30</v>
      </c>
      <c r="N12" s="873">
        <v>27.9</v>
      </c>
      <c r="O12" s="872">
        <v>20</v>
      </c>
      <c r="P12" s="873">
        <v>17.8</v>
      </c>
      <c r="Q12" s="872">
        <v>20</v>
      </c>
      <c r="R12" s="873">
        <v>21.6</v>
      </c>
    </row>
    <row r="13" spans="1:24" x14ac:dyDescent="0.3">
      <c r="A13" s="317"/>
      <c r="B13" s="22" t="s">
        <v>75</v>
      </c>
      <c r="C13" s="861">
        <v>20</v>
      </c>
      <c r="D13" s="853">
        <v>11</v>
      </c>
      <c r="E13" s="867">
        <v>0</v>
      </c>
      <c r="F13" s="853">
        <v>1.8</v>
      </c>
      <c r="G13" s="867">
        <v>40</v>
      </c>
      <c r="H13" s="853">
        <v>28.6</v>
      </c>
      <c r="I13" s="861">
        <v>10</v>
      </c>
      <c r="J13" s="853">
        <v>6.9</v>
      </c>
      <c r="K13" s="872">
        <v>60</v>
      </c>
      <c r="L13" s="873">
        <v>39.799999999999997</v>
      </c>
      <c r="M13" s="872">
        <v>50</v>
      </c>
      <c r="N13" s="873">
        <v>34</v>
      </c>
      <c r="O13" s="872">
        <v>20</v>
      </c>
      <c r="P13" s="873">
        <v>15.1</v>
      </c>
      <c r="Q13" s="872">
        <v>40</v>
      </c>
      <c r="R13" s="873">
        <v>25.3</v>
      </c>
    </row>
    <row r="14" spans="1:24" x14ac:dyDescent="0.3">
      <c r="A14" s="317"/>
      <c r="B14" s="22" t="s">
        <v>14</v>
      </c>
      <c r="C14" s="861">
        <v>80</v>
      </c>
      <c r="D14" s="853">
        <v>17.899999999999999</v>
      </c>
      <c r="E14" s="867">
        <v>90</v>
      </c>
      <c r="F14" s="853">
        <v>22.8</v>
      </c>
      <c r="G14" s="867">
        <v>50</v>
      </c>
      <c r="H14" s="853">
        <v>12.2</v>
      </c>
      <c r="I14" s="861">
        <v>60</v>
      </c>
      <c r="J14" s="853">
        <v>16.100000000000001</v>
      </c>
      <c r="K14" s="872">
        <v>90</v>
      </c>
      <c r="L14" s="873">
        <v>23.5</v>
      </c>
      <c r="M14" s="872">
        <v>60</v>
      </c>
      <c r="N14" s="873">
        <v>16.2</v>
      </c>
      <c r="O14" s="872">
        <v>50</v>
      </c>
      <c r="P14" s="873">
        <v>12.5</v>
      </c>
      <c r="Q14" s="872">
        <v>100</v>
      </c>
      <c r="R14" s="873">
        <v>29.2</v>
      </c>
    </row>
    <row r="15" spans="1:24" x14ac:dyDescent="0.3">
      <c r="A15" s="318"/>
      <c r="B15" s="319" t="s">
        <v>2</v>
      </c>
      <c r="C15" s="862">
        <v>150</v>
      </c>
      <c r="D15" s="854">
        <v>19</v>
      </c>
      <c r="E15" s="868">
        <v>150</v>
      </c>
      <c r="F15" s="854">
        <v>19.399999999999999</v>
      </c>
      <c r="G15" s="868">
        <v>150</v>
      </c>
      <c r="H15" s="854">
        <v>18.8</v>
      </c>
      <c r="I15" s="862">
        <v>90</v>
      </c>
      <c r="J15" s="854">
        <v>11.7</v>
      </c>
      <c r="K15" s="874">
        <v>110</v>
      </c>
      <c r="L15" s="875">
        <v>14.4</v>
      </c>
      <c r="M15" s="874">
        <v>140</v>
      </c>
      <c r="N15" s="875">
        <v>19.899999999999999</v>
      </c>
      <c r="O15" s="874">
        <v>30</v>
      </c>
      <c r="P15" s="875">
        <v>5.0999999999999996</v>
      </c>
      <c r="Q15" s="874">
        <v>180</v>
      </c>
      <c r="R15" s="875">
        <v>28.8</v>
      </c>
    </row>
    <row r="16" spans="1:24" x14ac:dyDescent="0.3">
      <c r="A16" s="1072"/>
      <c r="B16" s="329"/>
      <c r="C16" s="864"/>
      <c r="D16" s="860"/>
      <c r="E16" s="866"/>
      <c r="F16" s="860"/>
      <c r="G16" s="866"/>
      <c r="H16" s="860"/>
      <c r="I16" s="864"/>
      <c r="J16" s="860"/>
      <c r="K16" s="880"/>
      <c r="L16" s="856"/>
      <c r="M16" s="880"/>
      <c r="N16" s="856"/>
      <c r="O16" s="880"/>
      <c r="P16" s="856"/>
      <c r="Q16" s="880"/>
      <c r="R16" s="856"/>
    </row>
    <row r="17" spans="1:18" x14ac:dyDescent="0.3">
      <c r="A17" s="320" t="s">
        <v>64</v>
      </c>
      <c r="B17" s="320" t="s">
        <v>1</v>
      </c>
      <c r="C17" s="863">
        <v>270</v>
      </c>
      <c r="D17" s="855">
        <v>17.600000000000001</v>
      </c>
      <c r="E17" s="869">
        <v>250</v>
      </c>
      <c r="F17" s="855">
        <v>17.8</v>
      </c>
      <c r="G17" s="869">
        <v>270</v>
      </c>
      <c r="H17" s="855">
        <v>17.7</v>
      </c>
      <c r="I17" s="863">
        <v>200</v>
      </c>
      <c r="J17" s="855">
        <v>14.6</v>
      </c>
      <c r="K17" s="876">
        <v>270</v>
      </c>
      <c r="L17" s="877">
        <v>19</v>
      </c>
      <c r="M17" s="876">
        <v>280</v>
      </c>
      <c r="N17" s="877">
        <v>21.1</v>
      </c>
      <c r="O17" s="876">
        <v>120</v>
      </c>
      <c r="P17" s="877">
        <v>9.1999999999999993</v>
      </c>
      <c r="Q17" s="876">
        <v>340</v>
      </c>
      <c r="R17" s="877">
        <v>27.9</v>
      </c>
    </row>
    <row r="18" spans="1:18" x14ac:dyDescent="0.3">
      <c r="A18" s="113"/>
      <c r="C18" s="864"/>
      <c r="D18" s="856"/>
      <c r="E18" s="866"/>
      <c r="F18" s="856"/>
      <c r="G18" s="866"/>
      <c r="H18" s="856"/>
      <c r="I18" s="864"/>
      <c r="J18" s="856"/>
      <c r="K18" s="866"/>
      <c r="L18" s="856"/>
      <c r="M18" s="866"/>
      <c r="N18" s="856"/>
      <c r="O18" s="866"/>
      <c r="P18" s="856"/>
      <c r="Q18" s="866"/>
      <c r="R18" s="856"/>
    </row>
    <row r="19" spans="1:18" x14ac:dyDescent="0.3">
      <c r="A19" s="317"/>
      <c r="B19" s="22" t="s">
        <v>74</v>
      </c>
      <c r="C19" s="861">
        <v>90</v>
      </c>
      <c r="D19" s="853">
        <v>27.4</v>
      </c>
      <c r="E19" s="867">
        <v>20</v>
      </c>
      <c r="F19" s="853">
        <v>6.6</v>
      </c>
      <c r="G19" s="867">
        <v>50</v>
      </c>
      <c r="H19" s="853">
        <v>16</v>
      </c>
      <c r="I19" s="861">
        <v>60</v>
      </c>
      <c r="J19" s="853">
        <v>19.5</v>
      </c>
      <c r="K19" s="872">
        <v>50</v>
      </c>
      <c r="L19" s="873">
        <v>13.8</v>
      </c>
      <c r="M19" s="872">
        <v>90</v>
      </c>
      <c r="N19" s="873">
        <v>27.4</v>
      </c>
      <c r="O19" s="872">
        <v>60</v>
      </c>
      <c r="P19" s="873">
        <v>18.8</v>
      </c>
      <c r="Q19" s="872">
        <v>90</v>
      </c>
      <c r="R19" s="873">
        <v>26</v>
      </c>
    </row>
    <row r="20" spans="1:18" x14ac:dyDescent="0.3">
      <c r="A20" s="317"/>
      <c r="B20" s="22" t="s">
        <v>75</v>
      </c>
      <c r="C20" s="861">
        <v>50</v>
      </c>
      <c r="D20" s="853">
        <v>9.8000000000000007</v>
      </c>
      <c r="E20" s="867">
        <v>50</v>
      </c>
      <c r="F20" s="853">
        <v>11.1</v>
      </c>
      <c r="G20" s="867">
        <v>100</v>
      </c>
      <c r="H20" s="853">
        <v>21</v>
      </c>
      <c r="I20" s="861">
        <v>60</v>
      </c>
      <c r="J20" s="853">
        <v>13.7</v>
      </c>
      <c r="K20" s="872">
        <v>160</v>
      </c>
      <c r="L20" s="873">
        <v>36.299999999999997</v>
      </c>
      <c r="M20" s="872">
        <v>80</v>
      </c>
      <c r="N20" s="873">
        <v>18.2</v>
      </c>
      <c r="O20" s="872">
        <v>40</v>
      </c>
      <c r="P20" s="873">
        <v>7.5</v>
      </c>
      <c r="Q20" s="872">
        <v>90</v>
      </c>
      <c r="R20" s="873">
        <v>19.5</v>
      </c>
    </row>
    <row r="21" spans="1:18" x14ac:dyDescent="0.3">
      <c r="A21" s="317"/>
      <c r="B21" s="22" t="s">
        <v>14</v>
      </c>
      <c r="C21" s="861">
        <v>170</v>
      </c>
      <c r="D21" s="853">
        <v>17.2</v>
      </c>
      <c r="E21" s="867">
        <v>120</v>
      </c>
      <c r="F21" s="853">
        <v>13.1</v>
      </c>
      <c r="G21" s="867">
        <v>150</v>
      </c>
      <c r="H21" s="853">
        <v>16.100000000000001</v>
      </c>
      <c r="I21" s="861">
        <v>100</v>
      </c>
      <c r="J21" s="853">
        <v>11.4</v>
      </c>
      <c r="K21" s="872">
        <v>210</v>
      </c>
      <c r="L21" s="873">
        <v>23.8</v>
      </c>
      <c r="M21" s="872">
        <v>140</v>
      </c>
      <c r="N21" s="873">
        <v>17.3</v>
      </c>
      <c r="O21" s="872">
        <v>100</v>
      </c>
      <c r="P21" s="873">
        <v>11.4</v>
      </c>
      <c r="Q21" s="872">
        <v>260</v>
      </c>
      <c r="R21" s="873">
        <v>33.299999999999997</v>
      </c>
    </row>
    <row r="22" spans="1:18" x14ac:dyDescent="0.3">
      <c r="A22" s="318"/>
      <c r="B22" s="319" t="s">
        <v>2</v>
      </c>
      <c r="C22" s="862">
        <v>210</v>
      </c>
      <c r="D22" s="854">
        <v>16.5</v>
      </c>
      <c r="E22" s="868">
        <v>240</v>
      </c>
      <c r="F22" s="854">
        <v>20.6</v>
      </c>
      <c r="G22" s="868">
        <v>280</v>
      </c>
      <c r="H22" s="854">
        <v>22.5</v>
      </c>
      <c r="I22" s="862">
        <v>150</v>
      </c>
      <c r="J22" s="854">
        <v>12.8</v>
      </c>
      <c r="K22" s="874">
        <v>190</v>
      </c>
      <c r="L22" s="875">
        <v>15.2</v>
      </c>
      <c r="M22" s="874">
        <v>190</v>
      </c>
      <c r="N22" s="875">
        <v>17</v>
      </c>
      <c r="O22" s="874">
        <v>150</v>
      </c>
      <c r="P22" s="875">
        <v>14</v>
      </c>
      <c r="Q22" s="874">
        <v>340</v>
      </c>
      <c r="R22" s="875">
        <v>32.9</v>
      </c>
    </row>
    <row r="23" spans="1:18" x14ac:dyDescent="0.3">
      <c r="A23" s="1072"/>
      <c r="B23" s="329"/>
      <c r="C23" s="864"/>
      <c r="D23" s="860"/>
      <c r="E23" s="866"/>
      <c r="F23" s="860"/>
      <c r="G23" s="866"/>
      <c r="H23" s="860"/>
      <c r="I23" s="864"/>
      <c r="J23" s="860"/>
      <c r="K23" s="880"/>
      <c r="L23" s="856"/>
      <c r="M23" s="880"/>
      <c r="N23" s="856"/>
      <c r="O23" s="880"/>
      <c r="P23" s="856"/>
      <c r="Q23" s="880"/>
      <c r="R23" s="856"/>
    </row>
    <row r="24" spans="1:18" x14ac:dyDescent="0.3">
      <c r="A24" s="321" t="s">
        <v>43</v>
      </c>
      <c r="B24" s="321" t="s">
        <v>1</v>
      </c>
      <c r="C24" s="865">
        <v>510</v>
      </c>
      <c r="D24" s="857">
        <v>16.899999999999999</v>
      </c>
      <c r="E24" s="870">
        <v>440</v>
      </c>
      <c r="F24" s="857">
        <v>15.1</v>
      </c>
      <c r="G24" s="870">
        <v>590</v>
      </c>
      <c r="H24" s="857">
        <v>19.5</v>
      </c>
      <c r="I24" s="865">
        <v>370</v>
      </c>
      <c r="J24" s="857">
        <v>13.2</v>
      </c>
      <c r="K24" s="878">
        <v>600</v>
      </c>
      <c r="L24" s="879">
        <v>20.9</v>
      </c>
      <c r="M24" s="878">
        <v>510</v>
      </c>
      <c r="N24" s="879">
        <v>18.600000000000001</v>
      </c>
      <c r="O24" s="878">
        <v>340</v>
      </c>
      <c r="P24" s="879">
        <v>12.7</v>
      </c>
      <c r="Q24" s="878">
        <v>780</v>
      </c>
      <c r="R24" s="879">
        <v>29.7</v>
      </c>
    </row>
    <row r="25" spans="1:18" x14ac:dyDescent="0.3">
      <c r="A25" s="331"/>
      <c r="B25" s="329"/>
      <c r="C25" s="864"/>
      <c r="D25" s="858"/>
      <c r="E25" s="864"/>
      <c r="F25" s="858"/>
      <c r="G25" s="864"/>
      <c r="H25" s="858"/>
      <c r="I25" s="864"/>
      <c r="J25" s="858"/>
      <c r="K25" s="871"/>
      <c r="L25" s="859"/>
      <c r="M25" s="871"/>
      <c r="N25" s="859"/>
      <c r="O25" s="871"/>
      <c r="P25" s="859"/>
      <c r="Q25" s="871"/>
      <c r="R25" s="859"/>
    </row>
    <row r="26" spans="1:18" x14ac:dyDescent="0.3">
      <c r="A26" s="113"/>
      <c r="B26" s="322"/>
      <c r="C26" s="1195" t="s">
        <v>70</v>
      </c>
      <c r="D26" s="1197"/>
      <c r="E26" s="1195" t="s">
        <v>71</v>
      </c>
      <c r="F26" s="1197"/>
      <c r="G26" s="1195" t="s">
        <v>72</v>
      </c>
      <c r="H26" s="1197"/>
      <c r="I26" s="1195" t="s">
        <v>76</v>
      </c>
      <c r="J26" s="1197"/>
      <c r="K26" s="1198" t="s">
        <v>110</v>
      </c>
      <c r="L26" s="1199"/>
      <c r="M26" s="1195" t="s">
        <v>117</v>
      </c>
      <c r="N26" s="1197"/>
      <c r="O26" s="1195" t="s">
        <v>890</v>
      </c>
      <c r="P26" s="1197"/>
      <c r="Q26" s="1195" t="s">
        <v>1189</v>
      </c>
      <c r="R26" s="1197"/>
    </row>
    <row r="27" spans="1:18" ht="60" x14ac:dyDescent="0.3">
      <c r="A27" s="1200" t="s">
        <v>93</v>
      </c>
      <c r="B27" s="1201"/>
      <c r="C27" s="881" t="s">
        <v>91</v>
      </c>
      <c r="D27" s="882" t="s">
        <v>90</v>
      </c>
      <c r="E27" s="881" t="s">
        <v>91</v>
      </c>
      <c r="F27" s="882" t="s">
        <v>90</v>
      </c>
      <c r="G27" s="881" t="s">
        <v>91</v>
      </c>
      <c r="H27" s="882" t="s">
        <v>90</v>
      </c>
      <c r="I27" s="881" t="s">
        <v>91</v>
      </c>
      <c r="J27" s="882" t="s">
        <v>90</v>
      </c>
      <c r="K27" s="881" t="s">
        <v>91</v>
      </c>
      <c r="L27" s="882" t="s">
        <v>90</v>
      </c>
      <c r="M27" s="881" t="s">
        <v>91</v>
      </c>
      <c r="N27" s="882" t="s">
        <v>90</v>
      </c>
      <c r="O27" s="881" t="s">
        <v>91</v>
      </c>
      <c r="P27" s="882" t="s">
        <v>90</v>
      </c>
      <c r="Q27" s="881" t="s">
        <v>91</v>
      </c>
      <c r="R27" s="882" t="s">
        <v>90</v>
      </c>
    </row>
    <row r="28" spans="1:18" x14ac:dyDescent="0.3">
      <c r="A28" s="317"/>
      <c r="B28" s="22" t="s">
        <v>74</v>
      </c>
      <c r="C28" s="861">
        <v>50</v>
      </c>
      <c r="D28" s="853">
        <v>35.6</v>
      </c>
      <c r="E28" s="867">
        <v>0</v>
      </c>
      <c r="F28" s="853">
        <v>0.3</v>
      </c>
      <c r="G28" s="867">
        <v>30</v>
      </c>
      <c r="H28" s="853">
        <v>25.1</v>
      </c>
      <c r="I28" s="861">
        <v>30</v>
      </c>
      <c r="J28" s="853">
        <v>26.8</v>
      </c>
      <c r="K28" s="872">
        <v>40</v>
      </c>
      <c r="L28" s="873">
        <v>30</v>
      </c>
      <c r="M28" s="872">
        <v>30</v>
      </c>
      <c r="N28" s="873">
        <v>23</v>
      </c>
      <c r="O28" s="872">
        <v>30</v>
      </c>
      <c r="P28" s="873">
        <v>18.8</v>
      </c>
      <c r="Q28" s="872">
        <v>50</v>
      </c>
      <c r="R28" s="873">
        <v>37.1</v>
      </c>
    </row>
    <row r="29" spans="1:18" x14ac:dyDescent="0.3">
      <c r="A29" s="317"/>
      <c r="B29" s="22" t="s">
        <v>75</v>
      </c>
      <c r="C29" s="861">
        <v>30</v>
      </c>
      <c r="D29" s="853">
        <v>20</v>
      </c>
      <c r="E29" s="867">
        <v>40</v>
      </c>
      <c r="F29" s="853">
        <v>24.3</v>
      </c>
      <c r="G29" s="867">
        <v>50</v>
      </c>
      <c r="H29" s="853">
        <v>24.4</v>
      </c>
      <c r="I29" s="861">
        <v>20</v>
      </c>
      <c r="J29" s="853">
        <v>15</v>
      </c>
      <c r="K29" s="872">
        <v>70</v>
      </c>
      <c r="L29" s="873">
        <v>40.799999999999997</v>
      </c>
      <c r="M29" s="872">
        <v>30</v>
      </c>
      <c r="N29" s="873">
        <v>17.5</v>
      </c>
      <c r="O29" s="872">
        <v>4</v>
      </c>
      <c r="P29" s="873">
        <v>2.1</v>
      </c>
      <c r="Q29" s="872">
        <v>48</v>
      </c>
      <c r="R29" s="873">
        <v>25.1</v>
      </c>
    </row>
    <row r="30" spans="1:18" x14ac:dyDescent="0.3">
      <c r="A30" s="317"/>
      <c r="B30" s="22" t="s">
        <v>14</v>
      </c>
      <c r="C30" s="861">
        <v>60</v>
      </c>
      <c r="D30" s="853">
        <v>20.5</v>
      </c>
      <c r="E30" s="867">
        <v>20</v>
      </c>
      <c r="F30" s="853">
        <v>6.9</v>
      </c>
      <c r="G30" s="867">
        <v>70</v>
      </c>
      <c r="H30" s="853">
        <v>24.8</v>
      </c>
      <c r="I30" s="861">
        <v>20</v>
      </c>
      <c r="J30" s="853">
        <v>7.6</v>
      </c>
      <c r="K30" s="872">
        <v>50</v>
      </c>
      <c r="L30" s="873">
        <v>17.8</v>
      </c>
      <c r="M30" s="872">
        <v>50</v>
      </c>
      <c r="N30" s="873">
        <v>20.100000000000001</v>
      </c>
      <c r="O30" s="872">
        <v>40</v>
      </c>
      <c r="P30" s="873">
        <v>16.600000000000001</v>
      </c>
      <c r="Q30" s="872">
        <v>60</v>
      </c>
      <c r="R30" s="873">
        <v>23</v>
      </c>
    </row>
    <row r="31" spans="1:18" x14ac:dyDescent="0.3">
      <c r="A31" s="318"/>
      <c r="B31" s="319" t="s">
        <v>2</v>
      </c>
      <c r="C31" s="862">
        <v>30</v>
      </c>
      <c r="D31" s="854">
        <v>13.8</v>
      </c>
      <c r="E31" s="868">
        <v>30</v>
      </c>
      <c r="F31" s="854">
        <v>15.8</v>
      </c>
      <c r="G31" s="868">
        <v>70</v>
      </c>
      <c r="H31" s="854">
        <v>31.3</v>
      </c>
      <c r="I31" s="862">
        <v>30</v>
      </c>
      <c r="J31" s="854">
        <v>14.2</v>
      </c>
      <c r="K31" s="874">
        <v>10</v>
      </c>
      <c r="L31" s="875">
        <v>7.2</v>
      </c>
      <c r="M31" s="874">
        <v>50</v>
      </c>
      <c r="N31" s="875">
        <v>28.9</v>
      </c>
      <c r="O31" s="874">
        <v>90</v>
      </c>
      <c r="P31" s="875">
        <v>54.7</v>
      </c>
      <c r="Q31" s="874">
        <v>60</v>
      </c>
      <c r="R31" s="875">
        <v>31.1</v>
      </c>
    </row>
    <row r="32" spans="1:18" x14ac:dyDescent="0.3">
      <c r="A32" s="320" t="s">
        <v>65</v>
      </c>
      <c r="B32" s="320" t="s">
        <v>1</v>
      </c>
      <c r="C32" s="863">
        <v>170</v>
      </c>
      <c r="D32" s="855">
        <v>21.3</v>
      </c>
      <c r="E32" s="869">
        <v>100</v>
      </c>
      <c r="F32" s="855">
        <v>11.7</v>
      </c>
      <c r="G32" s="869">
        <v>210</v>
      </c>
      <c r="H32" s="855">
        <v>26.4</v>
      </c>
      <c r="I32" s="863">
        <v>110</v>
      </c>
      <c r="J32" s="855">
        <v>14.3</v>
      </c>
      <c r="K32" s="876">
        <v>170</v>
      </c>
      <c r="L32" s="877">
        <v>22.3</v>
      </c>
      <c r="M32" s="876">
        <v>160</v>
      </c>
      <c r="N32" s="877">
        <v>22.1</v>
      </c>
      <c r="O32" s="876">
        <v>160</v>
      </c>
      <c r="P32" s="877">
        <v>21.6</v>
      </c>
      <c r="Q32" s="876">
        <v>210</v>
      </c>
      <c r="R32" s="877">
        <v>28.1</v>
      </c>
    </row>
    <row r="33" spans="1:18" x14ac:dyDescent="0.3">
      <c r="A33" s="113"/>
      <c r="C33" s="864"/>
      <c r="D33" s="860"/>
      <c r="E33" s="866"/>
      <c r="F33" s="860"/>
      <c r="G33" s="866"/>
      <c r="H33" s="860"/>
      <c r="I33" s="864"/>
      <c r="J33" s="860"/>
      <c r="K33" s="880"/>
      <c r="L33" s="856"/>
      <c r="M33" s="880"/>
      <c r="N33" s="856"/>
      <c r="O33" s="880"/>
      <c r="P33" s="856"/>
      <c r="Q33" s="880"/>
      <c r="R33" s="856"/>
    </row>
    <row r="34" spans="1:18" x14ac:dyDescent="0.3">
      <c r="A34" s="317"/>
      <c r="B34" s="22" t="s">
        <v>74</v>
      </c>
      <c r="C34" s="861">
        <v>20</v>
      </c>
      <c r="D34" s="853">
        <v>57.1</v>
      </c>
      <c r="E34" s="867">
        <v>10</v>
      </c>
      <c r="F34" s="853">
        <v>15</v>
      </c>
      <c r="G34" s="867">
        <v>1</v>
      </c>
      <c r="H34" s="853">
        <v>5.9</v>
      </c>
      <c r="I34" s="861">
        <v>30</v>
      </c>
      <c r="J34" s="853">
        <v>75.8</v>
      </c>
      <c r="K34" s="872">
        <v>4</v>
      </c>
      <c r="L34" s="873">
        <v>9.5</v>
      </c>
      <c r="M34" s="872">
        <v>20</v>
      </c>
      <c r="N34" s="873">
        <v>34</v>
      </c>
      <c r="O34" s="872">
        <v>1</v>
      </c>
      <c r="P34" s="873">
        <v>2.6</v>
      </c>
      <c r="Q34" s="872">
        <v>4.5</v>
      </c>
      <c r="R34" s="873">
        <v>9.6999999999999993</v>
      </c>
    </row>
    <row r="35" spans="1:18" x14ac:dyDescent="0.3">
      <c r="A35" s="317"/>
      <c r="B35" s="22" t="s">
        <v>75</v>
      </c>
      <c r="C35" s="861">
        <v>10</v>
      </c>
      <c r="D35" s="853">
        <v>14.3</v>
      </c>
      <c r="E35" s="867">
        <v>0</v>
      </c>
      <c r="F35" s="853">
        <v>1.3</v>
      </c>
      <c r="G35" s="867">
        <v>20</v>
      </c>
      <c r="H35" s="853">
        <v>27.4</v>
      </c>
      <c r="I35" s="884">
        <v>-10</v>
      </c>
      <c r="J35" s="885" t="s">
        <v>891</v>
      </c>
      <c r="K35" s="872">
        <v>40</v>
      </c>
      <c r="L35" s="873">
        <v>63</v>
      </c>
      <c r="M35" s="872">
        <v>20</v>
      </c>
      <c r="N35" s="873">
        <v>27.4</v>
      </c>
      <c r="O35" s="872">
        <v>20</v>
      </c>
      <c r="P35" s="873">
        <v>35.6</v>
      </c>
      <c r="Q35" s="872">
        <v>20</v>
      </c>
      <c r="R35" s="873">
        <v>32.799999999999997</v>
      </c>
    </row>
    <row r="36" spans="1:18" x14ac:dyDescent="0.3">
      <c r="A36" s="317"/>
      <c r="B36" s="22" t="s">
        <v>14</v>
      </c>
      <c r="C36" s="861">
        <v>40</v>
      </c>
      <c r="D36" s="853">
        <v>19.100000000000001</v>
      </c>
      <c r="E36" s="867">
        <v>30</v>
      </c>
      <c r="F36" s="853">
        <v>20.6</v>
      </c>
      <c r="G36" s="867">
        <v>20</v>
      </c>
      <c r="H36" s="853">
        <v>12.8</v>
      </c>
      <c r="I36" s="861">
        <v>30</v>
      </c>
      <c r="J36" s="853">
        <v>17.2</v>
      </c>
      <c r="K36" s="872">
        <v>50</v>
      </c>
      <c r="L36" s="873">
        <v>33.299999999999997</v>
      </c>
      <c r="M36" s="872">
        <v>30</v>
      </c>
      <c r="N36" s="873">
        <v>20.3</v>
      </c>
      <c r="O36" s="872">
        <v>20</v>
      </c>
      <c r="P36" s="873">
        <v>15.9</v>
      </c>
      <c r="Q36" s="872">
        <v>20</v>
      </c>
      <c r="R36" s="873">
        <v>13.3</v>
      </c>
    </row>
    <row r="37" spans="1:18" x14ac:dyDescent="0.3">
      <c r="A37" s="318"/>
      <c r="B37" s="319" t="s">
        <v>2</v>
      </c>
      <c r="C37" s="862">
        <v>40</v>
      </c>
      <c r="D37" s="854">
        <v>11.7</v>
      </c>
      <c r="E37" s="868">
        <v>50</v>
      </c>
      <c r="F37" s="854">
        <v>19.2</v>
      </c>
      <c r="G37" s="868">
        <v>100</v>
      </c>
      <c r="H37" s="854">
        <v>38</v>
      </c>
      <c r="I37" s="862">
        <v>10</v>
      </c>
      <c r="J37" s="854">
        <v>1.9</v>
      </c>
      <c r="K37" s="874">
        <v>20</v>
      </c>
      <c r="L37" s="875">
        <v>8.1999999999999993</v>
      </c>
      <c r="M37" s="874">
        <v>20</v>
      </c>
      <c r="N37" s="875">
        <v>9</v>
      </c>
      <c r="O37" s="874">
        <v>20</v>
      </c>
      <c r="P37" s="875">
        <v>10.7</v>
      </c>
      <c r="Q37" s="874">
        <v>50</v>
      </c>
      <c r="R37" s="875">
        <v>26.9</v>
      </c>
    </row>
    <row r="38" spans="1:18" x14ac:dyDescent="0.3">
      <c r="A38" s="320" t="s">
        <v>64</v>
      </c>
      <c r="B38" s="320" t="s">
        <v>1</v>
      </c>
      <c r="C38" s="863">
        <v>100</v>
      </c>
      <c r="D38" s="855">
        <v>17</v>
      </c>
      <c r="E38" s="869">
        <v>90</v>
      </c>
      <c r="F38" s="855">
        <v>16.8</v>
      </c>
      <c r="G38" s="869">
        <v>150</v>
      </c>
      <c r="H38" s="855">
        <v>26.4</v>
      </c>
      <c r="I38" s="863">
        <v>50</v>
      </c>
      <c r="J38" s="855">
        <v>9.6999999999999993</v>
      </c>
      <c r="K38" s="876">
        <v>110</v>
      </c>
      <c r="L38" s="877">
        <v>21.8</v>
      </c>
      <c r="M38" s="876">
        <v>80</v>
      </c>
      <c r="N38" s="877">
        <v>17.100000000000001</v>
      </c>
      <c r="O38" s="876">
        <v>70</v>
      </c>
      <c r="P38" s="877">
        <v>14.9</v>
      </c>
      <c r="Q38" s="876">
        <v>100</v>
      </c>
      <c r="R38" s="877">
        <v>21.9</v>
      </c>
    </row>
    <row r="39" spans="1:18" x14ac:dyDescent="0.3">
      <c r="A39" s="113"/>
      <c r="B39" s="322"/>
      <c r="C39" s="864"/>
      <c r="D39" s="856"/>
      <c r="E39" s="866"/>
      <c r="F39" s="856"/>
      <c r="G39" s="866"/>
      <c r="H39" s="856"/>
      <c r="I39" s="864"/>
      <c r="J39" s="856"/>
      <c r="K39" s="866"/>
      <c r="L39" s="860"/>
      <c r="M39" s="866"/>
      <c r="N39" s="860"/>
      <c r="O39" s="866"/>
      <c r="P39" s="860"/>
      <c r="Q39" s="866"/>
      <c r="R39" s="860"/>
    </row>
    <row r="40" spans="1:18" x14ac:dyDescent="0.3">
      <c r="A40" s="317"/>
      <c r="B40" s="22" t="s">
        <v>74</v>
      </c>
      <c r="C40" s="861">
        <v>70</v>
      </c>
      <c r="D40" s="853">
        <v>39.799999999999997</v>
      </c>
      <c r="E40" s="867">
        <v>10</v>
      </c>
      <c r="F40" s="853">
        <v>3.5</v>
      </c>
      <c r="G40" s="867">
        <v>40</v>
      </c>
      <c r="H40" s="853">
        <v>20.6</v>
      </c>
      <c r="I40" s="861">
        <v>60</v>
      </c>
      <c r="J40" s="853">
        <v>36.799999999999997</v>
      </c>
      <c r="K40" s="872">
        <v>40</v>
      </c>
      <c r="L40" s="873">
        <v>25</v>
      </c>
      <c r="M40" s="872">
        <v>50</v>
      </c>
      <c r="N40" s="873">
        <v>25.6</v>
      </c>
      <c r="O40" s="872">
        <v>30</v>
      </c>
      <c r="P40" s="873">
        <v>15.3</v>
      </c>
      <c r="Q40" s="872">
        <v>60</v>
      </c>
      <c r="R40" s="873">
        <v>30.3</v>
      </c>
    </row>
    <row r="41" spans="1:18" x14ac:dyDescent="0.3">
      <c r="A41" s="317"/>
      <c r="B41" s="22" t="s">
        <v>75</v>
      </c>
      <c r="C41" s="861">
        <v>40</v>
      </c>
      <c r="D41" s="853">
        <v>18.2</v>
      </c>
      <c r="E41" s="867">
        <v>40</v>
      </c>
      <c r="F41" s="853">
        <v>17.2</v>
      </c>
      <c r="G41" s="867">
        <v>70</v>
      </c>
      <c r="H41" s="853">
        <v>25.2</v>
      </c>
      <c r="I41" s="861">
        <v>20</v>
      </c>
      <c r="J41" s="853">
        <v>7.4</v>
      </c>
      <c r="K41" s="872">
        <v>110</v>
      </c>
      <c r="L41" s="873">
        <v>46.5</v>
      </c>
      <c r="M41" s="872">
        <v>50</v>
      </c>
      <c r="N41" s="873">
        <v>20.2</v>
      </c>
      <c r="O41" s="872">
        <v>30</v>
      </c>
      <c r="P41" s="873">
        <v>10.1</v>
      </c>
      <c r="Q41" s="872">
        <v>70</v>
      </c>
      <c r="R41" s="873">
        <v>27.1</v>
      </c>
    </row>
    <row r="42" spans="1:18" x14ac:dyDescent="0.3">
      <c r="A42" s="317"/>
      <c r="B42" s="22" t="s">
        <v>14</v>
      </c>
      <c r="C42" s="861">
        <v>90</v>
      </c>
      <c r="D42" s="853">
        <v>20</v>
      </c>
      <c r="E42" s="867">
        <v>50</v>
      </c>
      <c r="F42" s="853">
        <v>12</v>
      </c>
      <c r="G42" s="867">
        <v>90</v>
      </c>
      <c r="H42" s="853">
        <v>20.100000000000001</v>
      </c>
      <c r="I42" s="861">
        <v>50</v>
      </c>
      <c r="J42" s="853">
        <v>11.3</v>
      </c>
      <c r="K42" s="872">
        <v>100</v>
      </c>
      <c r="L42" s="873">
        <v>23.4</v>
      </c>
      <c r="M42" s="872">
        <v>70</v>
      </c>
      <c r="N42" s="873">
        <v>20.2</v>
      </c>
      <c r="O42" s="886">
        <v>60</v>
      </c>
      <c r="P42" s="873">
        <v>16.3</v>
      </c>
      <c r="Q42" s="886">
        <v>70</v>
      </c>
      <c r="R42" s="873">
        <v>19.600000000000001</v>
      </c>
    </row>
    <row r="43" spans="1:18" x14ac:dyDescent="0.3">
      <c r="A43" s="318"/>
      <c r="B43" s="319" t="s">
        <v>2</v>
      </c>
      <c r="C43" s="862">
        <v>70</v>
      </c>
      <c r="D43" s="854">
        <v>12.6</v>
      </c>
      <c r="E43" s="868">
        <v>90</v>
      </c>
      <c r="F43" s="854">
        <v>17.7</v>
      </c>
      <c r="G43" s="868">
        <v>170</v>
      </c>
      <c r="H43" s="854">
        <v>35</v>
      </c>
      <c r="I43" s="862">
        <v>30</v>
      </c>
      <c r="J43" s="854">
        <v>7.4</v>
      </c>
      <c r="K43" s="874">
        <v>40</v>
      </c>
      <c r="L43" s="875">
        <v>7.8</v>
      </c>
      <c r="M43" s="874">
        <v>70</v>
      </c>
      <c r="N43" s="875">
        <v>17.399999999999999</v>
      </c>
      <c r="O43" s="874">
        <v>110</v>
      </c>
      <c r="P43" s="875">
        <v>30</v>
      </c>
      <c r="Q43" s="874">
        <v>110</v>
      </c>
      <c r="R43" s="875">
        <v>28.9</v>
      </c>
    </row>
    <row r="44" spans="1:18" x14ac:dyDescent="0.3">
      <c r="A44" s="321" t="s">
        <v>43</v>
      </c>
      <c r="B44" s="321" t="s">
        <v>1</v>
      </c>
      <c r="C44" s="865">
        <v>280</v>
      </c>
      <c r="D44" s="857">
        <v>19.5</v>
      </c>
      <c r="E44" s="870">
        <v>190</v>
      </c>
      <c r="F44" s="857">
        <v>13.8</v>
      </c>
      <c r="G44" s="870">
        <v>360</v>
      </c>
      <c r="H44" s="857">
        <v>26.4</v>
      </c>
      <c r="I44" s="865">
        <v>160</v>
      </c>
      <c r="J44" s="857">
        <v>12.4</v>
      </c>
      <c r="K44" s="878">
        <v>280</v>
      </c>
      <c r="L44" s="879">
        <v>22.1</v>
      </c>
      <c r="M44" s="878">
        <v>250</v>
      </c>
      <c r="N44" s="879">
        <v>20.100000000000001</v>
      </c>
      <c r="O44" s="878">
        <v>230</v>
      </c>
      <c r="P44" s="879">
        <v>19.100000000000001</v>
      </c>
      <c r="Q44" s="878">
        <v>310</v>
      </c>
      <c r="R44" s="879">
        <v>25.8</v>
      </c>
    </row>
    <row r="45" spans="1:18" ht="16.5" x14ac:dyDescent="0.3">
      <c r="A45" s="332"/>
      <c r="B45" s="333"/>
      <c r="C45" s="334"/>
      <c r="D45" s="335"/>
      <c r="E45" s="334"/>
      <c r="F45" s="335"/>
      <c r="G45" s="334"/>
      <c r="H45" s="335"/>
    </row>
    <row r="46" spans="1:18" s="557" customFormat="1" x14ac:dyDescent="0.35">
      <c r="A46" s="657" t="s">
        <v>87</v>
      </c>
      <c r="B46" s="557" t="s">
        <v>92</v>
      </c>
    </row>
    <row r="47" spans="1:18" s="557" customFormat="1" x14ac:dyDescent="0.35">
      <c r="A47" s="644"/>
      <c r="B47" s="557" t="s">
        <v>96</v>
      </c>
    </row>
    <row r="48" spans="1:18" s="557" customFormat="1" x14ac:dyDescent="0.35">
      <c r="A48" s="644"/>
      <c r="B48" s="658" t="s">
        <v>98</v>
      </c>
    </row>
    <row r="49" spans="1:8" s="557" customFormat="1" x14ac:dyDescent="0.35">
      <c r="A49" s="644"/>
      <c r="B49" s="658" t="s">
        <v>97</v>
      </c>
    </row>
    <row r="50" spans="1:8" s="557" customFormat="1" x14ac:dyDescent="0.35">
      <c r="A50" s="644"/>
      <c r="B50" s="557" t="s">
        <v>107</v>
      </c>
    </row>
    <row r="51" spans="1:8" s="557" customFormat="1" x14ac:dyDescent="0.35">
      <c r="A51" s="644"/>
      <c r="B51" s="557" t="s">
        <v>112</v>
      </c>
    </row>
    <row r="52" spans="1:8" ht="15.75" x14ac:dyDescent="0.35">
      <c r="A52" s="113"/>
      <c r="B52" s="557" t="s">
        <v>1195</v>
      </c>
      <c r="D52" s="328"/>
      <c r="F52" s="328"/>
      <c r="H52" s="328"/>
    </row>
    <row r="53" spans="1:8" s="557" customFormat="1" x14ac:dyDescent="0.35">
      <c r="A53" s="644"/>
      <c r="B53" s="557" t="s">
        <v>1022</v>
      </c>
    </row>
    <row r="54" spans="1:8" s="557" customFormat="1" x14ac:dyDescent="0.35">
      <c r="A54" s="644"/>
      <c r="B54" s="557" t="s">
        <v>1021</v>
      </c>
    </row>
    <row r="55" spans="1:8" s="557" customFormat="1" x14ac:dyDescent="0.35">
      <c r="A55" s="644"/>
    </row>
    <row r="56" spans="1:8" s="557" customFormat="1" x14ac:dyDescent="0.35">
      <c r="A56" s="657" t="s">
        <v>44</v>
      </c>
      <c r="B56" s="557" t="s">
        <v>1194</v>
      </c>
    </row>
    <row r="57" spans="1:8" ht="15.75" x14ac:dyDescent="0.35">
      <c r="A57" s="331"/>
      <c r="B57" s="557" t="s">
        <v>1196</v>
      </c>
    </row>
    <row r="58" spans="1:8" ht="15.75" x14ac:dyDescent="0.35">
      <c r="B58" s="643" t="s">
        <v>1075</v>
      </c>
    </row>
  </sheetData>
  <mergeCells count="18">
    <mergeCell ref="M3:N3"/>
    <mergeCell ref="K26:L26"/>
    <mergeCell ref="M26:N26"/>
    <mergeCell ref="I3:J3"/>
    <mergeCell ref="I26:J26"/>
    <mergeCell ref="A27:B27"/>
    <mergeCell ref="Q3:R3"/>
    <mergeCell ref="Q26:R26"/>
    <mergeCell ref="A4:B4"/>
    <mergeCell ref="O3:P3"/>
    <mergeCell ref="O26:P26"/>
    <mergeCell ref="G3:H3"/>
    <mergeCell ref="G26:H26"/>
    <mergeCell ref="C3:D3"/>
    <mergeCell ref="E3:F3"/>
    <mergeCell ref="C26:D26"/>
    <mergeCell ref="E26:F26"/>
    <mergeCell ref="K3:L3"/>
  </mergeCells>
  <hyperlinks>
    <hyperlink ref="A2" location="'CHAPTER 1'!A1" display="Back to Table of Contents" xr:uid="{00000000-0004-0000-2200-000000000000}"/>
    <hyperlink ref="B58" r:id="rId1" xr:uid="{00000000-0004-0000-2200-000001000000}"/>
  </hyperlinks>
  <pageMargins left="0.7" right="0.7" top="0.75" bottom="0.75" header="0.3" footer="0.3"/>
  <pageSetup paperSize="9" scale="51" orientation="landscape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77">
    <tabColor theme="3" tint="0.59999389629810485"/>
    <pageSetUpPr fitToPage="1"/>
  </sheetPr>
  <dimension ref="A1:Y58"/>
  <sheetViews>
    <sheetView showGridLines="0" zoomScaleNormal="100" workbookViewId="0">
      <pane xSplit="2" ySplit="4" topLeftCell="C44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ColWidth="9.140625" defaultRowHeight="15" x14ac:dyDescent="0.3"/>
  <cols>
    <col min="1" max="1" width="10.28515625" style="9" customWidth="1"/>
    <col min="2" max="2" width="14.85546875" style="9" customWidth="1"/>
    <col min="3" max="3" width="9.85546875" style="9" customWidth="1"/>
    <col min="4" max="4" width="10.140625" style="9" customWidth="1"/>
    <col min="5" max="5" width="10" style="9" bestFit="1" customWidth="1"/>
    <col min="6" max="6" width="9.42578125" style="9" customWidth="1"/>
    <col min="7" max="7" width="10" style="9" bestFit="1" customWidth="1"/>
    <col min="8" max="8" width="9.7109375" style="9" customWidth="1"/>
    <col min="9" max="9" width="10" style="9" bestFit="1" customWidth="1"/>
    <col min="10" max="10" width="9.140625" style="9" customWidth="1"/>
    <col min="11" max="11" width="10" style="9" customWidth="1"/>
    <col min="12" max="12" width="9.42578125" style="9" customWidth="1"/>
    <col min="13" max="13" width="10.28515625" style="9" customWidth="1"/>
    <col min="14" max="14" width="9.7109375" style="9" customWidth="1"/>
    <col min="15" max="15" width="9.5703125" style="9" customWidth="1"/>
    <col min="16" max="16" width="9.42578125" style="9" customWidth="1"/>
    <col min="17" max="17" width="9.140625" style="9" customWidth="1"/>
    <col min="18" max="18" width="10" style="9" customWidth="1"/>
    <col min="19" max="19" width="10" style="9" bestFit="1" customWidth="1"/>
    <col min="20" max="20" width="8.85546875" style="9" customWidth="1"/>
    <col min="21" max="21" width="10" style="9" bestFit="1" customWidth="1"/>
    <col min="22" max="22" width="8.85546875" style="9" customWidth="1"/>
    <col min="23" max="16384" width="9.140625" style="9"/>
  </cols>
  <sheetData>
    <row r="1" spans="1:25" s="37" customFormat="1" ht="18" x14ac:dyDescent="0.35">
      <c r="A1" s="35" t="s">
        <v>1262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</row>
    <row r="2" spans="1:25" x14ac:dyDescent="0.3">
      <c r="A2" s="574" t="s">
        <v>965</v>
      </c>
      <c r="B2" s="329"/>
      <c r="C2" s="329"/>
      <c r="D2" s="329"/>
      <c r="E2" s="329"/>
      <c r="F2" s="329"/>
      <c r="G2" s="329"/>
      <c r="H2" s="329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</row>
    <row r="3" spans="1:25" x14ac:dyDescent="0.3">
      <c r="A3" s="1060"/>
      <c r="B3" s="330"/>
      <c r="C3" s="1195" t="s">
        <v>82</v>
      </c>
      <c r="D3" s="1197"/>
      <c r="E3" s="1195" t="s">
        <v>70</v>
      </c>
      <c r="F3" s="1197"/>
      <c r="G3" s="1195" t="s">
        <v>71</v>
      </c>
      <c r="H3" s="1197"/>
      <c r="I3" s="1195" t="s">
        <v>72</v>
      </c>
      <c r="J3" s="1197"/>
      <c r="K3" s="1195" t="s">
        <v>76</v>
      </c>
      <c r="L3" s="1197"/>
      <c r="M3" s="1195" t="s">
        <v>110</v>
      </c>
      <c r="N3" s="1197"/>
      <c r="O3" s="1195" t="s">
        <v>117</v>
      </c>
      <c r="P3" s="1197"/>
      <c r="Q3" s="1195" t="s">
        <v>890</v>
      </c>
      <c r="R3" s="1197"/>
      <c r="S3" s="1195" t="s">
        <v>1189</v>
      </c>
      <c r="T3" s="1197"/>
      <c r="U3" s="1195" t="s">
        <v>1191</v>
      </c>
      <c r="V3" s="1197"/>
    </row>
    <row r="4" spans="1:25" ht="60" x14ac:dyDescent="0.3">
      <c r="A4" s="1202" t="s">
        <v>1077</v>
      </c>
      <c r="B4" s="1203"/>
      <c r="C4" s="881" t="s">
        <v>91</v>
      </c>
      <c r="D4" s="882" t="s">
        <v>90</v>
      </c>
      <c r="E4" s="881" t="s">
        <v>91</v>
      </c>
      <c r="F4" s="882" t="s">
        <v>90</v>
      </c>
      <c r="G4" s="881" t="s">
        <v>91</v>
      </c>
      <c r="H4" s="882" t="s">
        <v>90</v>
      </c>
      <c r="I4" s="881" t="s">
        <v>91</v>
      </c>
      <c r="J4" s="882" t="s">
        <v>90</v>
      </c>
      <c r="K4" s="881" t="s">
        <v>91</v>
      </c>
      <c r="L4" s="882" t="s">
        <v>90</v>
      </c>
      <c r="M4" s="881" t="s">
        <v>91</v>
      </c>
      <c r="N4" s="882" t="s">
        <v>90</v>
      </c>
      <c r="O4" s="881" t="s">
        <v>91</v>
      </c>
      <c r="P4" s="882" t="s">
        <v>90</v>
      </c>
      <c r="Q4" s="881" t="s">
        <v>91</v>
      </c>
      <c r="R4" s="882" t="s">
        <v>90</v>
      </c>
      <c r="S4" s="881" t="s">
        <v>91</v>
      </c>
      <c r="T4" s="882" t="s">
        <v>90</v>
      </c>
      <c r="U4" s="881" t="s">
        <v>91</v>
      </c>
      <c r="V4" s="882" t="s">
        <v>90</v>
      </c>
    </row>
    <row r="5" spans="1:25" x14ac:dyDescent="0.3">
      <c r="A5" s="317"/>
      <c r="B5" s="22" t="s">
        <v>74</v>
      </c>
      <c r="C5" s="861">
        <v>120</v>
      </c>
      <c r="D5" s="853">
        <v>24</v>
      </c>
      <c r="E5" s="861">
        <v>40</v>
      </c>
      <c r="F5" s="853">
        <v>7</v>
      </c>
      <c r="G5" s="867">
        <v>30</v>
      </c>
      <c r="H5" s="853">
        <v>7</v>
      </c>
      <c r="I5" s="883">
        <v>-10</v>
      </c>
      <c r="J5" s="853" t="s">
        <v>891</v>
      </c>
      <c r="K5" s="861">
        <v>10</v>
      </c>
      <c r="L5" s="853">
        <v>2</v>
      </c>
      <c r="M5" s="872">
        <v>40</v>
      </c>
      <c r="N5" s="873">
        <v>8</v>
      </c>
      <c r="O5" s="872">
        <v>60</v>
      </c>
      <c r="P5" s="873">
        <v>14</v>
      </c>
      <c r="Q5" s="872">
        <v>100</v>
      </c>
      <c r="R5" s="873">
        <v>22</v>
      </c>
      <c r="S5" s="872">
        <v>30</v>
      </c>
      <c r="T5" s="873">
        <v>7</v>
      </c>
      <c r="U5" s="1166"/>
      <c r="V5" s="1167"/>
    </row>
    <row r="6" spans="1:25" x14ac:dyDescent="0.3">
      <c r="A6" s="317"/>
      <c r="B6" s="22" t="s">
        <v>75</v>
      </c>
      <c r="C6" s="861">
        <v>90</v>
      </c>
      <c r="D6" s="853">
        <v>17</v>
      </c>
      <c r="E6" s="861">
        <v>110</v>
      </c>
      <c r="F6" s="853">
        <v>20</v>
      </c>
      <c r="G6" s="867">
        <v>10</v>
      </c>
      <c r="H6" s="853">
        <v>2</v>
      </c>
      <c r="I6" s="867">
        <v>20</v>
      </c>
      <c r="J6" s="853">
        <v>3</v>
      </c>
      <c r="K6" s="861">
        <v>60</v>
      </c>
      <c r="L6" s="853">
        <v>11</v>
      </c>
      <c r="M6" s="872">
        <v>110</v>
      </c>
      <c r="N6" s="873">
        <v>20</v>
      </c>
      <c r="O6" s="872">
        <v>110</v>
      </c>
      <c r="P6" s="873">
        <v>21</v>
      </c>
      <c r="Q6" s="872">
        <v>60</v>
      </c>
      <c r="R6" s="873">
        <v>10</v>
      </c>
      <c r="S6" s="872">
        <v>90</v>
      </c>
      <c r="T6" s="873">
        <v>15</v>
      </c>
      <c r="U6" s="1166"/>
      <c r="V6" s="1167"/>
    </row>
    <row r="7" spans="1:25" x14ac:dyDescent="0.3">
      <c r="A7" s="317"/>
      <c r="B7" s="22" t="s">
        <v>14</v>
      </c>
      <c r="C7" s="861">
        <v>180</v>
      </c>
      <c r="D7" s="853">
        <v>21</v>
      </c>
      <c r="E7" s="861">
        <v>160</v>
      </c>
      <c r="F7" s="853">
        <v>19</v>
      </c>
      <c r="G7" s="867">
        <v>110</v>
      </c>
      <c r="H7" s="853">
        <v>14</v>
      </c>
      <c r="I7" s="867">
        <v>100</v>
      </c>
      <c r="J7" s="853">
        <v>12</v>
      </c>
      <c r="K7" s="861">
        <v>80</v>
      </c>
      <c r="L7" s="853">
        <v>9</v>
      </c>
      <c r="M7" s="872">
        <v>190</v>
      </c>
      <c r="N7" s="873">
        <v>24</v>
      </c>
      <c r="O7" s="872">
        <v>120</v>
      </c>
      <c r="P7" s="873">
        <v>15</v>
      </c>
      <c r="Q7" s="872">
        <v>110</v>
      </c>
      <c r="R7" s="873">
        <v>14</v>
      </c>
      <c r="S7" s="872">
        <v>220</v>
      </c>
      <c r="T7" s="873">
        <v>27</v>
      </c>
      <c r="U7" s="1166"/>
      <c r="V7" s="1167"/>
    </row>
    <row r="8" spans="1:25" x14ac:dyDescent="0.3">
      <c r="A8" s="318"/>
      <c r="B8" s="319" t="s">
        <v>2</v>
      </c>
      <c r="C8" s="862">
        <v>130</v>
      </c>
      <c r="D8" s="854">
        <v>22</v>
      </c>
      <c r="E8" s="862">
        <v>80</v>
      </c>
      <c r="F8" s="854">
        <v>13</v>
      </c>
      <c r="G8" s="868">
        <v>80</v>
      </c>
      <c r="H8" s="854">
        <v>13</v>
      </c>
      <c r="I8" s="868">
        <v>150</v>
      </c>
      <c r="J8" s="854">
        <v>24</v>
      </c>
      <c r="K8" s="862">
        <v>90</v>
      </c>
      <c r="L8" s="854">
        <v>14</v>
      </c>
      <c r="M8" s="874">
        <v>200</v>
      </c>
      <c r="N8" s="875">
        <v>30</v>
      </c>
      <c r="O8" s="874">
        <v>80</v>
      </c>
      <c r="P8" s="875">
        <v>11</v>
      </c>
      <c r="Q8" s="874">
        <v>110</v>
      </c>
      <c r="R8" s="875">
        <v>18</v>
      </c>
      <c r="S8" s="874">
        <v>210</v>
      </c>
      <c r="T8" s="875">
        <v>32</v>
      </c>
      <c r="U8" s="1168"/>
      <c r="V8" s="1169"/>
    </row>
    <row r="9" spans="1:25" x14ac:dyDescent="0.3">
      <c r="A9" s="320" t="s">
        <v>65</v>
      </c>
      <c r="B9" s="320" t="s">
        <v>1</v>
      </c>
      <c r="C9" s="863">
        <v>520</v>
      </c>
      <c r="D9" s="855">
        <v>21</v>
      </c>
      <c r="E9" s="863">
        <v>380</v>
      </c>
      <c r="F9" s="855">
        <v>15</v>
      </c>
      <c r="G9" s="869">
        <v>240</v>
      </c>
      <c r="H9" s="855">
        <v>10</v>
      </c>
      <c r="I9" s="869">
        <v>260</v>
      </c>
      <c r="J9" s="855">
        <v>10</v>
      </c>
      <c r="K9" s="863">
        <v>230</v>
      </c>
      <c r="L9" s="855">
        <v>10</v>
      </c>
      <c r="M9" s="876">
        <v>530</v>
      </c>
      <c r="N9" s="877">
        <v>22</v>
      </c>
      <c r="O9" s="876">
        <v>370</v>
      </c>
      <c r="P9" s="877">
        <v>15</v>
      </c>
      <c r="Q9" s="876">
        <v>380</v>
      </c>
      <c r="R9" s="877">
        <v>16</v>
      </c>
      <c r="S9" s="876">
        <v>530</v>
      </c>
      <c r="T9" s="877">
        <v>22</v>
      </c>
      <c r="U9" s="878"/>
      <c r="V9" s="879"/>
    </row>
    <row r="10" spans="1:25" x14ac:dyDescent="0.3">
      <c r="A10" s="113"/>
      <c r="C10" s="864"/>
      <c r="D10" s="856"/>
      <c r="E10" s="864"/>
      <c r="F10" s="856"/>
      <c r="G10" s="866"/>
      <c r="H10" s="856"/>
      <c r="I10" s="866"/>
      <c r="J10" s="860"/>
      <c r="K10" s="864"/>
      <c r="L10" s="856"/>
      <c r="M10" s="866"/>
      <c r="N10" s="856"/>
      <c r="O10" s="866"/>
      <c r="P10" s="856"/>
      <c r="Q10" s="866"/>
      <c r="R10" s="856"/>
      <c r="S10" s="866"/>
      <c r="T10" s="856"/>
      <c r="U10" s="1172"/>
      <c r="V10" s="1171"/>
    </row>
    <row r="11" spans="1:25" x14ac:dyDescent="0.3">
      <c r="A11" s="317"/>
      <c r="B11" s="22" t="s">
        <v>74</v>
      </c>
      <c r="C11" s="861">
        <v>20</v>
      </c>
      <c r="D11" s="853">
        <v>10</v>
      </c>
      <c r="E11" s="861">
        <v>20</v>
      </c>
      <c r="F11" s="853">
        <v>11</v>
      </c>
      <c r="G11" s="867">
        <v>10</v>
      </c>
      <c r="H11" s="853">
        <v>5</v>
      </c>
      <c r="I11" s="867">
        <v>0</v>
      </c>
      <c r="J11" s="853" t="s">
        <v>891</v>
      </c>
      <c r="K11" s="861">
        <v>20</v>
      </c>
      <c r="L11" s="853">
        <v>13</v>
      </c>
      <c r="M11" s="872">
        <v>0</v>
      </c>
      <c r="N11" s="873" t="s">
        <v>891</v>
      </c>
      <c r="O11" s="872">
        <v>50</v>
      </c>
      <c r="P11" s="873">
        <v>28</v>
      </c>
      <c r="Q11" s="872">
        <v>40</v>
      </c>
      <c r="R11" s="873">
        <v>21</v>
      </c>
      <c r="S11" s="872">
        <v>30</v>
      </c>
      <c r="T11" s="873">
        <v>15</v>
      </c>
      <c r="U11" s="1166"/>
      <c r="V11" s="1167"/>
    </row>
    <row r="12" spans="1:25" x14ac:dyDescent="0.3">
      <c r="A12" s="317"/>
      <c r="B12" s="22" t="s">
        <v>75</v>
      </c>
      <c r="C12" s="861">
        <v>100</v>
      </c>
      <c r="D12" s="853">
        <v>30</v>
      </c>
      <c r="E12" s="861">
        <v>30</v>
      </c>
      <c r="F12" s="853">
        <v>8</v>
      </c>
      <c r="G12" s="867">
        <v>20</v>
      </c>
      <c r="H12" s="853">
        <v>6</v>
      </c>
      <c r="I12" s="867">
        <v>30</v>
      </c>
      <c r="J12" s="853">
        <v>8</v>
      </c>
      <c r="K12" s="861">
        <v>10</v>
      </c>
      <c r="L12" s="853">
        <v>3</v>
      </c>
      <c r="M12" s="872">
        <v>50</v>
      </c>
      <c r="N12" s="873">
        <v>16</v>
      </c>
      <c r="O12" s="872">
        <v>50</v>
      </c>
      <c r="P12" s="873">
        <v>17</v>
      </c>
      <c r="Q12" s="872">
        <v>30</v>
      </c>
      <c r="R12" s="873">
        <v>10</v>
      </c>
      <c r="S12" s="872">
        <v>40</v>
      </c>
      <c r="T12" s="873">
        <v>14</v>
      </c>
      <c r="U12" s="1166"/>
      <c r="V12" s="1167"/>
    </row>
    <row r="13" spans="1:25" x14ac:dyDescent="0.3">
      <c r="A13" s="317"/>
      <c r="B13" s="22" t="s">
        <v>14</v>
      </c>
      <c r="C13" s="861">
        <v>190</v>
      </c>
      <c r="D13" s="853">
        <v>22</v>
      </c>
      <c r="E13" s="861">
        <v>180</v>
      </c>
      <c r="F13" s="853">
        <v>21</v>
      </c>
      <c r="G13" s="867">
        <v>80</v>
      </c>
      <c r="H13" s="853">
        <v>9</v>
      </c>
      <c r="I13" s="867">
        <v>80</v>
      </c>
      <c r="J13" s="853">
        <v>9</v>
      </c>
      <c r="K13" s="861">
        <v>90</v>
      </c>
      <c r="L13" s="853">
        <v>11</v>
      </c>
      <c r="M13" s="872">
        <v>190</v>
      </c>
      <c r="N13" s="873">
        <v>25</v>
      </c>
      <c r="O13" s="872">
        <v>110</v>
      </c>
      <c r="P13" s="873">
        <v>16</v>
      </c>
      <c r="Q13" s="872">
        <v>140</v>
      </c>
      <c r="R13" s="873">
        <v>19</v>
      </c>
      <c r="S13" s="872">
        <v>200</v>
      </c>
      <c r="T13" s="873">
        <v>27</v>
      </c>
      <c r="U13" s="1166"/>
      <c r="V13" s="1167"/>
    </row>
    <row r="14" spans="1:25" x14ac:dyDescent="0.3">
      <c r="A14" s="318"/>
      <c r="B14" s="319" t="s">
        <v>2</v>
      </c>
      <c r="C14" s="862">
        <v>190</v>
      </c>
      <c r="D14" s="854">
        <v>15</v>
      </c>
      <c r="E14" s="862">
        <v>190</v>
      </c>
      <c r="F14" s="854">
        <v>15</v>
      </c>
      <c r="G14" s="868">
        <v>0</v>
      </c>
      <c r="H14" s="854">
        <v>0</v>
      </c>
      <c r="I14" s="868">
        <v>130</v>
      </c>
      <c r="J14" s="854">
        <v>10</v>
      </c>
      <c r="K14" s="862">
        <v>170</v>
      </c>
      <c r="L14" s="854">
        <v>14</v>
      </c>
      <c r="M14" s="874">
        <v>350</v>
      </c>
      <c r="N14" s="875">
        <v>29</v>
      </c>
      <c r="O14" s="874">
        <v>180</v>
      </c>
      <c r="P14" s="875">
        <v>16</v>
      </c>
      <c r="Q14" s="874">
        <v>250</v>
      </c>
      <c r="R14" s="875">
        <v>21</v>
      </c>
      <c r="S14" s="874">
        <v>290</v>
      </c>
      <c r="T14" s="875">
        <v>26</v>
      </c>
      <c r="U14" s="1168"/>
      <c r="V14" s="1169"/>
    </row>
    <row r="15" spans="1:25" x14ac:dyDescent="0.3">
      <c r="A15" s="320" t="s">
        <v>64</v>
      </c>
      <c r="B15" s="320" t="s">
        <v>1</v>
      </c>
      <c r="C15" s="863">
        <v>510</v>
      </c>
      <c r="D15" s="855">
        <v>19</v>
      </c>
      <c r="E15" s="863">
        <v>420</v>
      </c>
      <c r="F15" s="855">
        <v>16</v>
      </c>
      <c r="G15" s="869">
        <v>110</v>
      </c>
      <c r="H15" s="855">
        <v>4</v>
      </c>
      <c r="I15" s="869">
        <v>240</v>
      </c>
      <c r="J15" s="855">
        <v>9</v>
      </c>
      <c r="K15" s="863">
        <v>290</v>
      </c>
      <c r="L15" s="855">
        <v>12</v>
      </c>
      <c r="M15" s="876">
        <v>590</v>
      </c>
      <c r="N15" s="877">
        <v>24</v>
      </c>
      <c r="O15" s="876">
        <v>400</v>
      </c>
      <c r="P15" s="877">
        <v>17</v>
      </c>
      <c r="Q15" s="876">
        <v>450</v>
      </c>
      <c r="R15" s="877">
        <v>19</v>
      </c>
      <c r="S15" s="876">
        <v>540</v>
      </c>
      <c r="T15" s="877">
        <v>24</v>
      </c>
      <c r="U15" s="878"/>
      <c r="V15" s="879"/>
    </row>
    <row r="16" spans="1:25" x14ac:dyDescent="0.3">
      <c r="A16" s="113"/>
      <c r="C16" s="864"/>
      <c r="D16" s="856"/>
      <c r="E16" s="864"/>
      <c r="F16" s="856"/>
      <c r="G16" s="866"/>
      <c r="H16" s="856"/>
      <c r="I16" s="866"/>
      <c r="J16" s="856"/>
      <c r="K16" s="864"/>
      <c r="L16" s="856"/>
      <c r="M16" s="866"/>
      <c r="N16" s="856"/>
      <c r="O16" s="866"/>
      <c r="P16" s="856"/>
      <c r="Q16" s="866"/>
      <c r="R16" s="856"/>
      <c r="S16" s="866"/>
      <c r="T16" s="856"/>
      <c r="U16" s="866"/>
      <c r="V16" s="856"/>
    </row>
    <row r="17" spans="1:22" x14ac:dyDescent="0.3">
      <c r="A17" s="317"/>
      <c r="B17" s="22" t="s">
        <v>74</v>
      </c>
      <c r="C17" s="861">
        <v>140</v>
      </c>
      <c r="D17" s="853">
        <v>20</v>
      </c>
      <c r="E17" s="861">
        <v>60</v>
      </c>
      <c r="F17" s="853">
        <v>8</v>
      </c>
      <c r="G17" s="867">
        <v>40</v>
      </c>
      <c r="H17" s="853">
        <v>6</v>
      </c>
      <c r="I17" s="883">
        <v>-10</v>
      </c>
      <c r="J17" s="853" t="s">
        <v>891</v>
      </c>
      <c r="K17" s="861">
        <v>30</v>
      </c>
      <c r="L17" s="853">
        <v>5</v>
      </c>
      <c r="M17" s="872">
        <v>40</v>
      </c>
      <c r="N17" s="873">
        <v>6</v>
      </c>
      <c r="O17" s="872">
        <v>120</v>
      </c>
      <c r="P17" s="873">
        <v>18</v>
      </c>
      <c r="Q17" s="872">
        <v>150</v>
      </c>
      <c r="R17" s="873">
        <v>22</v>
      </c>
      <c r="S17" s="872">
        <v>60</v>
      </c>
      <c r="T17" s="873">
        <v>9</v>
      </c>
      <c r="U17" s="872">
        <v>80</v>
      </c>
      <c r="V17" s="873" t="s">
        <v>1207</v>
      </c>
    </row>
    <row r="18" spans="1:22" x14ac:dyDescent="0.3">
      <c r="A18" s="317"/>
      <c r="B18" s="22" t="s">
        <v>75</v>
      </c>
      <c r="C18" s="861">
        <v>190</v>
      </c>
      <c r="D18" s="853">
        <v>22</v>
      </c>
      <c r="E18" s="861">
        <v>130</v>
      </c>
      <c r="F18" s="853">
        <v>15</v>
      </c>
      <c r="G18" s="867">
        <v>30</v>
      </c>
      <c r="H18" s="853">
        <v>4</v>
      </c>
      <c r="I18" s="867">
        <v>40</v>
      </c>
      <c r="J18" s="853">
        <v>5</v>
      </c>
      <c r="K18" s="861">
        <v>60</v>
      </c>
      <c r="L18" s="853">
        <v>8</v>
      </c>
      <c r="M18" s="872">
        <v>150</v>
      </c>
      <c r="N18" s="873">
        <v>18</v>
      </c>
      <c r="O18" s="872">
        <v>160</v>
      </c>
      <c r="P18" s="873">
        <v>19</v>
      </c>
      <c r="Q18" s="872">
        <v>90</v>
      </c>
      <c r="R18" s="873">
        <v>10</v>
      </c>
      <c r="S18" s="872">
        <v>140</v>
      </c>
      <c r="T18" s="873">
        <v>15</v>
      </c>
      <c r="U18" s="872">
        <v>90</v>
      </c>
      <c r="V18" s="873" t="s">
        <v>1207</v>
      </c>
    </row>
    <row r="19" spans="1:22" x14ac:dyDescent="0.3">
      <c r="A19" s="317"/>
      <c r="B19" s="22" t="s">
        <v>14</v>
      </c>
      <c r="C19" s="861">
        <v>370</v>
      </c>
      <c r="D19" s="853">
        <v>21</v>
      </c>
      <c r="E19" s="861">
        <v>340</v>
      </c>
      <c r="F19" s="853">
        <v>20</v>
      </c>
      <c r="G19" s="867">
        <v>190</v>
      </c>
      <c r="H19" s="853">
        <v>12</v>
      </c>
      <c r="I19" s="867">
        <v>180</v>
      </c>
      <c r="J19" s="853">
        <v>11</v>
      </c>
      <c r="K19" s="861">
        <v>160</v>
      </c>
      <c r="L19" s="853">
        <v>10</v>
      </c>
      <c r="M19" s="872">
        <v>390</v>
      </c>
      <c r="N19" s="873">
        <v>25</v>
      </c>
      <c r="O19" s="872">
        <v>230</v>
      </c>
      <c r="P19" s="873">
        <v>16</v>
      </c>
      <c r="Q19" s="872">
        <v>250</v>
      </c>
      <c r="R19" s="873">
        <v>16</v>
      </c>
      <c r="S19" s="872">
        <v>400</v>
      </c>
      <c r="T19" s="873">
        <v>27</v>
      </c>
      <c r="U19" s="872">
        <v>210</v>
      </c>
      <c r="V19" s="873" t="s">
        <v>1207</v>
      </c>
    </row>
    <row r="20" spans="1:22" x14ac:dyDescent="0.3">
      <c r="A20" s="318"/>
      <c r="B20" s="319" t="s">
        <v>2</v>
      </c>
      <c r="C20" s="862">
        <v>330</v>
      </c>
      <c r="D20" s="854">
        <v>18</v>
      </c>
      <c r="E20" s="862">
        <v>270</v>
      </c>
      <c r="F20" s="854">
        <v>14</v>
      </c>
      <c r="G20" s="868">
        <v>80</v>
      </c>
      <c r="H20" s="854">
        <v>4</v>
      </c>
      <c r="I20" s="868">
        <v>280</v>
      </c>
      <c r="J20" s="854">
        <v>15</v>
      </c>
      <c r="K20" s="862">
        <v>250</v>
      </c>
      <c r="L20" s="854">
        <v>14</v>
      </c>
      <c r="M20" s="874">
        <v>540</v>
      </c>
      <c r="N20" s="875">
        <v>29</v>
      </c>
      <c r="O20" s="874">
        <v>260</v>
      </c>
      <c r="P20" s="875">
        <v>14</v>
      </c>
      <c r="Q20" s="874">
        <v>360</v>
      </c>
      <c r="R20" s="875">
        <v>20</v>
      </c>
      <c r="S20" s="874">
        <v>490</v>
      </c>
      <c r="T20" s="875">
        <v>28</v>
      </c>
      <c r="U20" s="874">
        <v>250</v>
      </c>
      <c r="V20" s="875" t="s">
        <v>1207</v>
      </c>
    </row>
    <row r="21" spans="1:22" x14ac:dyDescent="0.3">
      <c r="A21" s="321" t="s">
        <v>43</v>
      </c>
      <c r="B21" s="321" t="s">
        <v>1</v>
      </c>
      <c r="C21" s="887">
        <v>1030</v>
      </c>
      <c r="D21" s="857">
        <v>20</v>
      </c>
      <c r="E21" s="865">
        <v>800</v>
      </c>
      <c r="F21" s="857">
        <v>15</v>
      </c>
      <c r="G21" s="870">
        <v>350</v>
      </c>
      <c r="H21" s="857">
        <v>7</v>
      </c>
      <c r="I21" s="870">
        <v>490</v>
      </c>
      <c r="J21" s="857">
        <v>9</v>
      </c>
      <c r="K21" s="865">
        <v>510</v>
      </c>
      <c r="L21" s="857">
        <v>11</v>
      </c>
      <c r="M21" s="878">
        <v>1120</v>
      </c>
      <c r="N21" s="879">
        <v>23</v>
      </c>
      <c r="O21" s="878">
        <v>760</v>
      </c>
      <c r="P21" s="879">
        <v>16</v>
      </c>
      <c r="Q21" s="878">
        <v>830</v>
      </c>
      <c r="R21" s="879">
        <v>17</v>
      </c>
      <c r="S21" s="878">
        <v>1090</v>
      </c>
      <c r="T21" s="879">
        <v>23</v>
      </c>
      <c r="U21" s="878">
        <v>620</v>
      </c>
      <c r="V21" s="879" t="s">
        <v>1207</v>
      </c>
    </row>
    <row r="22" spans="1:22" x14ac:dyDescent="0.3">
      <c r="A22" s="331"/>
      <c r="B22" s="329"/>
      <c r="C22" s="864"/>
      <c r="D22" s="858"/>
      <c r="E22" s="864"/>
      <c r="F22" s="858"/>
      <c r="G22" s="864"/>
      <c r="H22" s="858"/>
      <c r="I22" s="864"/>
      <c r="J22" s="858"/>
      <c r="K22" s="864"/>
      <c r="L22" s="858"/>
      <c r="M22" s="871"/>
      <c r="N22" s="859"/>
      <c r="O22" s="871"/>
      <c r="P22" s="859"/>
      <c r="Q22" s="871"/>
      <c r="R22" s="859"/>
      <c r="S22" s="871"/>
      <c r="T22" s="859"/>
      <c r="U22" s="871"/>
      <c r="V22" s="859"/>
    </row>
    <row r="23" spans="1:22" x14ac:dyDescent="0.3">
      <c r="A23" s="113"/>
      <c r="B23" s="322"/>
      <c r="C23" s="1195" t="s">
        <v>70</v>
      </c>
      <c r="D23" s="1197"/>
      <c r="E23" s="1195" t="s">
        <v>70</v>
      </c>
      <c r="F23" s="1197"/>
      <c r="G23" s="1195" t="s">
        <v>71</v>
      </c>
      <c r="H23" s="1197"/>
      <c r="I23" s="1195" t="s">
        <v>72</v>
      </c>
      <c r="J23" s="1197"/>
      <c r="K23" s="1195" t="s">
        <v>76</v>
      </c>
      <c r="L23" s="1197"/>
      <c r="M23" s="1198" t="s">
        <v>110</v>
      </c>
      <c r="N23" s="1199"/>
      <c r="O23" s="1195" t="s">
        <v>117</v>
      </c>
      <c r="P23" s="1197"/>
      <c r="Q23" s="1195" t="s">
        <v>890</v>
      </c>
      <c r="R23" s="1197"/>
      <c r="S23" s="1195" t="s">
        <v>1189</v>
      </c>
      <c r="T23" s="1197"/>
      <c r="U23" s="1195" t="s">
        <v>1191</v>
      </c>
      <c r="V23" s="1197"/>
    </row>
    <row r="24" spans="1:22" ht="60" x14ac:dyDescent="0.3">
      <c r="A24" s="1200" t="s">
        <v>1078</v>
      </c>
      <c r="B24" s="1201"/>
      <c r="C24" s="881" t="s">
        <v>91</v>
      </c>
      <c r="D24" s="882" t="s">
        <v>90</v>
      </c>
      <c r="E24" s="881" t="s">
        <v>91</v>
      </c>
      <c r="F24" s="882" t="s">
        <v>90</v>
      </c>
      <c r="G24" s="881" t="s">
        <v>91</v>
      </c>
      <c r="H24" s="882" t="s">
        <v>90</v>
      </c>
      <c r="I24" s="881" t="s">
        <v>91</v>
      </c>
      <c r="J24" s="882" t="s">
        <v>90</v>
      </c>
      <c r="K24" s="881" t="s">
        <v>91</v>
      </c>
      <c r="L24" s="882" t="s">
        <v>90</v>
      </c>
      <c r="M24" s="881" t="s">
        <v>91</v>
      </c>
      <c r="N24" s="882" t="s">
        <v>90</v>
      </c>
      <c r="O24" s="881" t="s">
        <v>91</v>
      </c>
      <c r="P24" s="882" t="s">
        <v>90</v>
      </c>
      <c r="Q24" s="881" t="s">
        <v>91</v>
      </c>
      <c r="R24" s="882" t="s">
        <v>90</v>
      </c>
      <c r="S24" s="881" t="s">
        <v>91</v>
      </c>
      <c r="T24" s="882" t="s">
        <v>90</v>
      </c>
      <c r="U24" s="881" t="s">
        <v>91</v>
      </c>
      <c r="V24" s="882" t="s">
        <v>90</v>
      </c>
    </row>
    <row r="25" spans="1:22" x14ac:dyDescent="0.3">
      <c r="A25" s="317"/>
      <c r="B25" s="22" t="s">
        <v>74</v>
      </c>
      <c r="C25" s="861">
        <v>70</v>
      </c>
      <c r="D25" s="853">
        <v>23</v>
      </c>
      <c r="E25" s="861">
        <v>0</v>
      </c>
      <c r="F25" s="853" t="s">
        <v>891</v>
      </c>
      <c r="G25" s="867">
        <v>30</v>
      </c>
      <c r="H25" s="853">
        <v>9</v>
      </c>
      <c r="I25" s="867">
        <v>0</v>
      </c>
      <c r="J25" s="853">
        <v>0</v>
      </c>
      <c r="K25" s="861">
        <v>10</v>
      </c>
      <c r="L25" s="853">
        <v>3</v>
      </c>
      <c r="M25" s="872">
        <v>10</v>
      </c>
      <c r="N25" s="873">
        <v>3</v>
      </c>
      <c r="O25" s="872">
        <v>20</v>
      </c>
      <c r="P25" s="873">
        <v>8</v>
      </c>
      <c r="Q25" s="872">
        <v>60</v>
      </c>
      <c r="R25" s="873">
        <v>22</v>
      </c>
      <c r="S25" s="872">
        <v>0</v>
      </c>
      <c r="T25" s="873">
        <v>1</v>
      </c>
      <c r="U25" s="1166"/>
      <c r="V25" s="1167"/>
    </row>
    <row r="26" spans="1:22" x14ac:dyDescent="0.3">
      <c r="A26" s="317"/>
      <c r="B26" s="22" t="s">
        <v>75</v>
      </c>
      <c r="C26" s="861">
        <v>80</v>
      </c>
      <c r="D26" s="853">
        <v>24</v>
      </c>
      <c r="E26" s="861">
        <v>50</v>
      </c>
      <c r="F26" s="853">
        <v>16</v>
      </c>
      <c r="G26" s="867">
        <v>0</v>
      </c>
      <c r="H26" s="853">
        <v>1</v>
      </c>
      <c r="I26" s="867">
        <v>30</v>
      </c>
      <c r="J26" s="853">
        <v>9</v>
      </c>
      <c r="K26" s="861">
        <v>50</v>
      </c>
      <c r="L26" s="853">
        <v>18</v>
      </c>
      <c r="M26" s="872">
        <v>80</v>
      </c>
      <c r="N26" s="873">
        <v>23</v>
      </c>
      <c r="O26" s="872">
        <v>60</v>
      </c>
      <c r="P26" s="873">
        <v>21</v>
      </c>
      <c r="Q26" s="872">
        <v>20</v>
      </c>
      <c r="R26" s="873">
        <v>5</v>
      </c>
      <c r="S26" s="872">
        <v>20</v>
      </c>
      <c r="T26" s="873">
        <v>5</v>
      </c>
      <c r="U26" s="1166"/>
      <c r="V26" s="1167"/>
    </row>
    <row r="27" spans="1:22" x14ac:dyDescent="0.3">
      <c r="A27" s="317"/>
      <c r="B27" s="22" t="s">
        <v>14</v>
      </c>
      <c r="C27" s="861">
        <v>120</v>
      </c>
      <c r="D27" s="853">
        <v>26</v>
      </c>
      <c r="E27" s="861">
        <v>80</v>
      </c>
      <c r="F27" s="853">
        <v>17</v>
      </c>
      <c r="G27" s="867">
        <v>40</v>
      </c>
      <c r="H27" s="853">
        <v>8</v>
      </c>
      <c r="I27" s="867">
        <v>30</v>
      </c>
      <c r="J27" s="853">
        <v>7</v>
      </c>
      <c r="K27" s="861">
        <v>30</v>
      </c>
      <c r="L27" s="853">
        <v>7</v>
      </c>
      <c r="M27" s="872">
        <v>120</v>
      </c>
      <c r="N27" s="873">
        <v>29</v>
      </c>
      <c r="O27" s="872">
        <v>30</v>
      </c>
      <c r="P27" s="873">
        <v>7</v>
      </c>
      <c r="Q27" s="872">
        <v>30</v>
      </c>
      <c r="R27" s="873">
        <v>6</v>
      </c>
      <c r="S27" s="872">
        <v>120</v>
      </c>
      <c r="T27" s="873">
        <v>30</v>
      </c>
      <c r="U27" s="1166"/>
      <c r="V27" s="1167"/>
    </row>
    <row r="28" spans="1:22" x14ac:dyDescent="0.3">
      <c r="A28" s="318"/>
      <c r="B28" s="319" t="s">
        <v>2</v>
      </c>
      <c r="C28" s="862">
        <v>60</v>
      </c>
      <c r="D28" s="854">
        <v>19</v>
      </c>
      <c r="E28" s="862">
        <v>30</v>
      </c>
      <c r="F28" s="854">
        <v>10</v>
      </c>
      <c r="G28" s="868">
        <v>20</v>
      </c>
      <c r="H28" s="854">
        <v>6</v>
      </c>
      <c r="I28" s="868">
        <v>60</v>
      </c>
      <c r="J28" s="854">
        <v>21</v>
      </c>
      <c r="K28" s="862">
        <v>20</v>
      </c>
      <c r="L28" s="854">
        <v>9</v>
      </c>
      <c r="M28" s="874">
        <v>70</v>
      </c>
      <c r="N28" s="875">
        <v>23</v>
      </c>
      <c r="O28" s="874">
        <v>30</v>
      </c>
      <c r="P28" s="875">
        <v>10</v>
      </c>
      <c r="Q28" s="874">
        <v>50</v>
      </c>
      <c r="R28" s="875">
        <v>20</v>
      </c>
      <c r="S28" s="874">
        <v>80</v>
      </c>
      <c r="T28" s="875">
        <v>28</v>
      </c>
      <c r="U28" s="1168"/>
      <c r="V28" s="1169"/>
    </row>
    <row r="29" spans="1:22" x14ac:dyDescent="0.3">
      <c r="A29" s="320" t="s">
        <v>65</v>
      </c>
      <c r="B29" s="320" t="s">
        <v>1</v>
      </c>
      <c r="C29" s="863">
        <v>330</v>
      </c>
      <c r="D29" s="855">
        <v>23</v>
      </c>
      <c r="E29" s="863">
        <v>160</v>
      </c>
      <c r="F29" s="855">
        <v>11</v>
      </c>
      <c r="G29" s="869">
        <v>80</v>
      </c>
      <c r="H29" s="855">
        <v>6</v>
      </c>
      <c r="I29" s="869">
        <v>120</v>
      </c>
      <c r="J29" s="855">
        <v>9</v>
      </c>
      <c r="K29" s="863">
        <v>110</v>
      </c>
      <c r="L29" s="855">
        <v>9</v>
      </c>
      <c r="M29" s="876">
        <v>270</v>
      </c>
      <c r="N29" s="877">
        <v>21</v>
      </c>
      <c r="O29" s="876">
        <v>150</v>
      </c>
      <c r="P29" s="877">
        <v>11</v>
      </c>
      <c r="Q29" s="876">
        <v>160</v>
      </c>
      <c r="R29" s="877">
        <v>12</v>
      </c>
      <c r="S29" s="876">
        <v>210</v>
      </c>
      <c r="T29" s="877">
        <v>16</v>
      </c>
      <c r="U29" s="878"/>
      <c r="V29" s="879"/>
    </row>
    <row r="30" spans="1:22" x14ac:dyDescent="0.3">
      <c r="A30" s="113"/>
      <c r="C30" s="864"/>
      <c r="D30" s="860"/>
      <c r="E30" s="864"/>
      <c r="F30" s="860"/>
      <c r="G30" s="866"/>
      <c r="H30" s="860"/>
      <c r="I30" s="866"/>
      <c r="J30" s="860"/>
      <c r="K30" s="864"/>
      <c r="L30" s="860"/>
      <c r="M30" s="880"/>
      <c r="N30" s="856"/>
      <c r="O30" s="880"/>
      <c r="P30" s="856"/>
      <c r="Q30" s="880"/>
      <c r="R30" s="856"/>
      <c r="S30" s="880"/>
      <c r="T30" s="856"/>
      <c r="U30" s="1170"/>
      <c r="V30" s="1171"/>
    </row>
    <row r="31" spans="1:22" x14ac:dyDescent="0.3">
      <c r="A31" s="317"/>
      <c r="B31" s="22" t="s">
        <v>74</v>
      </c>
      <c r="C31" s="861">
        <v>20</v>
      </c>
      <c r="D31" s="853">
        <v>20</v>
      </c>
      <c r="E31" s="861">
        <v>30</v>
      </c>
      <c r="F31" s="853">
        <v>39</v>
      </c>
      <c r="G31" s="867">
        <v>10</v>
      </c>
      <c r="H31" s="853">
        <v>7</v>
      </c>
      <c r="I31" s="867">
        <v>0</v>
      </c>
      <c r="J31" s="853">
        <v>3</v>
      </c>
      <c r="K31" s="861">
        <v>10</v>
      </c>
      <c r="L31" s="853">
        <v>17</v>
      </c>
      <c r="M31" s="872">
        <v>10</v>
      </c>
      <c r="N31" s="873">
        <v>12</v>
      </c>
      <c r="O31" s="872">
        <v>30</v>
      </c>
      <c r="P31" s="873">
        <v>46</v>
      </c>
      <c r="Q31" s="872">
        <v>20</v>
      </c>
      <c r="R31" s="873">
        <v>20</v>
      </c>
      <c r="S31" s="872">
        <v>10</v>
      </c>
      <c r="T31" s="873">
        <v>14</v>
      </c>
      <c r="U31" s="1166"/>
      <c r="V31" s="1167"/>
    </row>
    <row r="32" spans="1:22" x14ac:dyDescent="0.3">
      <c r="A32" s="317"/>
      <c r="B32" s="22" t="s">
        <v>75</v>
      </c>
      <c r="C32" s="861">
        <v>50</v>
      </c>
      <c r="D32" s="853">
        <v>28</v>
      </c>
      <c r="E32" s="861">
        <v>-10</v>
      </c>
      <c r="F32" s="853" t="s">
        <v>891</v>
      </c>
      <c r="G32" s="867">
        <v>30</v>
      </c>
      <c r="H32" s="853">
        <v>23</v>
      </c>
      <c r="I32" s="867">
        <v>0</v>
      </c>
      <c r="J32" s="853">
        <v>0</v>
      </c>
      <c r="K32" s="861">
        <v>10</v>
      </c>
      <c r="L32" s="853">
        <v>4</v>
      </c>
      <c r="M32" s="872">
        <v>10</v>
      </c>
      <c r="N32" s="873">
        <v>10</v>
      </c>
      <c r="O32" s="872">
        <v>10</v>
      </c>
      <c r="P32" s="873">
        <v>5</v>
      </c>
      <c r="Q32" s="872">
        <v>20</v>
      </c>
      <c r="R32" s="873">
        <v>17</v>
      </c>
      <c r="S32" s="872">
        <v>10</v>
      </c>
      <c r="T32" s="873">
        <v>10</v>
      </c>
      <c r="U32" s="1166"/>
      <c r="V32" s="1167"/>
    </row>
    <row r="33" spans="1:22" x14ac:dyDescent="0.3">
      <c r="A33" s="317"/>
      <c r="B33" s="22" t="s">
        <v>14</v>
      </c>
      <c r="C33" s="861">
        <v>80</v>
      </c>
      <c r="D33" s="853">
        <v>19</v>
      </c>
      <c r="E33" s="861">
        <v>70</v>
      </c>
      <c r="F33" s="853">
        <v>19</v>
      </c>
      <c r="G33" s="867">
        <v>50</v>
      </c>
      <c r="H33" s="853">
        <v>14</v>
      </c>
      <c r="I33" s="867">
        <v>30</v>
      </c>
      <c r="J33" s="853">
        <v>9</v>
      </c>
      <c r="K33" s="861">
        <v>60</v>
      </c>
      <c r="L33" s="853">
        <v>19</v>
      </c>
      <c r="M33" s="872">
        <v>80</v>
      </c>
      <c r="N33" s="873">
        <v>24</v>
      </c>
      <c r="O33" s="872">
        <v>60</v>
      </c>
      <c r="P33" s="873">
        <v>25</v>
      </c>
      <c r="Q33" s="872">
        <v>60</v>
      </c>
      <c r="R33" s="873">
        <v>21</v>
      </c>
      <c r="S33" s="872">
        <v>80</v>
      </c>
      <c r="T33" s="873">
        <v>28</v>
      </c>
      <c r="U33" s="1166"/>
      <c r="V33" s="1167"/>
    </row>
    <row r="34" spans="1:22" x14ac:dyDescent="0.3">
      <c r="A34" s="318"/>
      <c r="B34" s="319" t="s">
        <v>2</v>
      </c>
      <c r="C34" s="862">
        <v>80</v>
      </c>
      <c r="D34" s="854">
        <v>17</v>
      </c>
      <c r="E34" s="862">
        <v>20</v>
      </c>
      <c r="F34" s="854">
        <v>4</v>
      </c>
      <c r="G34" s="868">
        <v>10</v>
      </c>
      <c r="H34" s="854">
        <v>1</v>
      </c>
      <c r="I34" s="868">
        <v>30</v>
      </c>
      <c r="J34" s="854">
        <v>7</v>
      </c>
      <c r="K34" s="862">
        <v>30</v>
      </c>
      <c r="L34" s="854">
        <v>8</v>
      </c>
      <c r="M34" s="874">
        <v>100</v>
      </c>
      <c r="N34" s="875">
        <v>24</v>
      </c>
      <c r="O34" s="874">
        <v>90</v>
      </c>
      <c r="P34" s="875">
        <v>22</v>
      </c>
      <c r="Q34" s="874">
        <v>80</v>
      </c>
      <c r="R34" s="875">
        <v>22</v>
      </c>
      <c r="S34" s="874">
        <v>80</v>
      </c>
      <c r="T34" s="875">
        <v>23</v>
      </c>
      <c r="U34" s="1168"/>
      <c r="V34" s="1169"/>
    </row>
    <row r="35" spans="1:22" x14ac:dyDescent="0.3">
      <c r="A35" s="320" t="s">
        <v>64</v>
      </c>
      <c r="B35" s="320" t="s">
        <v>1</v>
      </c>
      <c r="C35" s="863">
        <v>220</v>
      </c>
      <c r="D35" s="855">
        <v>20</v>
      </c>
      <c r="E35" s="863">
        <v>110</v>
      </c>
      <c r="F35" s="855">
        <v>10</v>
      </c>
      <c r="G35" s="869">
        <v>100</v>
      </c>
      <c r="H35" s="855">
        <v>9</v>
      </c>
      <c r="I35" s="869">
        <v>60</v>
      </c>
      <c r="J35" s="855">
        <v>6</v>
      </c>
      <c r="K35" s="863">
        <v>110</v>
      </c>
      <c r="L35" s="855">
        <v>12</v>
      </c>
      <c r="M35" s="876">
        <v>200</v>
      </c>
      <c r="N35" s="877">
        <v>21</v>
      </c>
      <c r="O35" s="876">
        <v>190</v>
      </c>
      <c r="P35" s="877">
        <v>22</v>
      </c>
      <c r="Q35" s="876">
        <v>170</v>
      </c>
      <c r="R35" s="877">
        <v>21</v>
      </c>
      <c r="S35" s="876">
        <v>180</v>
      </c>
      <c r="T35" s="877">
        <v>21</v>
      </c>
      <c r="U35" s="878"/>
      <c r="V35" s="879"/>
    </row>
    <row r="36" spans="1:22" x14ac:dyDescent="0.3">
      <c r="A36" s="113"/>
      <c r="B36" s="322"/>
      <c r="C36" s="864"/>
      <c r="D36" s="856"/>
      <c r="E36" s="864"/>
      <c r="F36" s="856"/>
      <c r="G36" s="866"/>
      <c r="H36" s="856"/>
      <c r="I36" s="866"/>
      <c r="J36" s="856"/>
      <c r="K36" s="864"/>
      <c r="L36" s="856"/>
      <c r="M36" s="866"/>
      <c r="N36" s="860"/>
      <c r="O36" s="866"/>
      <c r="P36" s="860"/>
      <c r="Q36" s="866"/>
      <c r="R36" s="860"/>
      <c r="S36" s="866"/>
      <c r="T36" s="860"/>
      <c r="U36" s="866"/>
      <c r="V36" s="860"/>
    </row>
    <row r="37" spans="1:22" x14ac:dyDescent="0.3">
      <c r="A37" s="317"/>
      <c r="B37" s="22" t="s">
        <v>74</v>
      </c>
      <c r="C37" s="861">
        <v>90</v>
      </c>
      <c r="D37" s="853">
        <v>22</v>
      </c>
      <c r="E37" s="861">
        <v>30</v>
      </c>
      <c r="F37" s="853">
        <v>7</v>
      </c>
      <c r="G37" s="867">
        <v>40</v>
      </c>
      <c r="H37" s="853">
        <v>9</v>
      </c>
      <c r="I37" s="867">
        <v>0</v>
      </c>
      <c r="J37" s="853">
        <v>1</v>
      </c>
      <c r="K37" s="861">
        <v>20</v>
      </c>
      <c r="L37" s="853">
        <v>6</v>
      </c>
      <c r="M37" s="872">
        <v>20</v>
      </c>
      <c r="N37" s="873">
        <v>5</v>
      </c>
      <c r="O37" s="872">
        <v>60</v>
      </c>
      <c r="P37" s="873">
        <v>16</v>
      </c>
      <c r="Q37" s="872">
        <v>80</v>
      </c>
      <c r="R37" s="873">
        <v>22</v>
      </c>
      <c r="S37" s="872">
        <v>20</v>
      </c>
      <c r="T37" s="873">
        <v>4</v>
      </c>
      <c r="U37" s="872">
        <v>40</v>
      </c>
      <c r="V37" s="873">
        <v>12</v>
      </c>
    </row>
    <row r="38" spans="1:22" x14ac:dyDescent="0.3">
      <c r="A38" s="317"/>
      <c r="B38" s="22" t="s">
        <v>75</v>
      </c>
      <c r="C38" s="861">
        <v>130</v>
      </c>
      <c r="D38" s="853">
        <v>25</v>
      </c>
      <c r="E38" s="861">
        <v>40</v>
      </c>
      <c r="F38" s="853">
        <v>8</v>
      </c>
      <c r="G38" s="867">
        <v>40</v>
      </c>
      <c r="H38" s="853">
        <v>7</v>
      </c>
      <c r="I38" s="867">
        <v>30</v>
      </c>
      <c r="J38" s="853">
        <v>6</v>
      </c>
      <c r="K38" s="861">
        <v>60</v>
      </c>
      <c r="L38" s="853">
        <v>14</v>
      </c>
      <c r="M38" s="872">
        <v>90</v>
      </c>
      <c r="N38" s="873">
        <v>19</v>
      </c>
      <c r="O38" s="872">
        <v>70</v>
      </c>
      <c r="P38" s="873">
        <v>16</v>
      </c>
      <c r="Q38" s="872">
        <v>40</v>
      </c>
      <c r="R38" s="873">
        <v>9</v>
      </c>
      <c r="S38" s="872">
        <v>40</v>
      </c>
      <c r="T38" s="873">
        <v>8</v>
      </c>
      <c r="U38" s="872">
        <v>50</v>
      </c>
      <c r="V38" s="873">
        <v>11</v>
      </c>
    </row>
    <row r="39" spans="1:22" x14ac:dyDescent="0.3">
      <c r="A39" s="317"/>
      <c r="B39" s="22" t="s">
        <v>14</v>
      </c>
      <c r="C39" s="861">
        <v>190</v>
      </c>
      <c r="D39" s="853">
        <v>22</v>
      </c>
      <c r="E39" s="861">
        <v>150</v>
      </c>
      <c r="F39" s="853">
        <v>18</v>
      </c>
      <c r="G39" s="867">
        <v>90</v>
      </c>
      <c r="H39" s="853">
        <v>11</v>
      </c>
      <c r="I39" s="867">
        <v>60</v>
      </c>
      <c r="J39" s="853">
        <v>8</v>
      </c>
      <c r="K39" s="861">
        <v>90</v>
      </c>
      <c r="L39" s="853">
        <v>12</v>
      </c>
      <c r="M39" s="872">
        <v>190</v>
      </c>
      <c r="N39" s="873">
        <v>26</v>
      </c>
      <c r="O39" s="872">
        <v>90</v>
      </c>
      <c r="P39" s="873">
        <v>14</v>
      </c>
      <c r="Q39" s="872">
        <v>90</v>
      </c>
      <c r="R39" s="873">
        <v>12</v>
      </c>
      <c r="S39" s="872">
        <v>190</v>
      </c>
      <c r="T39" s="873">
        <v>29</v>
      </c>
      <c r="U39" s="872">
        <v>110</v>
      </c>
      <c r="V39" s="873">
        <v>17</v>
      </c>
    </row>
    <row r="40" spans="1:22" x14ac:dyDescent="0.3">
      <c r="A40" s="318"/>
      <c r="B40" s="319" t="s">
        <v>2</v>
      </c>
      <c r="C40" s="862">
        <v>140</v>
      </c>
      <c r="D40" s="854">
        <v>18</v>
      </c>
      <c r="E40" s="862">
        <v>50</v>
      </c>
      <c r="F40" s="854">
        <v>6</v>
      </c>
      <c r="G40" s="868">
        <v>20</v>
      </c>
      <c r="H40" s="854">
        <v>3</v>
      </c>
      <c r="I40" s="868">
        <v>90</v>
      </c>
      <c r="J40" s="854">
        <v>12</v>
      </c>
      <c r="K40" s="862">
        <v>60</v>
      </c>
      <c r="L40" s="854">
        <v>8</v>
      </c>
      <c r="M40" s="874">
        <v>170</v>
      </c>
      <c r="N40" s="875">
        <v>23</v>
      </c>
      <c r="O40" s="874">
        <v>120</v>
      </c>
      <c r="P40" s="875">
        <v>17</v>
      </c>
      <c r="Q40" s="874">
        <v>130</v>
      </c>
      <c r="R40" s="875">
        <v>21</v>
      </c>
      <c r="S40" s="874">
        <v>160</v>
      </c>
      <c r="T40" s="875">
        <v>26</v>
      </c>
      <c r="U40" s="874">
        <v>120</v>
      </c>
      <c r="V40" s="875">
        <v>19</v>
      </c>
    </row>
    <row r="41" spans="1:22" x14ac:dyDescent="0.3">
      <c r="A41" s="321" t="s">
        <v>43</v>
      </c>
      <c r="B41" s="321" t="s">
        <v>1</v>
      </c>
      <c r="C41" s="865">
        <v>550</v>
      </c>
      <c r="D41" s="857">
        <v>22</v>
      </c>
      <c r="E41" s="865">
        <v>270</v>
      </c>
      <c r="F41" s="857">
        <v>11</v>
      </c>
      <c r="G41" s="870">
        <v>180</v>
      </c>
      <c r="H41" s="857">
        <v>7</v>
      </c>
      <c r="I41" s="870">
        <v>190</v>
      </c>
      <c r="J41" s="857">
        <v>8</v>
      </c>
      <c r="K41" s="865">
        <v>220</v>
      </c>
      <c r="L41" s="857">
        <v>10</v>
      </c>
      <c r="M41" s="878">
        <v>460</v>
      </c>
      <c r="N41" s="879">
        <v>21</v>
      </c>
      <c r="O41" s="878">
        <v>340</v>
      </c>
      <c r="P41" s="879">
        <v>16</v>
      </c>
      <c r="Q41" s="878">
        <v>330</v>
      </c>
      <c r="R41" s="879">
        <v>16</v>
      </c>
      <c r="S41" s="878">
        <v>410</v>
      </c>
      <c r="T41" s="879">
        <v>19</v>
      </c>
      <c r="U41" s="878">
        <v>320</v>
      </c>
      <c r="V41" s="879">
        <v>16</v>
      </c>
    </row>
    <row r="42" spans="1:22" ht="16.5" x14ac:dyDescent="0.3">
      <c r="A42" s="332"/>
      <c r="B42" s="333"/>
      <c r="C42" s="334"/>
      <c r="D42" s="335"/>
      <c r="E42" s="334"/>
      <c r="F42" s="335"/>
      <c r="G42" s="334"/>
      <c r="H42" s="335"/>
    </row>
    <row r="43" spans="1:22" s="557" customFormat="1" x14ac:dyDescent="0.35">
      <c r="A43" s="657" t="s">
        <v>87</v>
      </c>
      <c r="B43" s="557" t="s">
        <v>92</v>
      </c>
    </row>
    <row r="44" spans="1:22" s="557" customFormat="1" x14ac:dyDescent="0.35">
      <c r="A44" s="644"/>
      <c r="B44" s="557" t="s">
        <v>96</v>
      </c>
    </row>
    <row r="45" spans="1:22" s="557" customFormat="1" x14ac:dyDescent="0.35">
      <c r="A45" s="644"/>
      <c r="B45" s="658" t="s">
        <v>892</v>
      </c>
    </row>
    <row r="46" spans="1:22" s="557" customFormat="1" x14ac:dyDescent="0.35">
      <c r="A46" s="644"/>
      <c r="B46" s="658" t="s">
        <v>97</v>
      </c>
    </row>
    <row r="47" spans="1:22" s="557" customFormat="1" x14ac:dyDescent="0.35">
      <c r="A47" s="644"/>
      <c r="B47" s="557" t="s">
        <v>107</v>
      </c>
    </row>
    <row r="48" spans="1:22" s="557" customFormat="1" x14ac:dyDescent="0.35">
      <c r="A48" s="644"/>
      <c r="B48" s="557" t="s">
        <v>112</v>
      </c>
    </row>
    <row r="49" spans="1:2" s="557" customFormat="1" x14ac:dyDescent="0.35">
      <c r="A49" s="644"/>
      <c r="B49" s="557" t="s">
        <v>1193</v>
      </c>
    </row>
    <row r="50" spans="1:2" s="557" customFormat="1" x14ac:dyDescent="0.35">
      <c r="A50" s="644"/>
      <c r="B50" s="557" t="s">
        <v>1022</v>
      </c>
    </row>
    <row r="51" spans="1:2" s="557" customFormat="1" x14ac:dyDescent="0.35">
      <c r="A51" s="644"/>
      <c r="B51" s="557" t="s">
        <v>1021</v>
      </c>
    </row>
    <row r="52" spans="1:2" s="557" customFormat="1" x14ac:dyDescent="0.35">
      <c r="A52" s="644"/>
    </row>
    <row r="53" spans="1:2" s="557" customFormat="1" x14ac:dyDescent="0.35">
      <c r="A53" s="657" t="s">
        <v>44</v>
      </c>
      <c r="B53" s="557" t="s">
        <v>1192</v>
      </c>
    </row>
    <row r="54" spans="1:2" s="557" customFormat="1" x14ac:dyDescent="0.35">
      <c r="A54" s="657"/>
      <c r="B54" s="557" t="s">
        <v>1196</v>
      </c>
    </row>
    <row r="55" spans="1:2" s="557" customFormat="1" x14ac:dyDescent="0.35">
      <c r="A55" s="659"/>
      <c r="B55" s="660" t="s">
        <v>893</v>
      </c>
    </row>
    <row r="58" spans="1:2" ht="18" x14ac:dyDescent="0.35">
      <c r="B58" s="394"/>
    </row>
  </sheetData>
  <mergeCells count="22">
    <mergeCell ref="U3:V3"/>
    <mergeCell ref="U23:V23"/>
    <mergeCell ref="A4:B4"/>
    <mergeCell ref="E3:F3"/>
    <mergeCell ref="G3:H3"/>
    <mergeCell ref="I3:J3"/>
    <mergeCell ref="K3:L3"/>
    <mergeCell ref="C3:D3"/>
    <mergeCell ref="C23:D23"/>
    <mergeCell ref="Q3:R3"/>
    <mergeCell ref="Q23:R23"/>
    <mergeCell ref="O3:P3"/>
    <mergeCell ref="M3:N3"/>
    <mergeCell ref="G23:H23"/>
    <mergeCell ref="I23:J23"/>
    <mergeCell ref="K23:L23"/>
    <mergeCell ref="E23:F23"/>
    <mergeCell ref="O23:P23"/>
    <mergeCell ref="A24:B24"/>
    <mergeCell ref="S3:T3"/>
    <mergeCell ref="S23:T23"/>
    <mergeCell ref="M23:N23"/>
  </mergeCells>
  <hyperlinks>
    <hyperlink ref="B55" r:id="rId1" xr:uid="{00000000-0004-0000-2300-000000000000}"/>
    <hyperlink ref="A2" location="'CHAPTER 1'!A1" display="Back to Table of Contents" xr:uid="{00000000-0004-0000-2300-000001000000}"/>
  </hyperlinks>
  <pageMargins left="0.7" right="0.7" top="0.75" bottom="0.75" header="0.3" footer="0.3"/>
  <pageSetup paperSize="9" scale="54" orientation="landscape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0">
    <tabColor theme="3" tint="0.59999389629810485"/>
    <pageSetUpPr fitToPage="1"/>
  </sheetPr>
  <dimension ref="A1:P51"/>
  <sheetViews>
    <sheetView showGridLines="0" zoomScaleNormal="100" workbookViewId="0">
      <pane xSplit="2" ySplit="4" topLeftCell="C41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ColWidth="9.140625" defaultRowHeight="15" x14ac:dyDescent="0.3"/>
  <cols>
    <col min="1" max="1" width="15.7109375" style="9" customWidth="1"/>
    <col min="2" max="2" width="9.140625" style="9"/>
    <col min="3" max="3" width="9.28515625" style="9" customWidth="1"/>
    <col min="4" max="4" width="11.7109375" style="9" customWidth="1"/>
    <col min="5" max="5" width="10" style="9" bestFit="1" customWidth="1"/>
    <col min="6" max="6" width="10.7109375" style="9" customWidth="1"/>
    <col min="7" max="7" width="10" style="9" bestFit="1" customWidth="1"/>
    <col min="8" max="8" width="10.7109375" style="9" customWidth="1"/>
    <col min="9" max="9" width="10" style="9" bestFit="1" customWidth="1"/>
    <col min="10" max="10" width="10.5703125" style="9" customWidth="1"/>
    <col min="11" max="11" width="11" style="9" bestFit="1" customWidth="1"/>
    <col min="12" max="12" width="10" style="9" customWidth="1"/>
    <col min="13" max="13" width="11" style="9" bestFit="1" customWidth="1"/>
    <col min="14" max="14" width="10.5703125" style="9" customWidth="1"/>
    <col min="15" max="15" width="11" style="9" bestFit="1" customWidth="1"/>
    <col min="16" max="16" width="10.7109375" style="9" customWidth="1"/>
    <col min="17" max="16384" width="9.140625" style="9"/>
  </cols>
  <sheetData>
    <row r="1" spans="1:16" s="37" customFormat="1" ht="18" x14ac:dyDescent="0.35">
      <c r="A1" s="35" t="s">
        <v>1261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</row>
    <row r="2" spans="1:16" x14ac:dyDescent="0.3">
      <c r="A2" s="574" t="s">
        <v>965</v>
      </c>
      <c r="B2" s="329"/>
      <c r="C2" s="329"/>
      <c r="D2" s="329"/>
      <c r="E2" s="329"/>
      <c r="F2" s="329"/>
      <c r="G2" s="329"/>
      <c r="H2" s="329"/>
    </row>
    <row r="3" spans="1:16" x14ac:dyDescent="0.3">
      <c r="A3" s="381"/>
      <c r="B3" s="381"/>
      <c r="C3" s="1206" t="s">
        <v>71</v>
      </c>
      <c r="D3" s="1207"/>
      <c r="E3" s="1206" t="s">
        <v>72</v>
      </c>
      <c r="F3" s="1207"/>
      <c r="G3" s="1206" t="s">
        <v>76</v>
      </c>
      <c r="H3" s="1207"/>
      <c r="I3" s="1206" t="s">
        <v>110</v>
      </c>
      <c r="J3" s="1207"/>
      <c r="K3" s="1206" t="s">
        <v>117</v>
      </c>
      <c r="L3" s="1207"/>
      <c r="M3" s="1206" t="s">
        <v>890</v>
      </c>
      <c r="N3" s="1207"/>
      <c r="O3" s="1206" t="s">
        <v>1189</v>
      </c>
      <c r="P3" s="1207"/>
    </row>
    <row r="4" spans="1:16" s="23" customFormat="1" ht="61.5" customHeight="1" x14ac:dyDescent="0.3">
      <c r="A4" s="1202" t="s">
        <v>109</v>
      </c>
      <c r="B4" s="1203"/>
      <c r="C4" s="881" t="s">
        <v>91</v>
      </c>
      <c r="D4" s="882" t="s">
        <v>90</v>
      </c>
      <c r="E4" s="881" t="s">
        <v>91</v>
      </c>
      <c r="F4" s="882" t="s">
        <v>90</v>
      </c>
      <c r="G4" s="881" t="s">
        <v>91</v>
      </c>
      <c r="H4" s="882" t="s">
        <v>90</v>
      </c>
      <c r="I4" s="881" t="s">
        <v>91</v>
      </c>
      <c r="J4" s="882" t="s">
        <v>90</v>
      </c>
      <c r="K4" s="881" t="s">
        <v>91</v>
      </c>
      <c r="L4" s="882" t="s">
        <v>90</v>
      </c>
      <c r="M4" s="881" t="s">
        <v>91</v>
      </c>
      <c r="N4" s="882" t="s">
        <v>90</v>
      </c>
      <c r="O4" s="881" t="s">
        <v>91</v>
      </c>
      <c r="P4" s="882" t="s">
        <v>90</v>
      </c>
    </row>
    <row r="5" spans="1:16" x14ac:dyDescent="0.3">
      <c r="A5" s="382"/>
      <c r="B5" s="383" t="s">
        <v>77</v>
      </c>
      <c r="C5" s="888">
        <v>11</v>
      </c>
      <c r="D5" s="902">
        <v>9.9099099099099099</v>
      </c>
      <c r="E5" s="891">
        <v>-8.5</v>
      </c>
      <c r="F5" s="902">
        <v>-7.1729957805907167</v>
      </c>
      <c r="G5" s="920">
        <v>13.5</v>
      </c>
      <c r="H5" s="921">
        <v>12.442396313364055</v>
      </c>
      <c r="I5" s="920">
        <v>-14</v>
      </c>
      <c r="J5" s="921">
        <v>-10.9</v>
      </c>
      <c r="K5" s="926">
        <v>1.5</v>
      </c>
      <c r="L5" s="921">
        <v>1.4634146341463417</v>
      </c>
      <c r="M5" s="926">
        <v>10</v>
      </c>
      <c r="N5" s="921">
        <v>8.7719298245614024</v>
      </c>
      <c r="O5" s="901">
        <v>33</v>
      </c>
      <c r="P5" s="918">
        <v>31.73076923076923</v>
      </c>
    </row>
    <row r="6" spans="1:16" x14ac:dyDescent="0.3">
      <c r="A6" s="384"/>
      <c r="B6" s="383" t="s">
        <v>78</v>
      </c>
      <c r="C6" s="888">
        <v>16.5</v>
      </c>
      <c r="D6" s="902">
        <v>12.941176470588237</v>
      </c>
      <c r="E6" s="891">
        <v>18</v>
      </c>
      <c r="F6" s="902">
        <v>13.953488372093023</v>
      </c>
      <c r="G6" s="922">
        <v>3.5</v>
      </c>
      <c r="H6" s="921">
        <v>2.9535864978902953</v>
      </c>
      <c r="I6" s="922">
        <v>15</v>
      </c>
      <c r="J6" s="921">
        <v>12.2</v>
      </c>
      <c r="K6" s="927">
        <v>14</v>
      </c>
      <c r="L6" s="921">
        <v>11.200000000000001</v>
      </c>
      <c r="M6" s="927">
        <v>49.5</v>
      </c>
      <c r="N6" s="921">
        <v>42.857142857142854</v>
      </c>
      <c r="O6" s="929">
        <v>29.5</v>
      </c>
      <c r="P6" s="918">
        <v>25.321888412017167</v>
      </c>
    </row>
    <row r="7" spans="1:16" x14ac:dyDescent="0.3">
      <c r="A7" s="384"/>
      <c r="B7" s="383" t="s">
        <v>79</v>
      </c>
      <c r="C7" s="888">
        <v>23</v>
      </c>
      <c r="D7" s="902">
        <v>11.057692307692307</v>
      </c>
      <c r="E7" s="891">
        <v>51</v>
      </c>
      <c r="F7" s="902">
        <v>25.373134328358208</v>
      </c>
      <c r="G7" s="893">
        <v>31.5</v>
      </c>
      <c r="H7" s="921">
        <v>16.279069767441861</v>
      </c>
      <c r="I7" s="893">
        <v>57</v>
      </c>
      <c r="J7" s="921">
        <v>30</v>
      </c>
      <c r="K7" s="901">
        <v>11.5</v>
      </c>
      <c r="L7" s="921">
        <v>6.1007957559681696</v>
      </c>
      <c r="M7" s="901">
        <v>18.5</v>
      </c>
      <c r="N7" s="921">
        <v>9.9730458221024261</v>
      </c>
      <c r="O7" s="901">
        <v>49.5</v>
      </c>
      <c r="P7" s="918">
        <v>23.970944309927361</v>
      </c>
    </row>
    <row r="8" spans="1:16" x14ac:dyDescent="0.3">
      <c r="A8" s="384"/>
      <c r="B8" s="383" t="s">
        <v>2</v>
      </c>
      <c r="C8" s="888">
        <v>4.5</v>
      </c>
      <c r="D8" s="902">
        <v>2.5495750708215295</v>
      </c>
      <c r="E8" s="891">
        <v>62.5</v>
      </c>
      <c r="F8" s="902">
        <v>38.226299694189606</v>
      </c>
      <c r="G8" s="920">
        <v>47.5</v>
      </c>
      <c r="H8" s="921">
        <v>29.595015576323984</v>
      </c>
      <c r="I8" s="920">
        <v>30</v>
      </c>
      <c r="J8" s="921">
        <v>17.5</v>
      </c>
      <c r="K8" s="926">
        <v>32</v>
      </c>
      <c r="L8" s="921">
        <v>18.823529411764707</v>
      </c>
      <c r="M8" s="926">
        <v>49.5</v>
      </c>
      <c r="N8" s="921">
        <v>29.909365558912388</v>
      </c>
      <c r="O8" s="901">
        <v>45</v>
      </c>
      <c r="P8" s="918">
        <v>24.193548387096776</v>
      </c>
    </row>
    <row r="9" spans="1:16" x14ac:dyDescent="0.3">
      <c r="A9" s="385" t="s">
        <v>65</v>
      </c>
      <c r="B9" s="385" t="s">
        <v>1</v>
      </c>
      <c r="C9" s="889">
        <v>55</v>
      </c>
      <c r="D9" s="903">
        <v>8.8282504012841088</v>
      </c>
      <c r="E9" s="915">
        <v>123</v>
      </c>
      <c r="F9" s="903">
        <v>20.098039215686274</v>
      </c>
      <c r="G9" s="923">
        <v>96</v>
      </c>
      <c r="H9" s="924">
        <v>16.523235800344235</v>
      </c>
      <c r="I9" s="923">
        <v>89</v>
      </c>
      <c r="J9" s="924">
        <v>14.6</v>
      </c>
      <c r="K9" s="928">
        <v>59</v>
      </c>
      <c r="L9" s="924">
        <v>10.068259385665529</v>
      </c>
      <c r="M9" s="928">
        <v>127.5</v>
      </c>
      <c r="N9" s="924">
        <v>21.963824289405682</v>
      </c>
      <c r="O9" s="930">
        <v>157</v>
      </c>
      <c r="P9" s="931">
        <v>25.611745513866229</v>
      </c>
    </row>
    <row r="10" spans="1:16" x14ac:dyDescent="0.3">
      <c r="A10" s="386"/>
      <c r="B10" s="387"/>
      <c r="C10" s="890"/>
      <c r="D10" s="904"/>
      <c r="E10" s="916"/>
      <c r="F10" s="904"/>
      <c r="G10" s="925"/>
      <c r="H10" s="904"/>
      <c r="I10" s="925"/>
      <c r="J10" s="904"/>
      <c r="K10" s="919"/>
      <c r="L10" s="904"/>
      <c r="M10" s="919"/>
      <c r="N10" s="904"/>
      <c r="O10" s="932"/>
      <c r="P10" s="933"/>
    </row>
    <row r="11" spans="1:16" x14ac:dyDescent="0.3">
      <c r="A11" s="382"/>
      <c r="B11" s="383" t="s">
        <v>77</v>
      </c>
      <c r="C11" s="891">
        <v>-5</v>
      </c>
      <c r="D11" s="905">
        <v>-11.904761904761903</v>
      </c>
      <c r="E11" s="891">
        <v>-2</v>
      </c>
      <c r="F11" s="902">
        <v>-4.3478260869565215</v>
      </c>
      <c r="G11" s="888">
        <v>8</v>
      </c>
      <c r="H11" s="902">
        <v>17.391304347826086</v>
      </c>
      <c r="I11" s="888">
        <v>5</v>
      </c>
      <c r="J11" s="902">
        <v>10.9</v>
      </c>
      <c r="K11" s="897">
        <v>9</v>
      </c>
      <c r="L11" s="902">
        <v>18.367346938775512</v>
      </c>
      <c r="M11" s="897">
        <v>10</v>
      </c>
      <c r="N11" s="902">
        <v>24.390243902439025</v>
      </c>
      <c r="O11" s="934">
        <v>10.5</v>
      </c>
      <c r="P11" s="935">
        <v>24.705882352941178</v>
      </c>
    </row>
    <row r="12" spans="1:16" x14ac:dyDescent="0.3">
      <c r="A12" s="388"/>
      <c r="B12" s="383" t="s">
        <v>78</v>
      </c>
      <c r="C12" s="888">
        <v>9.5</v>
      </c>
      <c r="D12" s="905">
        <v>15.2</v>
      </c>
      <c r="E12" s="888">
        <v>4</v>
      </c>
      <c r="F12" s="902">
        <v>5.7142857142857144</v>
      </c>
      <c r="G12" s="888">
        <v>2.5</v>
      </c>
      <c r="H12" s="902">
        <v>3.8759689922480618</v>
      </c>
      <c r="I12" s="888">
        <v>26</v>
      </c>
      <c r="J12" s="902">
        <v>40.200000000000003</v>
      </c>
      <c r="K12" s="897">
        <v>33</v>
      </c>
      <c r="L12" s="902">
        <v>53.225806451612897</v>
      </c>
      <c r="M12" s="897">
        <v>17.5</v>
      </c>
      <c r="N12" s="902">
        <v>28.455284552845526</v>
      </c>
      <c r="O12" s="934">
        <v>-0.5</v>
      </c>
      <c r="P12" s="935">
        <v>-0.68027210884353739</v>
      </c>
    </row>
    <row r="13" spans="1:16" x14ac:dyDescent="0.3">
      <c r="A13" s="388"/>
      <c r="B13" s="383" t="s">
        <v>79</v>
      </c>
      <c r="C13" s="888">
        <v>14</v>
      </c>
      <c r="D13" s="905">
        <v>6.6985645933014357</v>
      </c>
      <c r="E13" s="888">
        <v>11.5</v>
      </c>
      <c r="F13" s="902">
        <v>5.6511056511056514</v>
      </c>
      <c r="G13" s="888">
        <v>57</v>
      </c>
      <c r="H13" s="902">
        <v>34.969325153374228</v>
      </c>
      <c r="I13" s="888">
        <v>38</v>
      </c>
      <c r="J13" s="902">
        <v>21.6</v>
      </c>
      <c r="K13" s="897">
        <v>-20.5</v>
      </c>
      <c r="L13" s="902">
        <v>-11.815561959654179</v>
      </c>
      <c r="M13" s="897">
        <v>28.5</v>
      </c>
      <c r="N13" s="902">
        <v>17.117117117117118</v>
      </c>
      <c r="O13" s="934">
        <v>74</v>
      </c>
      <c r="P13" s="935">
        <v>56.488549618320619</v>
      </c>
    </row>
    <row r="14" spans="1:16" x14ac:dyDescent="0.3">
      <c r="A14" s="388"/>
      <c r="B14" s="383" t="s">
        <v>2</v>
      </c>
      <c r="C14" s="888">
        <v>79.5</v>
      </c>
      <c r="D14" s="905">
        <v>24.05446293494705</v>
      </c>
      <c r="E14" s="888">
        <v>32.5</v>
      </c>
      <c r="F14" s="902">
        <v>9.2198581560283674</v>
      </c>
      <c r="G14" s="888">
        <v>20</v>
      </c>
      <c r="H14" s="902">
        <v>6.4516129032258061</v>
      </c>
      <c r="I14" s="888">
        <v>71</v>
      </c>
      <c r="J14" s="902">
        <v>22.6</v>
      </c>
      <c r="K14" s="897">
        <v>53</v>
      </c>
      <c r="L14" s="902">
        <v>18.150684931506849</v>
      </c>
      <c r="M14" s="897">
        <v>62</v>
      </c>
      <c r="N14" s="902">
        <v>20.261437908496731</v>
      </c>
      <c r="O14" s="934">
        <v>125</v>
      </c>
      <c r="P14" s="935">
        <v>44.326241134751768</v>
      </c>
    </row>
    <row r="15" spans="1:16" x14ac:dyDescent="0.3">
      <c r="A15" s="385" t="s">
        <v>64</v>
      </c>
      <c r="B15" s="385" t="s">
        <v>1</v>
      </c>
      <c r="C15" s="889">
        <v>98</v>
      </c>
      <c r="D15" s="906">
        <v>15.217391304347828</v>
      </c>
      <c r="E15" s="889">
        <v>46</v>
      </c>
      <c r="F15" s="903">
        <v>6.8452380952380958</v>
      </c>
      <c r="G15" s="889">
        <v>87.5</v>
      </c>
      <c r="H15" s="903">
        <v>14.995715509854326</v>
      </c>
      <c r="I15" s="889">
        <v>139</v>
      </c>
      <c r="J15" s="903">
        <v>23.3</v>
      </c>
      <c r="K15" s="898">
        <v>74.5</v>
      </c>
      <c r="L15" s="903">
        <v>12.922810060711187</v>
      </c>
      <c r="M15" s="898">
        <v>118</v>
      </c>
      <c r="N15" s="903">
        <v>20.521739130434781</v>
      </c>
      <c r="O15" s="936">
        <v>209</v>
      </c>
      <c r="P15" s="937">
        <v>39.508506616257087</v>
      </c>
    </row>
    <row r="16" spans="1:16" x14ac:dyDescent="0.3">
      <c r="A16" s="387"/>
      <c r="B16" s="389"/>
      <c r="C16" s="892"/>
      <c r="D16" s="907"/>
      <c r="E16" s="892"/>
      <c r="F16" s="917"/>
      <c r="G16" s="892"/>
      <c r="H16" s="917"/>
      <c r="I16" s="892"/>
      <c r="J16" s="917"/>
      <c r="K16" s="900"/>
      <c r="L16" s="917"/>
      <c r="M16" s="900"/>
      <c r="N16" s="917"/>
      <c r="O16" s="938"/>
      <c r="P16" s="939"/>
    </row>
    <row r="17" spans="1:16" x14ac:dyDescent="0.3">
      <c r="A17" s="390"/>
      <c r="B17" s="383" t="s">
        <v>77</v>
      </c>
      <c r="C17" s="893">
        <v>6</v>
      </c>
      <c r="D17" s="908">
        <v>3.9215686274509802</v>
      </c>
      <c r="E17" s="893">
        <v>-10.5</v>
      </c>
      <c r="F17" s="918">
        <v>-6.3829787234042552</v>
      </c>
      <c r="G17" s="893">
        <v>21.5</v>
      </c>
      <c r="H17" s="918">
        <v>13.915857605177994</v>
      </c>
      <c r="I17" s="893">
        <v>-9</v>
      </c>
      <c r="J17" s="918">
        <v>-5</v>
      </c>
      <c r="K17" s="901">
        <v>10.5</v>
      </c>
      <c r="L17" s="918">
        <v>6.9306930693069315</v>
      </c>
      <c r="M17" s="901">
        <v>20</v>
      </c>
      <c r="N17" s="918">
        <v>12.903225806451612</v>
      </c>
      <c r="O17" s="901">
        <v>43.5</v>
      </c>
      <c r="P17" s="918">
        <v>29.692832764505116</v>
      </c>
    </row>
    <row r="18" spans="1:16" x14ac:dyDescent="0.3">
      <c r="A18" s="383"/>
      <c r="B18" s="383" t="s">
        <v>78</v>
      </c>
      <c r="C18" s="894">
        <v>26</v>
      </c>
      <c r="D18" s="908">
        <v>13.684210526315791</v>
      </c>
      <c r="E18" s="894">
        <v>22</v>
      </c>
      <c r="F18" s="918">
        <v>11.055276381909549</v>
      </c>
      <c r="G18" s="893">
        <v>6</v>
      </c>
      <c r="H18" s="918">
        <v>3.278688524590164</v>
      </c>
      <c r="I18" s="893">
        <v>41</v>
      </c>
      <c r="J18" s="918">
        <v>21.7</v>
      </c>
      <c r="K18" s="901">
        <v>47</v>
      </c>
      <c r="L18" s="918">
        <v>25.133689839572192</v>
      </c>
      <c r="M18" s="901">
        <v>67</v>
      </c>
      <c r="N18" s="918">
        <v>37.853107344632768</v>
      </c>
      <c r="O18" s="901">
        <v>29</v>
      </c>
      <c r="P18" s="918">
        <v>15.263157894736842</v>
      </c>
    </row>
    <row r="19" spans="1:16" x14ac:dyDescent="0.3">
      <c r="A19" s="383"/>
      <c r="B19" s="383" t="s">
        <v>79</v>
      </c>
      <c r="C19" s="894">
        <v>37</v>
      </c>
      <c r="D19" s="908">
        <v>8.8729016786570742</v>
      </c>
      <c r="E19" s="894">
        <v>62.5</v>
      </c>
      <c r="F19" s="918">
        <v>15.451174289245984</v>
      </c>
      <c r="G19" s="893">
        <v>88.5</v>
      </c>
      <c r="H19" s="918">
        <v>24.824684431977559</v>
      </c>
      <c r="I19" s="893">
        <v>95</v>
      </c>
      <c r="J19" s="918">
        <v>26</v>
      </c>
      <c r="K19" s="901">
        <v>-9</v>
      </c>
      <c r="L19" s="918">
        <v>-2.4861878453038675</v>
      </c>
      <c r="M19" s="901">
        <v>47</v>
      </c>
      <c r="N19" s="918">
        <v>13.352272727272727</v>
      </c>
      <c r="O19" s="901">
        <v>123.5</v>
      </c>
      <c r="P19" s="918">
        <v>36.592592592592595</v>
      </c>
    </row>
    <row r="20" spans="1:16" x14ac:dyDescent="0.3">
      <c r="A20" s="383"/>
      <c r="B20" s="383" t="s">
        <v>2</v>
      </c>
      <c r="C20" s="894">
        <v>84</v>
      </c>
      <c r="D20" s="908">
        <v>16.568047337278109</v>
      </c>
      <c r="E20" s="894">
        <v>95</v>
      </c>
      <c r="F20" s="918">
        <v>18.410852713178294</v>
      </c>
      <c r="G20" s="893">
        <v>67.5</v>
      </c>
      <c r="H20" s="918">
        <v>14.346439957492031</v>
      </c>
      <c r="I20" s="893">
        <v>101</v>
      </c>
      <c r="J20" s="918">
        <v>20.8</v>
      </c>
      <c r="K20" s="901">
        <v>85</v>
      </c>
      <c r="L20" s="918">
        <v>18.398268398268396</v>
      </c>
      <c r="M20" s="901">
        <v>111.5</v>
      </c>
      <c r="N20" s="918">
        <v>23.647932131495228</v>
      </c>
      <c r="O20" s="901">
        <v>170</v>
      </c>
      <c r="P20" s="918">
        <v>36.324786324786324</v>
      </c>
    </row>
    <row r="21" spans="1:16" x14ac:dyDescent="0.3">
      <c r="A21" s="391" t="s">
        <v>119</v>
      </c>
      <c r="B21" s="391" t="s">
        <v>1</v>
      </c>
      <c r="C21" s="895">
        <v>153</v>
      </c>
      <c r="D21" s="909">
        <v>12.075769534333071</v>
      </c>
      <c r="E21" s="895">
        <v>169</v>
      </c>
      <c r="F21" s="909">
        <v>13.161993769470403</v>
      </c>
      <c r="G21" s="895">
        <v>183.5</v>
      </c>
      <c r="H21" s="909">
        <v>15.757835981107771</v>
      </c>
      <c r="I21" s="895">
        <v>228</v>
      </c>
      <c r="J21" s="909">
        <v>18.899999999999999</v>
      </c>
      <c r="K21" s="895">
        <v>133.5</v>
      </c>
      <c r="L21" s="909">
        <v>11.483870967741936</v>
      </c>
      <c r="M21" s="895">
        <v>245.5</v>
      </c>
      <c r="N21" s="909">
        <v>21.246213760276937</v>
      </c>
      <c r="O21" s="895">
        <v>366</v>
      </c>
      <c r="P21" s="909">
        <v>32.04903677758319</v>
      </c>
    </row>
    <row r="22" spans="1:16" x14ac:dyDescent="0.3">
      <c r="A22" s="387"/>
      <c r="B22" s="387"/>
      <c r="C22" s="896"/>
      <c r="D22" s="910"/>
      <c r="E22" s="896"/>
      <c r="F22" s="910"/>
      <c r="G22" s="896"/>
      <c r="H22" s="910"/>
      <c r="I22" s="896"/>
      <c r="J22" s="910"/>
      <c r="K22" s="896"/>
      <c r="L22" s="910"/>
      <c r="M22" s="896"/>
      <c r="N22" s="910"/>
      <c r="O22" s="896"/>
      <c r="P22" s="910"/>
    </row>
    <row r="23" spans="1:16" x14ac:dyDescent="0.3">
      <c r="A23" s="329"/>
      <c r="B23" s="329"/>
      <c r="C23" s="1206" t="s">
        <v>71</v>
      </c>
      <c r="D23" s="1207"/>
      <c r="E23" s="1206" t="s">
        <v>72</v>
      </c>
      <c r="F23" s="1207"/>
      <c r="G23" s="1206" t="s">
        <v>76</v>
      </c>
      <c r="H23" s="1207"/>
      <c r="I23" s="1206" t="s">
        <v>110</v>
      </c>
      <c r="J23" s="1207"/>
      <c r="K23" s="1206" t="s">
        <v>117</v>
      </c>
      <c r="L23" s="1207"/>
      <c r="M23" s="1206" t="s">
        <v>890</v>
      </c>
      <c r="N23" s="1207"/>
      <c r="O23" s="1206" t="s">
        <v>1189</v>
      </c>
      <c r="P23" s="1207"/>
    </row>
    <row r="24" spans="1:16" ht="60" x14ac:dyDescent="0.3">
      <c r="A24" s="1204" t="s">
        <v>93</v>
      </c>
      <c r="B24" s="1205"/>
      <c r="C24" s="881" t="s">
        <v>91</v>
      </c>
      <c r="D24" s="882" t="s">
        <v>90</v>
      </c>
      <c r="E24" s="881" t="s">
        <v>91</v>
      </c>
      <c r="F24" s="882" t="s">
        <v>90</v>
      </c>
      <c r="G24" s="881" t="s">
        <v>91</v>
      </c>
      <c r="H24" s="882" t="s">
        <v>90</v>
      </c>
      <c r="I24" s="881" t="s">
        <v>91</v>
      </c>
      <c r="J24" s="882" t="s">
        <v>90</v>
      </c>
      <c r="K24" s="881" t="s">
        <v>91</v>
      </c>
      <c r="L24" s="882" t="s">
        <v>90</v>
      </c>
      <c r="M24" s="881" t="s">
        <v>91</v>
      </c>
      <c r="N24" s="882" t="s">
        <v>90</v>
      </c>
      <c r="O24" s="881" t="s">
        <v>91</v>
      </c>
      <c r="P24" s="882" t="s">
        <v>90</v>
      </c>
    </row>
    <row r="25" spans="1:16" x14ac:dyDescent="0.3">
      <c r="A25" s="382"/>
      <c r="B25" s="383" t="s">
        <v>77</v>
      </c>
      <c r="C25" s="897">
        <v>6.5</v>
      </c>
      <c r="D25" s="902">
        <v>8.724832214765101</v>
      </c>
      <c r="E25" s="897">
        <v>-4.5</v>
      </c>
      <c r="F25" s="902">
        <v>-5.3892215568862278</v>
      </c>
      <c r="G25" s="926">
        <v>-1</v>
      </c>
      <c r="H25" s="921">
        <v>-1.3333333333333335</v>
      </c>
      <c r="I25" s="926">
        <v>-9</v>
      </c>
      <c r="J25" s="921">
        <v>-11.3</v>
      </c>
      <c r="K25" s="926">
        <v>0</v>
      </c>
      <c r="L25" s="921">
        <v>0</v>
      </c>
      <c r="M25" s="926">
        <v>3</v>
      </c>
      <c r="N25" s="921">
        <v>4.225352112676056</v>
      </c>
      <c r="O25" s="901">
        <v>17</v>
      </c>
      <c r="P25" s="918">
        <v>25.373134328358208</v>
      </c>
    </row>
    <row r="26" spans="1:16" x14ac:dyDescent="0.3">
      <c r="A26" s="384"/>
      <c r="B26" s="383" t="s">
        <v>78</v>
      </c>
      <c r="C26" s="897">
        <v>0.5</v>
      </c>
      <c r="D26" s="902">
        <v>0.58479532163742687</v>
      </c>
      <c r="E26" s="897">
        <v>6.5</v>
      </c>
      <c r="F26" s="902">
        <v>7.6023391812865491</v>
      </c>
      <c r="G26" s="927">
        <v>-0.5</v>
      </c>
      <c r="H26" s="921">
        <v>-0.66225165562913912</v>
      </c>
      <c r="I26" s="927">
        <v>4</v>
      </c>
      <c r="J26" s="921">
        <v>5.0999999999999996</v>
      </c>
      <c r="K26" s="927">
        <v>6</v>
      </c>
      <c r="L26" s="921">
        <v>7.8947368421052628</v>
      </c>
      <c r="M26" s="927">
        <v>32.5</v>
      </c>
      <c r="N26" s="921">
        <v>43.624161073825505</v>
      </c>
      <c r="O26" s="929">
        <v>23.5</v>
      </c>
      <c r="P26" s="918">
        <v>39.495798319327733</v>
      </c>
    </row>
    <row r="27" spans="1:16" x14ac:dyDescent="0.3">
      <c r="A27" s="384"/>
      <c r="B27" s="383" t="s">
        <v>79</v>
      </c>
      <c r="C27" s="897">
        <v>21.5</v>
      </c>
      <c r="D27" s="902">
        <v>18.942731277533039</v>
      </c>
      <c r="E27" s="897">
        <v>36</v>
      </c>
      <c r="F27" s="902">
        <v>31.304347826086961</v>
      </c>
      <c r="G27" s="901">
        <v>29.5</v>
      </c>
      <c r="H27" s="921">
        <v>28.780487804878046</v>
      </c>
      <c r="I27" s="901">
        <v>18</v>
      </c>
      <c r="J27" s="921">
        <v>16.7</v>
      </c>
      <c r="K27" s="901">
        <v>5.5</v>
      </c>
      <c r="L27" s="921">
        <v>6.0109289617486334</v>
      </c>
      <c r="M27" s="901">
        <v>6</v>
      </c>
      <c r="N27" s="921">
        <v>5.6603773584905666</v>
      </c>
      <c r="O27" s="901">
        <v>19.5</v>
      </c>
      <c r="P27" s="918">
        <v>18.30985915492958</v>
      </c>
    </row>
    <row r="28" spans="1:16" x14ac:dyDescent="0.3">
      <c r="A28" s="384"/>
      <c r="B28" s="383" t="s">
        <v>2</v>
      </c>
      <c r="C28" s="897">
        <v>-10.5</v>
      </c>
      <c r="D28" s="902">
        <v>-11.475409836065573</v>
      </c>
      <c r="E28" s="897">
        <v>36.5</v>
      </c>
      <c r="F28" s="902">
        <v>46.496815286624205</v>
      </c>
      <c r="G28" s="926">
        <v>31.5</v>
      </c>
      <c r="H28" s="921">
        <v>44.680851063829785</v>
      </c>
      <c r="I28" s="926">
        <v>19.5</v>
      </c>
      <c r="J28" s="921">
        <v>23.4</v>
      </c>
      <c r="K28" s="926">
        <v>13.5</v>
      </c>
      <c r="L28" s="921">
        <v>16.564417177914109</v>
      </c>
      <c r="M28" s="926">
        <v>14</v>
      </c>
      <c r="N28" s="921">
        <v>18.918918918918919</v>
      </c>
      <c r="O28" s="901">
        <v>19</v>
      </c>
      <c r="P28" s="918">
        <v>23.75</v>
      </c>
    </row>
    <row r="29" spans="1:16" x14ac:dyDescent="0.3">
      <c r="A29" s="385" t="s">
        <v>65</v>
      </c>
      <c r="B29" s="385" t="s">
        <v>1</v>
      </c>
      <c r="C29" s="898">
        <v>18</v>
      </c>
      <c r="D29" s="903">
        <v>4.9315068493150687</v>
      </c>
      <c r="E29" s="898">
        <v>74.5</v>
      </c>
      <c r="F29" s="903">
        <v>20.551724137931036</v>
      </c>
      <c r="G29" s="928">
        <v>59.5</v>
      </c>
      <c r="H29" s="924">
        <v>18.39258114374034</v>
      </c>
      <c r="I29" s="928">
        <v>32.5</v>
      </c>
      <c r="J29" s="924">
        <v>9.3000000000000007</v>
      </c>
      <c r="K29" s="928">
        <v>25</v>
      </c>
      <c r="L29" s="924">
        <v>8.0128205128205128</v>
      </c>
      <c r="M29" s="928">
        <v>55.5</v>
      </c>
      <c r="N29" s="924">
        <v>17.050691244239633</v>
      </c>
      <c r="O29" s="930">
        <v>79</v>
      </c>
      <c r="P29" s="931">
        <v>25.23961661341853</v>
      </c>
    </row>
    <row r="30" spans="1:16" x14ac:dyDescent="0.3">
      <c r="A30" s="386"/>
      <c r="B30" s="387"/>
      <c r="C30" s="899"/>
      <c r="D30" s="904"/>
      <c r="E30" s="919"/>
      <c r="F30" s="904"/>
      <c r="G30" s="919"/>
      <c r="H30" s="904"/>
      <c r="I30" s="919"/>
      <c r="J30" s="904"/>
      <c r="K30" s="919"/>
      <c r="L30" s="904"/>
      <c r="M30" s="919"/>
      <c r="N30" s="904"/>
      <c r="O30" s="932"/>
      <c r="P30" s="933"/>
    </row>
    <row r="31" spans="1:16" x14ac:dyDescent="0.3">
      <c r="A31" s="382"/>
      <c r="B31" s="383" t="s">
        <v>77</v>
      </c>
      <c r="C31" s="897">
        <v>-1</v>
      </c>
      <c r="D31" s="911">
        <v>-5.2631578947368416</v>
      </c>
      <c r="E31" s="897">
        <v>-1</v>
      </c>
      <c r="F31" s="902">
        <v>-5</v>
      </c>
      <c r="G31" s="897">
        <v>3.5</v>
      </c>
      <c r="H31" s="902">
        <v>17.073170731707318</v>
      </c>
      <c r="I31" s="897">
        <v>-3.5</v>
      </c>
      <c r="J31" s="902">
        <v>-15.6</v>
      </c>
      <c r="K31" s="897">
        <v>10</v>
      </c>
      <c r="L31" s="902">
        <v>50</v>
      </c>
      <c r="M31" s="897">
        <v>-3</v>
      </c>
      <c r="N31" s="902">
        <v>-15.789473684210526</v>
      </c>
      <c r="O31" s="934">
        <v>0.5</v>
      </c>
      <c r="P31" s="935">
        <v>2.8571428571428572</v>
      </c>
    </row>
    <row r="32" spans="1:16" x14ac:dyDescent="0.3">
      <c r="A32" s="388"/>
      <c r="B32" s="383" t="s">
        <v>78</v>
      </c>
      <c r="C32" s="897">
        <v>4</v>
      </c>
      <c r="D32" s="911">
        <v>13.793103448275861</v>
      </c>
      <c r="E32" s="897">
        <v>-1.5</v>
      </c>
      <c r="F32" s="902">
        <v>-3.79746835443038</v>
      </c>
      <c r="G32" s="897">
        <v>-0.5</v>
      </c>
      <c r="H32" s="902">
        <v>-1.8181818181818181</v>
      </c>
      <c r="I32" s="897">
        <v>9</v>
      </c>
      <c r="J32" s="902">
        <v>31</v>
      </c>
      <c r="K32" s="897">
        <v>21.5</v>
      </c>
      <c r="L32" s="902">
        <v>81.132075471698116</v>
      </c>
      <c r="M32" s="897">
        <v>3.5</v>
      </c>
      <c r="N32" s="902">
        <v>11.864406779661017</v>
      </c>
      <c r="O32" s="934">
        <v>3</v>
      </c>
      <c r="P32" s="935">
        <v>10.714285714285714</v>
      </c>
    </row>
    <row r="33" spans="1:16" x14ac:dyDescent="0.3">
      <c r="A33" s="388"/>
      <c r="B33" s="383" t="s">
        <v>79</v>
      </c>
      <c r="C33" s="897">
        <v>-2.5</v>
      </c>
      <c r="D33" s="911">
        <v>-2.8248587570621471</v>
      </c>
      <c r="E33" s="897">
        <v>15</v>
      </c>
      <c r="F33" s="902">
        <v>18.072289156626507</v>
      </c>
      <c r="G33" s="897">
        <v>25.5</v>
      </c>
      <c r="H33" s="902">
        <v>35.664335664335667</v>
      </c>
      <c r="I33" s="897">
        <v>7</v>
      </c>
      <c r="J33" s="902">
        <v>8.8000000000000007</v>
      </c>
      <c r="K33" s="897">
        <v>-10.5</v>
      </c>
      <c r="L33" s="902">
        <v>-14.893617021276595</v>
      </c>
      <c r="M33" s="897">
        <v>14.5</v>
      </c>
      <c r="N33" s="902">
        <v>23.577235772357724</v>
      </c>
      <c r="O33" s="934">
        <v>29</v>
      </c>
      <c r="P33" s="935">
        <v>70.731707317073173</v>
      </c>
    </row>
    <row r="34" spans="1:16" x14ac:dyDescent="0.3">
      <c r="A34" s="388"/>
      <c r="B34" s="383" t="s">
        <v>2</v>
      </c>
      <c r="C34" s="897">
        <v>52</v>
      </c>
      <c r="D34" s="911">
        <v>50.485436893203882</v>
      </c>
      <c r="E34" s="897">
        <v>-13</v>
      </c>
      <c r="F34" s="902">
        <v>-9.9236641221374047</v>
      </c>
      <c r="G34" s="897">
        <v>1.5</v>
      </c>
      <c r="H34" s="902">
        <v>1.2987012987012987</v>
      </c>
      <c r="I34" s="897">
        <v>24.5</v>
      </c>
      <c r="J34" s="902">
        <v>22</v>
      </c>
      <c r="K34" s="897">
        <v>18</v>
      </c>
      <c r="L34" s="902">
        <v>19.35483870967742</v>
      </c>
      <c r="M34" s="897">
        <v>15</v>
      </c>
      <c r="N34" s="902">
        <v>14.85148514851485</v>
      </c>
      <c r="O34" s="934">
        <v>53</v>
      </c>
      <c r="P34" s="935">
        <v>60.919540229885058</v>
      </c>
    </row>
    <row r="35" spans="1:16" x14ac:dyDescent="0.3">
      <c r="A35" s="385" t="s">
        <v>64</v>
      </c>
      <c r="B35" s="385" t="s">
        <v>1</v>
      </c>
      <c r="C35" s="898">
        <v>52.5</v>
      </c>
      <c r="D35" s="912">
        <v>21.920668058455114</v>
      </c>
      <c r="E35" s="898">
        <v>-0.5</v>
      </c>
      <c r="F35" s="903">
        <v>-0.18281535648994515</v>
      </c>
      <c r="G35" s="898">
        <v>30</v>
      </c>
      <c r="H35" s="903">
        <v>12.76595744680851</v>
      </c>
      <c r="I35" s="898">
        <v>37</v>
      </c>
      <c r="J35" s="903">
        <v>15.2</v>
      </c>
      <c r="K35" s="898">
        <v>39</v>
      </c>
      <c r="L35" s="903">
        <v>18.571428571428573</v>
      </c>
      <c r="M35" s="898">
        <v>30</v>
      </c>
      <c r="N35" s="903">
        <v>14.218009478672986</v>
      </c>
      <c r="O35" s="936">
        <v>85.5</v>
      </c>
      <c r="P35" s="937">
        <v>49.279538904899134</v>
      </c>
    </row>
    <row r="36" spans="1:16" x14ac:dyDescent="0.3">
      <c r="A36" s="387"/>
      <c r="B36" s="389"/>
      <c r="C36" s="900"/>
      <c r="D36" s="913"/>
      <c r="E36" s="900"/>
      <c r="F36" s="917"/>
      <c r="G36" s="900"/>
      <c r="H36" s="917"/>
      <c r="I36" s="900"/>
      <c r="J36" s="917"/>
      <c r="K36" s="900"/>
      <c r="L36" s="917"/>
      <c r="M36" s="900"/>
      <c r="N36" s="917"/>
      <c r="O36" s="938"/>
      <c r="P36" s="939"/>
    </row>
    <row r="37" spans="1:16" x14ac:dyDescent="0.3">
      <c r="A37" s="390"/>
      <c r="B37" s="383" t="s">
        <v>77</v>
      </c>
      <c r="C37" s="901">
        <v>5.5</v>
      </c>
      <c r="D37" s="914">
        <v>5.9</v>
      </c>
      <c r="E37" s="901">
        <v>-5.5</v>
      </c>
      <c r="F37" s="918">
        <v>-5.3</v>
      </c>
      <c r="G37" s="901">
        <v>2.5</v>
      </c>
      <c r="H37" s="918">
        <v>2.6178010471204187</v>
      </c>
      <c r="I37" s="901">
        <v>-12.5</v>
      </c>
      <c r="J37" s="918">
        <v>-12.2</v>
      </c>
      <c r="K37" s="901">
        <v>10</v>
      </c>
      <c r="L37" s="918">
        <v>12.048192771084338</v>
      </c>
      <c r="M37" s="901">
        <v>0</v>
      </c>
      <c r="N37" s="918">
        <v>0</v>
      </c>
      <c r="O37" s="901">
        <v>17.5</v>
      </c>
      <c r="P37" s="918">
        <v>20.710059171597635</v>
      </c>
    </row>
    <row r="38" spans="1:16" x14ac:dyDescent="0.3">
      <c r="A38" s="383"/>
      <c r="B38" s="383" t="s">
        <v>78</v>
      </c>
      <c r="C38" s="901">
        <v>4.5</v>
      </c>
      <c r="D38" s="914">
        <v>3.9</v>
      </c>
      <c r="E38" s="901">
        <v>5</v>
      </c>
      <c r="F38" s="918">
        <v>4</v>
      </c>
      <c r="G38" s="901">
        <v>-1</v>
      </c>
      <c r="H38" s="918">
        <v>-0.97087378640776689</v>
      </c>
      <c r="I38" s="901">
        <v>13</v>
      </c>
      <c r="J38" s="918">
        <v>12</v>
      </c>
      <c r="K38" s="901">
        <v>27.5</v>
      </c>
      <c r="L38" s="918">
        <v>26.829268292682929</v>
      </c>
      <c r="M38" s="901">
        <v>36</v>
      </c>
      <c r="N38" s="918">
        <v>34.615384615384613</v>
      </c>
      <c r="O38" s="901">
        <v>26.5</v>
      </c>
      <c r="P38" s="918">
        <v>30.285714285714288</v>
      </c>
    </row>
    <row r="39" spans="1:16" x14ac:dyDescent="0.3">
      <c r="A39" s="383"/>
      <c r="B39" s="383" t="s">
        <v>79</v>
      </c>
      <c r="C39" s="901">
        <v>19</v>
      </c>
      <c r="D39" s="914">
        <v>9.4</v>
      </c>
      <c r="E39" s="901">
        <v>51</v>
      </c>
      <c r="F39" s="918">
        <v>25.8</v>
      </c>
      <c r="G39" s="901">
        <v>55</v>
      </c>
      <c r="H39" s="918">
        <v>31.609195402298852</v>
      </c>
      <c r="I39" s="901">
        <v>25</v>
      </c>
      <c r="J39" s="918">
        <v>13.3</v>
      </c>
      <c r="K39" s="901">
        <v>-5</v>
      </c>
      <c r="L39" s="918">
        <v>-3.0864197530864197</v>
      </c>
      <c r="M39" s="901">
        <v>20.5</v>
      </c>
      <c r="N39" s="918">
        <v>12.238805970149254</v>
      </c>
      <c r="O39" s="901">
        <v>48.5</v>
      </c>
      <c r="P39" s="918">
        <v>32.881355932203391</v>
      </c>
    </row>
    <row r="40" spans="1:16" x14ac:dyDescent="0.3">
      <c r="A40" s="383"/>
      <c r="B40" s="383" t="s">
        <v>2</v>
      </c>
      <c r="C40" s="901">
        <v>45</v>
      </c>
      <c r="D40" s="914">
        <v>21.7</v>
      </c>
      <c r="E40" s="901">
        <v>17.5</v>
      </c>
      <c r="F40" s="918">
        <v>7.9</v>
      </c>
      <c r="G40" s="901">
        <v>33</v>
      </c>
      <c r="H40" s="918">
        <v>17.741935483870968</v>
      </c>
      <c r="I40" s="901">
        <v>44</v>
      </c>
      <c r="J40" s="918">
        <v>22.6</v>
      </c>
      <c r="K40" s="901">
        <v>31.5</v>
      </c>
      <c r="L40" s="918">
        <v>18.05157593123209</v>
      </c>
      <c r="M40" s="901">
        <v>29</v>
      </c>
      <c r="N40" s="918">
        <v>16.571428571428569</v>
      </c>
      <c r="O40" s="901">
        <v>72</v>
      </c>
      <c r="P40" s="918">
        <v>43.113772455089823</v>
      </c>
    </row>
    <row r="41" spans="1:16" x14ac:dyDescent="0.3">
      <c r="A41" s="391" t="s">
        <v>119</v>
      </c>
      <c r="B41" s="391" t="s">
        <v>1</v>
      </c>
      <c r="C41" s="895">
        <v>74</v>
      </c>
      <c r="D41" s="909">
        <v>12</v>
      </c>
      <c r="E41" s="895">
        <v>68</v>
      </c>
      <c r="F41" s="909">
        <v>10.5</v>
      </c>
      <c r="G41" s="895">
        <v>89.5</v>
      </c>
      <c r="H41" s="909">
        <v>16.025067144136081</v>
      </c>
      <c r="I41" s="895">
        <v>69.5</v>
      </c>
      <c r="J41" s="909">
        <v>11.7</v>
      </c>
      <c r="K41" s="895">
        <v>64</v>
      </c>
      <c r="L41" s="909">
        <v>12.260536398467432</v>
      </c>
      <c r="M41" s="895">
        <v>85.5</v>
      </c>
      <c r="N41" s="909">
        <v>15.936626281453867</v>
      </c>
      <c r="O41" s="940">
        <v>164.5</v>
      </c>
      <c r="P41" s="941">
        <v>33.812949640287769</v>
      </c>
    </row>
    <row r="42" spans="1:16" ht="16.5" x14ac:dyDescent="0.3">
      <c r="A42" s="392"/>
      <c r="B42" s="392"/>
      <c r="C42" s="392"/>
      <c r="D42" s="392"/>
      <c r="E42" s="392"/>
      <c r="F42" s="392"/>
      <c r="G42" s="393"/>
      <c r="H42" s="393"/>
      <c r="I42" s="392"/>
      <c r="J42" s="392"/>
    </row>
    <row r="43" spans="1:16" s="112" customFormat="1" ht="13.5" x14ac:dyDescent="0.3"/>
    <row r="44" spans="1:16" s="557" customFormat="1" x14ac:dyDescent="0.35">
      <c r="A44" s="657" t="s">
        <v>87</v>
      </c>
      <c r="B44" s="557" t="s">
        <v>92</v>
      </c>
    </row>
    <row r="45" spans="1:16" s="557" customFormat="1" x14ac:dyDescent="0.35">
      <c r="A45" s="644"/>
      <c r="B45" s="557" t="s">
        <v>100</v>
      </c>
    </row>
    <row r="46" spans="1:16" s="557" customFormat="1" x14ac:dyDescent="0.35">
      <c r="A46" s="644"/>
      <c r="B46" s="658" t="s">
        <v>99</v>
      </c>
    </row>
    <row r="47" spans="1:16" s="557" customFormat="1" x14ac:dyDescent="0.35">
      <c r="A47" s="644"/>
      <c r="B47" s="658" t="s">
        <v>97</v>
      </c>
    </row>
    <row r="48" spans="1:16" s="557" customFormat="1" x14ac:dyDescent="0.35">
      <c r="A48" s="644"/>
      <c r="B48" s="557" t="s">
        <v>1022</v>
      </c>
    </row>
    <row r="49" spans="1:2" s="557" customFormat="1" x14ac:dyDescent="0.35">
      <c r="A49" s="644"/>
      <c r="B49" s="557" t="s">
        <v>1021</v>
      </c>
    </row>
    <row r="50" spans="1:2" s="557" customFormat="1" x14ac:dyDescent="0.35">
      <c r="A50" s="644"/>
    </row>
    <row r="51" spans="1:2" s="557" customFormat="1" x14ac:dyDescent="0.35">
      <c r="A51" s="657" t="s">
        <v>44</v>
      </c>
      <c r="B51" s="557" t="s">
        <v>1190</v>
      </c>
    </row>
  </sheetData>
  <mergeCells count="16">
    <mergeCell ref="O3:P3"/>
    <mergeCell ref="O23:P23"/>
    <mergeCell ref="M3:N3"/>
    <mergeCell ref="M23:N23"/>
    <mergeCell ref="K3:L3"/>
    <mergeCell ref="K23:L23"/>
    <mergeCell ref="A4:B4"/>
    <mergeCell ref="A24:B24"/>
    <mergeCell ref="I3:J3"/>
    <mergeCell ref="I23:J23"/>
    <mergeCell ref="C23:D23"/>
    <mergeCell ref="E23:F23"/>
    <mergeCell ref="G23:H23"/>
    <mergeCell ref="C3:D3"/>
    <mergeCell ref="E3:F3"/>
    <mergeCell ref="G3:H3"/>
  </mergeCells>
  <hyperlinks>
    <hyperlink ref="A2" location="'CHAPTER 1'!A1" display="Back to Table of Contents" xr:uid="{00000000-0004-0000-2400-000000000000}"/>
  </hyperlinks>
  <pageMargins left="0.7" right="0.7" top="0.75" bottom="0.75" header="0.3" footer="0.3"/>
  <pageSetup paperSize="9" scale="58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52">
    <tabColor theme="6" tint="0.39997558519241921"/>
    <pageSetUpPr fitToPage="1"/>
  </sheetPr>
  <dimension ref="A1:P27"/>
  <sheetViews>
    <sheetView showGridLines="0" zoomScaleNormal="100" workbookViewId="0">
      <pane xSplit="1" ySplit="6" topLeftCell="B10" activePane="bottomRight" state="frozen"/>
      <selection pane="topRight" activeCell="B1" sqref="B1"/>
      <selection pane="bottomLeft" activeCell="A7" sqref="A7"/>
      <selection pane="bottomRight" activeCell="N10" sqref="N10"/>
    </sheetView>
  </sheetViews>
  <sheetFormatPr defaultColWidth="9.140625" defaultRowHeight="16.5" x14ac:dyDescent="0.3"/>
  <cols>
    <col min="1" max="1" width="26.42578125" style="396" customWidth="1"/>
    <col min="2" max="2" width="11.42578125" style="456" customWidth="1"/>
    <col min="3" max="3" width="11.85546875" style="456" bestFit="1" customWidth="1"/>
    <col min="4" max="4" width="9.140625" style="456"/>
    <col min="5" max="5" width="3.5703125" style="456" customWidth="1"/>
    <col min="6" max="6" width="12.42578125" style="456" bestFit="1" customWidth="1"/>
    <col min="7" max="7" width="14.42578125" style="456" bestFit="1" customWidth="1"/>
    <col min="8" max="8" width="12" style="456" bestFit="1" customWidth="1"/>
    <col min="9" max="9" width="3.5703125" style="456" customWidth="1"/>
    <col min="10" max="10" width="11.42578125" style="456" customWidth="1"/>
    <col min="11" max="11" width="12.7109375" style="456" customWidth="1"/>
    <col min="12" max="12" width="11.5703125" style="456" bestFit="1" customWidth="1"/>
    <col min="13" max="16384" width="9.140625" style="396"/>
  </cols>
  <sheetData>
    <row r="1" spans="1:16" s="37" customFormat="1" ht="18" x14ac:dyDescent="0.35">
      <c r="A1" s="35" t="s">
        <v>1309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</row>
    <row r="2" spans="1:16" x14ac:dyDescent="0.3">
      <c r="A2" s="574" t="s">
        <v>965</v>
      </c>
    </row>
    <row r="3" spans="1:16" x14ac:dyDescent="0.3">
      <c r="A3" s="395"/>
      <c r="B3" s="1208" t="s">
        <v>68</v>
      </c>
      <c r="C3" s="1208"/>
      <c r="D3" s="1208"/>
      <c r="E3" s="1208"/>
      <c r="F3" s="1208"/>
      <c r="G3" s="1208"/>
      <c r="H3" s="1208"/>
      <c r="I3" s="1208"/>
      <c r="J3" s="1208"/>
      <c r="K3" s="1208"/>
      <c r="L3" s="1208"/>
    </row>
    <row r="4" spans="1:16" s="399" customFormat="1" ht="48" customHeight="1" x14ac:dyDescent="0.2">
      <c r="A4" s="397"/>
      <c r="B4" s="1209" t="s">
        <v>1159</v>
      </c>
      <c r="C4" s="1209"/>
      <c r="D4" s="1209"/>
      <c r="E4" s="398"/>
      <c r="F4" s="1210" t="s">
        <v>1160</v>
      </c>
      <c r="G4" s="1210"/>
      <c r="H4" s="1210"/>
      <c r="I4" s="398"/>
      <c r="J4" s="1209" t="s">
        <v>1161</v>
      </c>
      <c r="K4" s="1209"/>
      <c r="L4" s="1209"/>
    </row>
    <row r="5" spans="1:16" ht="15.75" customHeight="1" x14ac:dyDescent="0.3">
      <c r="A5" s="395"/>
      <c r="B5" s="400" t="s">
        <v>65</v>
      </c>
      <c r="C5" s="400" t="s">
        <v>64</v>
      </c>
      <c r="D5" s="401" t="s">
        <v>17</v>
      </c>
      <c r="E5" s="400"/>
      <c r="F5" s="402" t="s">
        <v>65</v>
      </c>
      <c r="G5" s="402" t="s">
        <v>64</v>
      </c>
      <c r="H5" s="403" t="s">
        <v>17</v>
      </c>
      <c r="I5" s="400"/>
      <c r="J5" s="400" t="s">
        <v>65</v>
      </c>
      <c r="K5" s="400" t="s">
        <v>64</v>
      </c>
      <c r="L5" s="401" t="s">
        <v>17</v>
      </c>
    </row>
    <row r="6" spans="1:16" ht="15.75" customHeight="1" x14ac:dyDescent="0.3">
      <c r="A6" s="395"/>
      <c r="B6" s="404"/>
      <c r="C6" s="404"/>
      <c r="D6" s="405"/>
      <c r="E6" s="404"/>
      <c r="F6" s="406"/>
      <c r="G6" s="406"/>
      <c r="H6" s="407"/>
      <c r="I6" s="404"/>
      <c r="J6" s="404"/>
      <c r="K6" s="404"/>
      <c r="L6" s="405"/>
    </row>
    <row r="7" spans="1:16" s="417" customFormat="1" x14ac:dyDescent="0.3">
      <c r="A7" s="408" t="s">
        <v>61</v>
      </c>
      <c r="B7" s="409">
        <v>328.71572886231962</v>
      </c>
      <c r="C7" s="409">
        <v>221.71615496810128</v>
      </c>
      <c r="D7" s="410">
        <v>269.99490402530506</v>
      </c>
      <c r="E7" s="411"/>
      <c r="F7" s="412">
        <v>19001</v>
      </c>
      <c r="G7" s="412">
        <v>18000</v>
      </c>
      <c r="H7" s="413">
        <v>37001</v>
      </c>
      <c r="I7" s="414"/>
      <c r="J7" s="415">
        <v>6333.666666666667</v>
      </c>
      <c r="K7" s="415">
        <v>6000</v>
      </c>
      <c r="L7" s="416">
        <v>12333.666666666666</v>
      </c>
    </row>
    <row r="8" spans="1:16" s="417" customFormat="1" x14ac:dyDescent="0.3">
      <c r="A8" s="408" t="s">
        <v>59</v>
      </c>
      <c r="B8" s="409">
        <v>299.07349218395427</v>
      </c>
      <c r="C8" s="409">
        <v>198.57365840288981</v>
      </c>
      <c r="D8" s="410">
        <v>243.91243953089278</v>
      </c>
      <c r="E8" s="411"/>
      <c r="F8" s="412">
        <v>23585</v>
      </c>
      <c r="G8" s="412">
        <v>22532</v>
      </c>
      <c r="H8" s="413">
        <v>46117</v>
      </c>
      <c r="I8" s="414"/>
      <c r="J8" s="415">
        <v>7861.666666666667</v>
      </c>
      <c r="K8" s="415">
        <v>7510.666666666667</v>
      </c>
      <c r="L8" s="416">
        <v>15372.333333333334</v>
      </c>
    </row>
    <row r="9" spans="1:16" s="417" customFormat="1" x14ac:dyDescent="0.3">
      <c r="A9" s="408" t="s">
        <v>57</v>
      </c>
      <c r="B9" s="409">
        <v>297.83347804918805</v>
      </c>
      <c r="C9" s="409">
        <v>199.32890966918112</v>
      </c>
      <c r="D9" s="410">
        <v>244.22578286574944</v>
      </c>
      <c r="E9" s="411"/>
      <c r="F9" s="412">
        <v>21576</v>
      </c>
      <c r="G9" s="412">
        <v>19942</v>
      </c>
      <c r="H9" s="413">
        <v>41518</v>
      </c>
      <c r="I9" s="414"/>
      <c r="J9" s="415">
        <v>7192</v>
      </c>
      <c r="K9" s="415">
        <v>6647.333333333333</v>
      </c>
      <c r="L9" s="416">
        <v>13839.333333333334</v>
      </c>
    </row>
    <row r="10" spans="1:16" s="417" customFormat="1" x14ac:dyDescent="0.3">
      <c r="A10" s="408" t="s">
        <v>63</v>
      </c>
      <c r="B10" s="409">
        <v>349.0499166203607</v>
      </c>
      <c r="C10" s="409">
        <v>230.80887894713754</v>
      </c>
      <c r="D10" s="410">
        <v>283.44120585487497</v>
      </c>
      <c r="E10" s="411"/>
      <c r="F10" s="412">
        <v>11302</v>
      </c>
      <c r="G10" s="412">
        <v>10499</v>
      </c>
      <c r="H10" s="413">
        <v>21801</v>
      </c>
      <c r="I10" s="414"/>
      <c r="J10" s="415">
        <v>3767.3333333333335</v>
      </c>
      <c r="K10" s="415">
        <v>3499.6666666666665</v>
      </c>
      <c r="L10" s="416">
        <v>7267</v>
      </c>
    </row>
    <row r="11" spans="1:16" s="417" customFormat="1" x14ac:dyDescent="0.3">
      <c r="A11" s="408" t="s">
        <v>62</v>
      </c>
      <c r="B11" s="409">
        <v>355.82523249510842</v>
      </c>
      <c r="C11" s="409">
        <v>241.49618201385334</v>
      </c>
      <c r="D11" s="410">
        <v>293.50557978117689</v>
      </c>
      <c r="E11" s="411"/>
      <c r="F11" s="412">
        <v>30459</v>
      </c>
      <c r="G11" s="412">
        <v>28922</v>
      </c>
      <c r="H11" s="413">
        <v>59381</v>
      </c>
      <c r="I11" s="414"/>
      <c r="J11" s="415">
        <v>10153</v>
      </c>
      <c r="K11" s="415">
        <v>9640.6666666666661</v>
      </c>
      <c r="L11" s="416">
        <v>19793.666666666668</v>
      </c>
    </row>
    <row r="12" spans="1:16" s="417" customFormat="1" x14ac:dyDescent="0.3">
      <c r="A12" s="408" t="s">
        <v>58</v>
      </c>
      <c r="B12" s="409">
        <v>288.37643559342615</v>
      </c>
      <c r="C12" s="409">
        <v>199.59362552407711</v>
      </c>
      <c r="D12" s="410">
        <v>240.0577270387522</v>
      </c>
      <c r="E12" s="411"/>
      <c r="F12" s="412">
        <v>32982</v>
      </c>
      <c r="G12" s="412">
        <v>33954</v>
      </c>
      <c r="H12" s="413">
        <v>66936</v>
      </c>
      <c r="I12" s="414"/>
      <c r="J12" s="415">
        <v>10994</v>
      </c>
      <c r="K12" s="415">
        <v>11318</v>
      </c>
      <c r="L12" s="416">
        <v>22312</v>
      </c>
    </row>
    <row r="13" spans="1:16" s="417" customFormat="1" x14ac:dyDescent="0.3">
      <c r="A13" s="408" t="s">
        <v>56</v>
      </c>
      <c r="B13" s="409">
        <v>311.49128444353551</v>
      </c>
      <c r="C13" s="409">
        <v>211.18553896510517</v>
      </c>
      <c r="D13" s="410">
        <v>255.96920425119282</v>
      </c>
      <c r="E13" s="411"/>
      <c r="F13" s="412">
        <v>24249</v>
      </c>
      <c r="G13" s="412">
        <v>24475</v>
      </c>
      <c r="H13" s="413">
        <v>48724</v>
      </c>
      <c r="I13" s="414"/>
      <c r="J13" s="415">
        <v>8083</v>
      </c>
      <c r="K13" s="415">
        <v>8158.333333333333</v>
      </c>
      <c r="L13" s="416">
        <v>16241.333333333334</v>
      </c>
    </row>
    <row r="14" spans="1:16" s="417" customFormat="1" x14ac:dyDescent="0.3">
      <c r="A14" s="408" t="s">
        <v>60</v>
      </c>
      <c r="B14" s="409">
        <v>338.22578692160795</v>
      </c>
      <c r="C14" s="409">
        <v>225.2406108167194</v>
      </c>
      <c r="D14" s="410">
        <v>276.43359378042078</v>
      </c>
      <c r="E14" s="411"/>
      <c r="F14" s="412">
        <v>23471</v>
      </c>
      <c r="G14" s="412">
        <v>22324</v>
      </c>
      <c r="H14" s="413">
        <v>45795</v>
      </c>
      <c r="I14" s="414"/>
      <c r="J14" s="415">
        <v>7823.666666666667</v>
      </c>
      <c r="K14" s="415">
        <v>7441.333333333333</v>
      </c>
      <c r="L14" s="416">
        <v>15265</v>
      </c>
    </row>
    <row r="15" spans="1:16" s="417" customFormat="1" x14ac:dyDescent="0.3">
      <c r="A15" s="408" t="s">
        <v>115</v>
      </c>
      <c r="B15" s="409">
        <v>352.96935687357046</v>
      </c>
      <c r="C15" s="409">
        <v>232.89374897180949</v>
      </c>
      <c r="D15" s="410">
        <v>285.92959597250871</v>
      </c>
      <c r="E15" s="411"/>
      <c r="F15" s="412">
        <v>22348</v>
      </c>
      <c r="G15" s="412">
        <v>21132</v>
      </c>
      <c r="H15" s="413">
        <v>43480</v>
      </c>
      <c r="I15" s="414"/>
      <c r="J15" s="415">
        <v>7449.333333333333</v>
      </c>
      <c r="K15" s="415">
        <v>7044</v>
      </c>
      <c r="L15" s="416">
        <v>14493.333333333334</v>
      </c>
    </row>
    <row r="16" spans="1:16" s="417" customFormat="1" x14ac:dyDescent="0.3">
      <c r="A16" s="418" t="s">
        <v>47</v>
      </c>
      <c r="B16" s="419">
        <v>320.63649769763828</v>
      </c>
      <c r="C16" s="419">
        <v>216.11866259556211</v>
      </c>
      <c r="D16" s="420">
        <v>263.34863860595328</v>
      </c>
      <c r="E16" s="421"/>
      <c r="F16" s="422">
        <v>208973</v>
      </c>
      <c r="G16" s="422">
        <v>201780</v>
      </c>
      <c r="H16" s="423">
        <v>410753</v>
      </c>
      <c r="I16" s="424"/>
      <c r="J16" s="425">
        <v>69657.666666666672</v>
      </c>
      <c r="K16" s="425">
        <v>67260</v>
      </c>
      <c r="L16" s="426">
        <v>136917.66666666666</v>
      </c>
    </row>
    <row r="17" spans="1:12" s="417" customFormat="1" x14ac:dyDescent="0.3">
      <c r="A17" s="418" t="s">
        <v>48</v>
      </c>
      <c r="B17" s="419">
        <v>354.8411925594599</v>
      </c>
      <c r="C17" s="419">
        <v>236.33282984307982</v>
      </c>
      <c r="D17" s="420">
        <v>290.60015952216543</v>
      </c>
      <c r="E17" s="421"/>
      <c r="F17" s="422">
        <v>14464</v>
      </c>
      <c r="G17" s="422">
        <v>13551</v>
      </c>
      <c r="H17" s="423">
        <v>28015</v>
      </c>
      <c r="I17" s="424"/>
      <c r="J17" s="425">
        <v>4821.333333333333</v>
      </c>
      <c r="K17" s="425">
        <v>4517</v>
      </c>
      <c r="L17" s="426">
        <v>9338.3333333333339</v>
      </c>
    </row>
    <row r="18" spans="1:12" s="434" customFormat="1" x14ac:dyDescent="0.3">
      <c r="A18" s="427" t="s">
        <v>49</v>
      </c>
      <c r="B18" s="428">
        <v>409.29458369005238</v>
      </c>
      <c r="C18" s="428">
        <v>286.00242792758797</v>
      </c>
      <c r="D18" s="429">
        <v>340.61584260898775</v>
      </c>
      <c r="E18" s="430"/>
      <c r="F18" s="422">
        <v>25357</v>
      </c>
      <c r="G18" s="422">
        <v>25777</v>
      </c>
      <c r="H18" s="423">
        <v>51134</v>
      </c>
      <c r="I18" s="431"/>
      <c r="J18" s="432">
        <v>8452.3333333333339</v>
      </c>
      <c r="K18" s="432">
        <v>8592.3333333333339</v>
      </c>
      <c r="L18" s="433">
        <v>17044.666666666668</v>
      </c>
    </row>
    <row r="19" spans="1:12" s="434" customFormat="1" x14ac:dyDescent="0.3">
      <c r="A19" s="427" t="s">
        <v>55</v>
      </c>
      <c r="B19" s="428">
        <v>322.30981243440954</v>
      </c>
      <c r="C19" s="428">
        <v>215.36254107157984</v>
      </c>
      <c r="D19" s="429">
        <v>262.29069572257055</v>
      </c>
      <c r="E19" s="430"/>
      <c r="F19" s="422">
        <v>6063</v>
      </c>
      <c r="G19" s="422">
        <v>5921</v>
      </c>
      <c r="H19" s="423">
        <v>11984</v>
      </c>
      <c r="I19" s="431"/>
      <c r="J19" s="432">
        <v>2021</v>
      </c>
      <c r="K19" s="432">
        <v>1973.6666666666667</v>
      </c>
      <c r="L19" s="433">
        <v>3994.6666666666665</v>
      </c>
    </row>
    <row r="20" spans="1:12" s="417" customFormat="1" x14ac:dyDescent="0.3">
      <c r="A20" s="435"/>
      <c r="B20" s="436"/>
      <c r="C20" s="436"/>
      <c r="D20" s="437"/>
      <c r="E20" s="438"/>
      <c r="F20" s="439"/>
      <c r="G20" s="439"/>
      <c r="H20" s="440"/>
      <c r="I20" s="441"/>
      <c r="J20" s="442"/>
      <c r="K20" s="442"/>
      <c r="L20" s="443"/>
    </row>
    <row r="21" spans="1:12" s="417" customFormat="1" x14ac:dyDescent="0.3">
      <c r="A21" s="444" t="s">
        <v>54</v>
      </c>
      <c r="B21" s="445">
        <v>329.49133400895153</v>
      </c>
      <c r="C21" s="445">
        <v>222.92752208110883</v>
      </c>
      <c r="D21" s="446">
        <v>271.02625448578362</v>
      </c>
      <c r="E21" s="447"/>
      <c r="F21" s="448">
        <v>254857</v>
      </c>
      <c r="G21" s="448">
        <v>247029</v>
      </c>
      <c r="H21" s="449">
        <v>501886</v>
      </c>
      <c r="I21" s="450"/>
      <c r="J21" s="451">
        <v>84952.333333333328</v>
      </c>
      <c r="K21" s="451">
        <v>82343</v>
      </c>
      <c r="L21" s="452">
        <v>167295.33333333334</v>
      </c>
    </row>
    <row r="23" spans="1:12" s="533" customFormat="1" ht="15" x14ac:dyDescent="0.35">
      <c r="A23" s="669" t="s">
        <v>87</v>
      </c>
      <c r="B23" s="664" t="s">
        <v>1162</v>
      </c>
      <c r="C23" s="665"/>
      <c r="D23" s="665"/>
      <c r="E23" s="665"/>
      <c r="F23" s="665"/>
      <c r="G23" s="665"/>
      <c r="H23" s="665"/>
      <c r="I23" s="665"/>
      <c r="J23" s="665"/>
      <c r="K23" s="665"/>
      <c r="L23" s="665"/>
    </row>
    <row r="24" spans="1:12" s="533" customFormat="1" ht="15" x14ac:dyDescent="0.35">
      <c r="A24" s="664"/>
      <c r="B24" s="664"/>
      <c r="C24" s="665"/>
      <c r="D24" s="665"/>
      <c r="E24" s="665"/>
      <c r="F24" s="665"/>
      <c r="G24" s="665"/>
      <c r="H24" s="665"/>
      <c r="I24" s="665"/>
      <c r="J24" s="665"/>
      <c r="K24" s="665"/>
      <c r="L24" s="665"/>
    </row>
    <row r="25" spans="1:12" s="533" customFormat="1" ht="15" x14ac:dyDescent="0.35">
      <c r="A25" s="669" t="s">
        <v>44</v>
      </c>
      <c r="B25" s="666" t="s">
        <v>113</v>
      </c>
      <c r="C25" s="665"/>
      <c r="D25" s="665"/>
      <c r="E25" s="665"/>
      <c r="F25" s="665"/>
      <c r="G25" s="665"/>
      <c r="H25" s="665"/>
      <c r="I25" s="665"/>
      <c r="J25" s="665"/>
      <c r="K25" s="665"/>
      <c r="L25" s="665"/>
    </row>
    <row r="26" spans="1:12" s="533" customFormat="1" ht="15" x14ac:dyDescent="0.35">
      <c r="A26" s="664"/>
      <c r="B26" s="667" t="s">
        <v>1110</v>
      </c>
      <c r="C26" s="668"/>
      <c r="D26" s="668"/>
      <c r="E26" s="668"/>
      <c r="F26" s="668"/>
      <c r="G26" s="665"/>
      <c r="H26" s="665"/>
      <c r="I26" s="665"/>
      <c r="J26" s="665"/>
      <c r="K26" s="665"/>
      <c r="L26" s="665"/>
    </row>
    <row r="27" spans="1:12" s="533" customFormat="1" ht="15" x14ac:dyDescent="0.35">
      <c r="A27" s="664"/>
      <c r="B27" s="667" t="s">
        <v>103</v>
      </c>
      <c r="C27" s="668"/>
      <c r="D27" s="668"/>
      <c r="E27" s="668"/>
      <c r="F27" s="668"/>
      <c r="G27" s="665"/>
      <c r="H27" s="665"/>
      <c r="I27" s="665"/>
      <c r="J27" s="665"/>
      <c r="K27" s="665"/>
      <c r="L27" s="665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 xr:uid="{00000000-0004-0000-2500-000000000000}"/>
  </hyperlinks>
  <pageMargins left="0.7" right="0.7" top="0.75" bottom="0.75" header="0.3" footer="0.3"/>
  <pageSetup paperSize="9" scale="7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53">
    <tabColor theme="6" tint="0.39997558519241921"/>
    <pageSetUpPr fitToPage="1"/>
  </sheetPr>
  <dimension ref="A1:Q27"/>
  <sheetViews>
    <sheetView showGridLines="0" zoomScaleNormal="100" workbookViewId="0">
      <pane xSplit="1" ySplit="5" topLeftCell="B12" activePane="bottomRight" state="frozen"/>
      <selection activeCell="O16" sqref="O15:O16"/>
      <selection pane="topRight" activeCell="O16" sqref="O15:O16"/>
      <selection pane="bottomLeft" activeCell="O16" sqref="O15:O16"/>
      <selection pane="bottomRight" activeCell="A2" sqref="A2"/>
    </sheetView>
  </sheetViews>
  <sheetFormatPr defaultColWidth="9.140625" defaultRowHeight="16.5" x14ac:dyDescent="0.3"/>
  <cols>
    <col min="1" max="1" width="26.42578125" style="396" customWidth="1"/>
    <col min="2" max="4" width="9.140625" style="456"/>
    <col min="5" max="5" width="3.5703125" style="456" customWidth="1"/>
    <col min="6" max="6" width="12.42578125" style="456" bestFit="1" customWidth="1"/>
    <col min="7" max="7" width="10.5703125" style="456" bestFit="1" customWidth="1"/>
    <col min="8" max="8" width="15.28515625" style="456" customWidth="1"/>
    <col min="9" max="9" width="3.5703125" style="456" customWidth="1"/>
    <col min="10" max="10" width="10.5703125" style="456" bestFit="1" customWidth="1"/>
    <col min="11" max="11" width="12.140625" style="456" customWidth="1"/>
    <col min="12" max="12" width="10.5703125" style="456" bestFit="1" customWidth="1"/>
    <col min="13" max="16" width="9.140625" style="396"/>
    <col min="17" max="17" width="11.85546875" style="396" customWidth="1"/>
    <col min="18" max="16384" width="9.140625" style="396"/>
  </cols>
  <sheetData>
    <row r="1" spans="1:17" s="37" customFormat="1" ht="18" x14ac:dyDescent="0.35">
      <c r="A1" s="35" t="s">
        <v>1310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</row>
    <row r="2" spans="1:17" x14ac:dyDescent="0.3">
      <c r="A2" s="574" t="s">
        <v>965</v>
      </c>
    </row>
    <row r="3" spans="1:17" x14ac:dyDescent="0.3">
      <c r="A3" s="395"/>
      <c r="B3" s="1211" t="s">
        <v>67</v>
      </c>
      <c r="C3" s="1211"/>
      <c r="D3" s="1211"/>
      <c r="E3" s="1211"/>
      <c r="F3" s="1211"/>
      <c r="G3" s="1211"/>
      <c r="H3" s="1211"/>
      <c r="I3" s="1211"/>
      <c r="J3" s="1211"/>
      <c r="K3" s="1211"/>
      <c r="L3" s="1211"/>
    </row>
    <row r="4" spans="1:17" s="399" customFormat="1" ht="48" customHeight="1" x14ac:dyDescent="0.2">
      <c r="A4" s="397"/>
      <c r="B4" s="1212" t="s">
        <v>1159</v>
      </c>
      <c r="C4" s="1212"/>
      <c r="D4" s="1212"/>
      <c r="E4" s="457"/>
      <c r="F4" s="1213" t="s">
        <v>1163</v>
      </c>
      <c r="G4" s="1213"/>
      <c r="H4" s="1213"/>
      <c r="I4" s="457"/>
      <c r="J4" s="1212" t="s">
        <v>1164</v>
      </c>
      <c r="K4" s="1212"/>
      <c r="L4" s="1212"/>
    </row>
    <row r="5" spans="1:17" ht="15.75" customHeight="1" x14ac:dyDescent="0.3">
      <c r="A5" s="395"/>
      <c r="B5" s="458" t="s">
        <v>65</v>
      </c>
      <c r="C5" s="458" t="s">
        <v>64</v>
      </c>
      <c r="D5" s="459" t="s">
        <v>17</v>
      </c>
      <c r="E5" s="458"/>
      <c r="F5" s="460" t="s">
        <v>65</v>
      </c>
      <c r="G5" s="460" t="s">
        <v>64</v>
      </c>
      <c r="H5" s="461" t="s">
        <v>17</v>
      </c>
      <c r="I5" s="458"/>
      <c r="J5" s="458" t="s">
        <v>65</v>
      </c>
      <c r="K5" s="458" t="s">
        <v>64</v>
      </c>
      <c r="L5" s="459" t="s">
        <v>17</v>
      </c>
    </row>
    <row r="6" spans="1:17" ht="15.75" customHeight="1" x14ac:dyDescent="0.3">
      <c r="A6" s="395"/>
      <c r="B6" s="462"/>
      <c r="C6" s="462"/>
      <c r="D6" s="463"/>
      <c r="E6" s="462"/>
      <c r="F6" s="464"/>
      <c r="G6" s="464"/>
      <c r="H6" s="465"/>
      <c r="I6" s="466"/>
      <c r="J6" s="466"/>
      <c r="K6" s="466"/>
      <c r="L6" s="467"/>
    </row>
    <row r="7" spans="1:17" s="417" customFormat="1" x14ac:dyDescent="0.3">
      <c r="A7" s="408" t="s">
        <v>61</v>
      </c>
      <c r="B7" s="469">
        <v>104.13240891738452</v>
      </c>
      <c r="C7" s="469">
        <v>47.593458499024663</v>
      </c>
      <c r="D7" s="470">
        <v>75.361112245358157</v>
      </c>
      <c r="E7" s="471"/>
      <c r="F7" s="472">
        <v>6636</v>
      </c>
      <c r="G7" s="472">
        <v>3153</v>
      </c>
      <c r="H7" s="473">
        <v>9789</v>
      </c>
      <c r="I7" s="474"/>
      <c r="J7" s="474">
        <v>2212</v>
      </c>
      <c r="K7" s="474">
        <v>1051</v>
      </c>
      <c r="L7" s="475">
        <v>3263</v>
      </c>
    </row>
    <row r="8" spans="1:17" s="417" customFormat="1" x14ac:dyDescent="0.3">
      <c r="A8" s="408" t="s">
        <v>59</v>
      </c>
      <c r="B8" s="469">
        <v>91.555967647338804</v>
      </c>
      <c r="C8" s="469">
        <v>39.600902208864312</v>
      </c>
      <c r="D8" s="470">
        <v>64.865839895639155</v>
      </c>
      <c r="E8" s="471"/>
      <c r="F8" s="472">
        <v>7406</v>
      </c>
      <c r="G8" s="472">
        <v>3398</v>
      </c>
      <c r="H8" s="473">
        <v>10804</v>
      </c>
      <c r="I8" s="474"/>
      <c r="J8" s="474">
        <v>2468.6666666666665</v>
      </c>
      <c r="K8" s="474">
        <v>1132.6666666666667</v>
      </c>
      <c r="L8" s="475">
        <v>3601.3333333333335</v>
      </c>
    </row>
    <row r="9" spans="1:17" s="417" customFormat="1" x14ac:dyDescent="0.3">
      <c r="A9" s="408" t="s">
        <v>57</v>
      </c>
      <c r="B9" s="469">
        <v>101.61249950580108</v>
      </c>
      <c r="C9" s="469">
        <v>44.276162841788874</v>
      </c>
      <c r="D9" s="470">
        <v>71.771589532880043</v>
      </c>
      <c r="E9" s="471"/>
      <c r="F9" s="472">
        <v>8266</v>
      </c>
      <c r="G9" s="472">
        <v>3834</v>
      </c>
      <c r="H9" s="473">
        <v>12100</v>
      </c>
      <c r="I9" s="474"/>
      <c r="J9" s="474">
        <v>2755.3333333333335</v>
      </c>
      <c r="K9" s="474">
        <v>1278</v>
      </c>
      <c r="L9" s="475">
        <v>4033.3333333333335</v>
      </c>
    </row>
    <row r="10" spans="1:17" s="417" customFormat="1" x14ac:dyDescent="0.3">
      <c r="A10" s="408" t="s">
        <v>63</v>
      </c>
      <c r="B10" s="469">
        <v>117.66766604352691</v>
      </c>
      <c r="C10" s="469">
        <v>53.855015321309779</v>
      </c>
      <c r="D10" s="470">
        <v>84.84293866824305</v>
      </c>
      <c r="E10" s="471"/>
      <c r="F10" s="472">
        <v>4173</v>
      </c>
      <c r="G10" s="472">
        <v>2029</v>
      </c>
      <c r="H10" s="473">
        <v>6202</v>
      </c>
      <c r="I10" s="474"/>
      <c r="J10" s="474">
        <v>1391</v>
      </c>
      <c r="K10" s="474">
        <v>676.33333333333337</v>
      </c>
      <c r="L10" s="475">
        <v>2067.3333333333335</v>
      </c>
    </row>
    <row r="11" spans="1:17" s="417" customFormat="1" x14ac:dyDescent="0.3">
      <c r="A11" s="408" t="s">
        <v>62</v>
      </c>
      <c r="B11" s="469">
        <v>121.82253974414779</v>
      </c>
      <c r="C11" s="469">
        <v>57.461786480800527</v>
      </c>
      <c r="D11" s="470">
        <v>88.927350113082738</v>
      </c>
      <c r="E11" s="471"/>
      <c r="F11" s="472">
        <v>11380</v>
      </c>
      <c r="G11" s="472">
        <v>5614</v>
      </c>
      <c r="H11" s="473">
        <v>16994</v>
      </c>
      <c r="I11" s="474"/>
      <c r="J11" s="474">
        <v>3793.3333333333335</v>
      </c>
      <c r="K11" s="474">
        <v>1871.3333333333333</v>
      </c>
      <c r="L11" s="475">
        <v>5664.666666666667</v>
      </c>
    </row>
    <row r="12" spans="1:17" s="417" customFormat="1" x14ac:dyDescent="0.3">
      <c r="A12" s="408" t="s">
        <v>58</v>
      </c>
      <c r="B12" s="469">
        <v>85.521474435543553</v>
      </c>
      <c r="C12" s="469">
        <v>37.09546659326876</v>
      </c>
      <c r="D12" s="470">
        <v>60.611437303791035</v>
      </c>
      <c r="E12" s="471"/>
      <c r="F12" s="472">
        <v>10017</v>
      </c>
      <c r="G12" s="472">
        <v>4624</v>
      </c>
      <c r="H12" s="473">
        <v>14641</v>
      </c>
      <c r="I12" s="474"/>
      <c r="J12" s="474">
        <v>3339</v>
      </c>
      <c r="K12" s="474">
        <v>1541.3333333333333</v>
      </c>
      <c r="L12" s="475">
        <v>4880.333333333333</v>
      </c>
    </row>
    <row r="13" spans="1:17" s="417" customFormat="1" x14ac:dyDescent="0.3">
      <c r="A13" s="408" t="s">
        <v>56</v>
      </c>
      <c r="B13" s="469">
        <v>89.796274497541759</v>
      </c>
      <c r="C13" s="469">
        <v>38.789760612202826</v>
      </c>
      <c r="D13" s="470">
        <v>63.54477875945156</v>
      </c>
      <c r="E13" s="471"/>
      <c r="F13" s="472">
        <v>7049</v>
      </c>
      <c r="G13" s="472">
        <v>3245</v>
      </c>
      <c r="H13" s="473">
        <v>10294</v>
      </c>
      <c r="I13" s="474"/>
      <c r="J13" s="474">
        <v>2349.6666666666665</v>
      </c>
      <c r="K13" s="474">
        <v>1081.6666666666667</v>
      </c>
      <c r="L13" s="475">
        <v>3431.3333333333335</v>
      </c>
    </row>
    <row r="14" spans="1:17" s="417" customFormat="1" x14ac:dyDescent="0.3">
      <c r="A14" s="408" t="s">
        <v>60</v>
      </c>
      <c r="B14" s="469">
        <v>113.09705084099105</v>
      </c>
      <c r="C14" s="469">
        <v>49.357469542537643</v>
      </c>
      <c r="D14" s="470">
        <v>80.549227208361629</v>
      </c>
      <c r="E14" s="471"/>
      <c r="F14" s="472">
        <v>8316</v>
      </c>
      <c r="G14" s="472">
        <v>3813</v>
      </c>
      <c r="H14" s="473">
        <v>12129</v>
      </c>
      <c r="I14" s="474"/>
      <c r="J14" s="474">
        <v>2772</v>
      </c>
      <c r="K14" s="474">
        <v>1271</v>
      </c>
      <c r="L14" s="475">
        <v>4043</v>
      </c>
    </row>
    <row r="15" spans="1:17" s="417" customFormat="1" x14ac:dyDescent="0.3">
      <c r="A15" s="408" t="s">
        <v>115</v>
      </c>
      <c r="B15" s="469">
        <v>114.81616402598044</v>
      </c>
      <c r="C15" s="469">
        <v>54.186486687815496</v>
      </c>
      <c r="D15" s="470">
        <v>83.832826756356539</v>
      </c>
      <c r="E15" s="471"/>
      <c r="F15" s="472">
        <v>8001</v>
      </c>
      <c r="G15" s="472">
        <v>3961</v>
      </c>
      <c r="H15" s="473">
        <v>11962</v>
      </c>
      <c r="I15" s="474"/>
      <c r="J15" s="474">
        <v>2667</v>
      </c>
      <c r="K15" s="474">
        <v>1320.3333333333333</v>
      </c>
      <c r="L15" s="475">
        <v>3987.3333333333335</v>
      </c>
    </row>
    <row r="16" spans="1:17" s="417" customFormat="1" x14ac:dyDescent="0.3">
      <c r="A16" s="418" t="s">
        <v>47</v>
      </c>
      <c r="B16" s="476">
        <v>102.53350364782109</v>
      </c>
      <c r="C16" s="476">
        <v>45.885415970382979</v>
      </c>
      <c r="D16" s="477">
        <v>73.466016829221587</v>
      </c>
      <c r="E16" s="478"/>
      <c r="F16" s="479">
        <v>71244</v>
      </c>
      <c r="G16" s="479">
        <v>33671</v>
      </c>
      <c r="H16" s="480">
        <v>104915</v>
      </c>
      <c r="I16" s="481"/>
      <c r="J16" s="481">
        <v>23748</v>
      </c>
      <c r="K16" s="481">
        <v>11223.666666666666</v>
      </c>
      <c r="L16" s="482">
        <v>34971.666666666664</v>
      </c>
    </row>
    <row r="17" spans="1:12" s="417" customFormat="1" x14ac:dyDescent="0.3">
      <c r="A17" s="418" t="s">
        <v>48</v>
      </c>
      <c r="B17" s="476">
        <v>121.3183506131583</v>
      </c>
      <c r="C17" s="476">
        <v>54.692039446702005</v>
      </c>
      <c r="D17" s="477">
        <v>87.133340513913836</v>
      </c>
      <c r="E17" s="478"/>
      <c r="F17" s="479">
        <v>5219</v>
      </c>
      <c r="G17" s="479">
        <v>2491</v>
      </c>
      <c r="H17" s="480">
        <v>7710</v>
      </c>
      <c r="I17" s="481"/>
      <c r="J17" s="481">
        <v>1739.6666666666667</v>
      </c>
      <c r="K17" s="481">
        <v>830.33333333333337</v>
      </c>
      <c r="L17" s="482">
        <v>2570</v>
      </c>
    </row>
    <row r="18" spans="1:12" s="434" customFormat="1" x14ac:dyDescent="0.3">
      <c r="A18" s="427" t="s">
        <v>49</v>
      </c>
      <c r="B18" s="483">
        <v>132.57396093390253</v>
      </c>
      <c r="C18" s="483">
        <v>62.996286319948496</v>
      </c>
      <c r="D18" s="484">
        <v>96.473357384423778</v>
      </c>
      <c r="E18" s="485"/>
      <c r="F18" s="479">
        <v>9444</v>
      </c>
      <c r="G18" s="479">
        <v>4819</v>
      </c>
      <c r="H18" s="480">
        <v>14263</v>
      </c>
      <c r="I18" s="486"/>
      <c r="J18" s="486">
        <v>3148</v>
      </c>
      <c r="K18" s="486">
        <v>1606.3333333333333</v>
      </c>
      <c r="L18" s="487">
        <v>4754.333333333333</v>
      </c>
    </row>
    <row r="19" spans="1:12" s="434" customFormat="1" x14ac:dyDescent="0.3">
      <c r="A19" s="427" t="s">
        <v>55</v>
      </c>
      <c r="B19" s="506">
        <v>99.926204278570509</v>
      </c>
      <c r="C19" s="483">
        <v>47.231487095685132</v>
      </c>
      <c r="D19" s="484">
        <v>72.802941297207028</v>
      </c>
      <c r="E19" s="485"/>
      <c r="F19" s="479">
        <v>2218</v>
      </c>
      <c r="G19" s="479">
        <v>1110</v>
      </c>
      <c r="H19" s="480">
        <v>3328</v>
      </c>
      <c r="I19" s="486"/>
      <c r="J19" s="486">
        <v>739.33333333333337</v>
      </c>
      <c r="K19" s="486">
        <v>370</v>
      </c>
      <c r="L19" s="487">
        <v>1109.3333333333333</v>
      </c>
    </row>
    <row r="20" spans="1:12" s="417" customFormat="1" x14ac:dyDescent="0.3">
      <c r="A20" s="435"/>
      <c r="B20" s="489"/>
      <c r="C20" s="489"/>
      <c r="D20" s="490"/>
      <c r="E20" s="491"/>
      <c r="F20" s="492"/>
      <c r="G20" s="492"/>
      <c r="H20" s="493"/>
      <c r="I20" s="494"/>
      <c r="J20" s="494"/>
      <c r="K20" s="494"/>
      <c r="L20" s="495"/>
    </row>
    <row r="21" spans="1:12" s="417" customFormat="1" x14ac:dyDescent="0.3">
      <c r="A21" s="444" t="s">
        <v>54</v>
      </c>
      <c r="B21" s="496">
        <v>105.98722983118699</v>
      </c>
      <c r="C21" s="496">
        <v>47.860076631782086</v>
      </c>
      <c r="D21" s="497">
        <v>76.131359837180355</v>
      </c>
      <c r="E21" s="498"/>
      <c r="F21" s="499">
        <v>88125</v>
      </c>
      <c r="G21" s="499">
        <v>42091</v>
      </c>
      <c r="H21" s="500">
        <v>130216</v>
      </c>
      <c r="I21" s="501"/>
      <c r="J21" s="501">
        <v>29375</v>
      </c>
      <c r="K21" s="501">
        <v>14030.333333333334</v>
      </c>
      <c r="L21" s="502">
        <v>43405.333333333336</v>
      </c>
    </row>
    <row r="23" spans="1:12" s="533" customFormat="1" ht="15" x14ac:dyDescent="0.35">
      <c r="A23" s="669" t="s">
        <v>87</v>
      </c>
      <c r="B23" s="664" t="s">
        <v>1162</v>
      </c>
      <c r="C23" s="665"/>
      <c r="D23" s="665"/>
      <c r="E23" s="665"/>
      <c r="F23" s="665"/>
      <c r="G23" s="665"/>
      <c r="H23" s="665"/>
      <c r="I23" s="665"/>
      <c r="J23" s="665"/>
      <c r="K23" s="665"/>
      <c r="L23" s="665"/>
    </row>
    <row r="24" spans="1:12" s="533" customFormat="1" ht="15" x14ac:dyDescent="0.35">
      <c r="A24" s="664"/>
      <c r="C24" s="665"/>
      <c r="D24" s="665"/>
      <c r="E24" s="665"/>
      <c r="F24" s="665"/>
      <c r="G24" s="665"/>
      <c r="H24" s="665"/>
      <c r="I24" s="665"/>
      <c r="J24" s="665"/>
      <c r="K24" s="665"/>
      <c r="L24" s="665"/>
    </row>
    <row r="25" spans="1:12" s="533" customFormat="1" ht="15" x14ac:dyDescent="0.35">
      <c r="A25" s="669" t="s">
        <v>44</v>
      </c>
      <c r="B25" s="666" t="s">
        <v>101</v>
      </c>
      <c r="C25" s="665"/>
      <c r="D25" s="665"/>
      <c r="E25" s="665"/>
      <c r="F25" s="665"/>
      <c r="G25" s="665"/>
      <c r="H25" s="665"/>
      <c r="I25" s="665"/>
      <c r="J25" s="665"/>
      <c r="K25" s="665"/>
      <c r="L25" s="665"/>
    </row>
    <row r="26" spans="1:12" s="533" customFormat="1" ht="15" x14ac:dyDescent="0.35">
      <c r="A26" s="664"/>
      <c r="B26" s="667" t="s">
        <v>1110</v>
      </c>
      <c r="C26" s="665"/>
      <c r="D26" s="665"/>
      <c r="E26" s="665"/>
      <c r="F26" s="665"/>
      <c r="G26" s="665"/>
      <c r="H26" s="665"/>
      <c r="I26" s="665"/>
      <c r="J26" s="665"/>
      <c r="K26" s="665"/>
      <c r="L26" s="665"/>
    </row>
    <row r="27" spans="1:12" s="533" customFormat="1" ht="15" x14ac:dyDescent="0.35">
      <c r="B27" s="667" t="s">
        <v>103</v>
      </c>
      <c r="C27" s="665"/>
      <c r="D27" s="665"/>
      <c r="E27" s="665"/>
      <c r="F27" s="665"/>
      <c r="G27" s="665"/>
      <c r="H27" s="665"/>
      <c r="I27" s="665"/>
      <c r="J27" s="665"/>
      <c r="K27" s="665"/>
      <c r="L27" s="665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 xr:uid="{00000000-0004-0000-2700-000000000000}"/>
  </hyperlinks>
  <pageMargins left="0.7" right="0.7" top="0.75" bottom="0.75" header="0.3" footer="0.3"/>
  <pageSetup paperSize="9"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3">
    <tabColor theme="5" tint="0.79998168889431442"/>
    <pageSetUpPr fitToPage="1"/>
  </sheetPr>
  <dimension ref="A1:D33"/>
  <sheetViews>
    <sheetView showGridLines="0" zoomScaleNormal="100" zoomScaleSheetLayoutView="9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6384" width="9.140625" style="3"/>
  </cols>
  <sheetData>
    <row r="1" spans="1:4" ht="15" x14ac:dyDescent="0.3">
      <c r="A1" s="574" t="s">
        <v>965</v>
      </c>
      <c r="D1" s="2" t="s">
        <v>1090</v>
      </c>
    </row>
    <row r="2" spans="1:4" ht="15" x14ac:dyDescent="0.3">
      <c r="A2" s="575"/>
    </row>
    <row r="3" spans="1:4" ht="15" x14ac:dyDescent="0.3">
      <c r="A3" s="575"/>
      <c r="B3" s="671" t="s">
        <v>1</v>
      </c>
    </row>
    <row r="4" spans="1:4" ht="15" x14ac:dyDescent="0.3">
      <c r="A4" s="575"/>
      <c r="B4" s="671" t="s">
        <v>1031</v>
      </c>
    </row>
    <row r="5" spans="1:4" ht="15" x14ac:dyDescent="0.3">
      <c r="A5" s="575"/>
      <c r="B5" s="3" t="s">
        <v>1031</v>
      </c>
    </row>
    <row r="6" spans="1:4" ht="15" x14ac:dyDescent="0.3">
      <c r="A6" s="575"/>
    </row>
    <row r="7" spans="1:4" ht="15" x14ac:dyDescent="0.3">
      <c r="A7" s="575"/>
    </row>
    <row r="8" spans="1:4" ht="15" x14ac:dyDescent="0.3">
      <c r="A8" s="575"/>
    </row>
    <row r="9" spans="1:4" ht="15" x14ac:dyDescent="0.3">
      <c r="A9" s="575"/>
    </row>
    <row r="10" spans="1:4" ht="15" x14ac:dyDescent="0.3">
      <c r="A10" s="575"/>
    </row>
    <row r="11" spans="1:4" ht="15" x14ac:dyDescent="0.3">
      <c r="A11" s="575"/>
    </row>
    <row r="12" spans="1:4" ht="15" x14ac:dyDescent="0.3">
      <c r="A12" s="575"/>
    </row>
    <row r="13" spans="1:4" ht="15" x14ac:dyDescent="0.3">
      <c r="A13" s="575"/>
    </row>
    <row r="14" spans="1:4" ht="15" x14ac:dyDescent="0.3">
      <c r="A14" s="575"/>
    </row>
    <row r="15" spans="1:4" ht="15" x14ac:dyDescent="0.3">
      <c r="A15" s="575"/>
    </row>
    <row r="16" spans="1:4" ht="15" x14ac:dyDescent="0.3">
      <c r="A16" s="575"/>
    </row>
    <row r="17" spans="1:1" ht="15" x14ac:dyDescent="0.3">
      <c r="A17" s="575"/>
    </row>
    <row r="18" spans="1:1" ht="15" x14ac:dyDescent="0.3">
      <c r="A18" s="575"/>
    </row>
    <row r="19" spans="1:1" ht="15" x14ac:dyDescent="0.3">
      <c r="A19" s="575"/>
    </row>
    <row r="20" spans="1:1" ht="15" x14ac:dyDescent="0.3">
      <c r="A20" s="575"/>
    </row>
    <row r="21" spans="1:1" ht="15" x14ac:dyDescent="0.3">
      <c r="A21" s="575"/>
    </row>
    <row r="22" spans="1:1" ht="15" x14ac:dyDescent="0.3">
      <c r="A22" s="575"/>
    </row>
    <row r="23" spans="1:1" ht="15" x14ac:dyDescent="0.3">
      <c r="A23" s="575"/>
    </row>
    <row r="24" spans="1:1" ht="15" x14ac:dyDescent="0.3">
      <c r="A24" s="575"/>
    </row>
    <row r="25" spans="1:1" ht="15" x14ac:dyDescent="0.3">
      <c r="A25" s="575"/>
    </row>
    <row r="26" spans="1:1" ht="15" x14ac:dyDescent="0.3">
      <c r="A26" s="575"/>
    </row>
    <row r="27" spans="1:1" ht="15" x14ac:dyDescent="0.3">
      <c r="A27" s="575"/>
    </row>
    <row r="28" spans="1:1" ht="15" x14ac:dyDescent="0.3">
      <c r="A28" s="575"/>
    </row>
    <row r="29" spans="1:1" ht="15" x14ac:dyDescent="0.3">
      <c r="A29" s="575"/>
    </row>
    <row r="30" spans="1:1" ht="15" x14ac:dyDescent="0.3">
      <c r="A30" s="575"/>
    </row>
    <row r="31" spans="1:1" ht="15" x14ac:dyDescent="0.3">
      <c r="A31" s="575"/>
    </row>
    <row r="32" spans="1:1" ht="15" x14ac:dyDescent="0.3">
      <c r="A32" s="575"/>
    </row>
    <row r="33" spans="1:1" ht="15" x14ac:dyDescent="0.3">
      <c r="A33" s="575"/>
    </row>
  </sheetData>
  <hyperlinks>
    <hyperlink ref="A1" location="'CHAPTER 1'!A1" display="Back to Table of Contents" xr:uid="{00000000-0004-0000-0300-000000000000}"/>
  </hyperlinks>
  <pageMargins left="0.7" right="0.7" top="0.75" bottom="0.75" header="0.3" footer="0.3"/>
  <pageSetup paperSize="9" scale="39" orientation="landscape" r:id="rId1"/>
  <colBreaks count="2" manualBreakCount="2">
    <brk id="12" max="57" man="1"/>
    <brk id="24" max="57" man="1"/>
  </colBreaks>
  <drawing r:id="rId2"/>
  <legacyDrawing r:id="rId3"/>
  <controls>
    <mc:AlternateContent xmlns:mc="http://schemas.openxmlformats.org/markup-compatibility/2006">
      <mc:Choice Requires="x14">
        <control shapeId="92161" r:id="rId4" name="ComboBox1">
          <controlPr defaultSize="0" autoFill="0" autoLine="0" autoPict="0" linkedCell="B5" listFillRange="B3:B4" r:id="rId5">
            <anchor moveWithCells="1">
              <from>
                <xdr:col>0</xdr:col>
                <xdr:colOff>66675</xdr:colOff>
                <xdr:row>0</xdr:row>
                <xdr:rowOff>0</xdr:rowOff>
              </from>
              <to>
                <xdr:col>0</xdr:col>
                <xdr:colOff>104775</xdr:colOff>
                <xdr:row>0</xdr:row>
                <xdr:rowOff>0</xdr:rowOff>
              </to>
            </anchor>
          </controlPr>
        </control>
      </mc:Choice>
      <mc:Fallback>
        <control shapeId="92161" r:id="rId4" name="ComboBox1"/>
      </mc:Fallback>
    </mc:AlternateContent>
  </control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4">
    <tabColor theme="6" tint="0.39997558519241921"/>
    <pageSetUpPr fitToPage="1"/>
  </sheetPr>
  <dimension ref="A1:P27"/>
  <sheetViews>
    <sheetView showGridLines="0" zoomScaleNormal="100" workbookViewId="0">
      <pane xSplit="1" ySplit="6" topLeftCell="B13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9.140625" defaultRowHeight="16.5" x14ac:dyDescent="0.3"/>
  <cols>
    <col min="1" max="1" width="24.140625" style="396" customWidth="1"/>
    <col min="2" max="4" width="11" style="396" customWidth="1"/>
    <col min="5" max="5" width="3.7109375" style="396" customWidth="1"/>
    <col min="6" max="6" width="11" style="396" customWidth="1"/>
    <col min="7" max="7" width="12.42578125" style="396" bestFit="1" customWidth="1"/>
    <col min="8" max="8" width="11" style="396" customWidth="1"/>
    <col min="9" max="9" width="3.5703125" style="396" customWidth="1"/>
    <col min="10" max="12" width="11" style="396" customWidth="1"/>
    <col min="13" max="16384" width="9.140625" style="396"/>
  </cols>
  <sheetData>
    <row r="1" spans="1:16" s="37" customFormat="1" ht="18" x14ac:dyDescent="0.35">
      <c r="A1" s="35" t="s">
        <v>1311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</row>
    <row r="2" spans="1:16" ht="17.25" customHeight="1" x14ac:dyDescent="0.3">
      <c r="A2" s="574" t="s">
        <v>965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</row>
    <row r="3" spans="1:16" x14ac:dyDescent="0.3">
      <c r="A3" s="395"/>
      <c r="B3" s="1208" t="s">
        <v>68</v>
      </c>
      <c r="C3" s="1208"/>
      <c r="D3" s="1208"/>
      <c r="E3" s="1208"/>
      <c r="F3" s="1208"/>
      <c r="G3" s="1208"/>
      <c r="H3" s="1208"/>
      <c r="I3" s="1208"/>
      <c r="J3" s="1208"/>
      <c r="K3" s="1208"/>
      <c r="L3" s="1208"/>
    </row>
    <row r="4" spans="1:16" s="399" customFormat="1" ht="42.75" customHeight="1" x14ac:dyDescent="0.2">
      <c r="A4" s="397"/>
      <c r="B4" s="1209" t="s">
        <v>66</v>
      </c>
      <c r="C4" s="1209"/>
      <c r="D4" s="1209"/>
      <c r="E4" s="398"/>
      <c r="F4" s="1210" t="s">
        <v>1165</v>
      </c>
      <c r="G4" s="1210"/>
      <c r="H4" s="1210"/>
      <c r="I4" s="398"/>
      <c r="J4" s="1209" t="s">
        <v>1166</v>
      </c>
      <c r="K4" s="1209"/>
      <c r="L4" s="1209"/>
    </row>
    <row r="5" spans="1:16" x14ac:dyDescent="0.3">
      <c r="A5" s="395"/>
      <c r="B5" s="400" t="s">
        <v>65</v>
      </c>
      <c r="C5" s="400" t="s">
        <v>64</v>
      </c>
      <c r="D5" s="401" t="s">
        <v>17</v>
      </c>
      <c r="E5" s="400"/>
      <c r="F5" s="402" t="s">
        <v>65</v>
      </c>
      <c r="G5" s="402" t="s">
        <v>64</v>
      </c>
      <c r="H5" s="403" t="s">
        <v>17</v>
      </c>
      <c r="I5" s="400"/>
      <c r="J5" s="400" t="s">
        <v>65</v>
      </c>
      <c r="K5" s="400" t="s">
        <v>64</v>
      </c>
      <c r="L5" s="401" t="s">
        <v>17</v>
      </c>
    </row>
    <row r="6" spans="1:16" x14ac:dyDescent="0.3">
      <c r="A6" s="395"/>
      <c r="B6" s="404"/>
      <c r="C6" s="404"/>
      <c r="D6" s="405"/>
      <c r="E6" s="404"/>
      <c r="F6" s="406"/>
      <c r="G6" s="406"/>
      <c r="H6" s="407"/>
      <c r="I6" s="404"/>
      <c r="J6" s="404"/>
      <c r="K6" s="404"/>
      <c r="L6" s="405"/>
    </row>
    <row r="7" spans="1:16" x14ac:dyDescent="0.3">
      <c r="A7" s="408" t="s">
        <v>61</v>
      </c>
      <c r="B7" s="409">
        <v>150.5852302244341</v>
      </c>
      <c r="C7" s="409">
        <v>67.341972591458116</v>
      </c>
      <c r="D7" s="410">
        <v>104.5472967605285</v>
      </c>
      <c r="E7" s="411"/>
      <c r="F7" s="412">
        <v>9020</v>
      </c>
      <c r="G7" s="412">
        <v>5386</v>
      </c>
      <c r="H7" s="413">
        <v>14406</v>
      </c>
      <c r="I7" s="414"/>
      <c r="J7" s="415">
        <v>3006.6666666666665</v>
      </c>
      <c r="K7" s="415">
        <v>1795.3333333333333</v>
      </c>
      <c r="L7" s="416">
        <v>4802</v>
      </c>
    </row>
    <row r="8" spans="1:16" x14ac:dyDescent="0.3">
      <c r="A8" s="408" t="s">
        <v>59</v>
      </c>
      <c r="B8" s="409">
        <v>134.35433143909648</v>
      </c>
      <c r="C8" s="409">
        <v>60.044727387440446</v>
      </c>
      <c r="D8" s="410">
        <v>92.924689203887027</v>
      </c>
      <c r="E8" s="411"/>
      <c r="F8" s="412">
        <v>10782</v>
      </c>
      <c r="G8" s="412">
        <v>6677</v>
      </c>
      <c r="H8" s="413">
        <v>17459</v>
      </c>
      <c r="I8" s="414"/>
      <c r="J8" s="415">
        <v>3594</v>
      </c>
      <c r="K8" s="415">
        <v>2225.6666666666665</v>
      </c>
      <c r="L8" s="416">
        <v>5819.666666666667</v>
      </c>
    </row>
    <row r="9" spans="1:16" x14ac:dyDescent="0.3">
      <c r="A9" s="408" t="s">
        <v>57</v>
      </c>
      <c r="B9" s="409">
        <v>136.00531331726629</v>
      </c>
      <c r="C9" s="409">
        <v>60.758742092199192</v>
      </c>
      <c r="D9" s="410">
        <v>94.162122924512218</v>
      </c>
      <c r="E9" s="411"/>
      <c r="F9" s="412">
        <v>10082</v>
      </c>
      <c r="G9" s="412">
        <v>5966</v>
      </c>
      <c r="H9" s="413">
        <v>16048</v>
      </c>
      <c r="I9" s="414"/>
      <c r="J9" s="415">
        <v>3360.6666666666665</v>
      </c>
      <c r="K9" s="415">
        <v>1988.6666666666667</v>
      </c>
      <c r="L9" s="416">
        <v>5349.333333333333</v>
      </c>
    </row>
    <row r="10" spans="1:16" x14ac:dyDescent="0.3">
      <c r="A10" s="408" t="s">
        <v>63</v>
      </c>
      <c r="B10" s="409">
        <v>163.82846485643594</v>
      </c>
      <c r="C10" s="409">
        <v>73.271376726094928</v>
      </c>
      <c r="D10" s="410">
        <v>113.20648328017855</v>
      </c>
      <c r="E10" s="411"/>
      <c r="F10" s="412">
        <v>5506</v>
      </c>
      <c r="G10" s="412">
        <v>3297</v>
      </c>
      <c r="H10" s="413">
        <v>8803</v>
      </c>
      <c r="I10" s="414"/>
      <c r="J10" s="415">
        <v>1835.3333333333333</v>
      </c>
      <c r="K10" s="415">
        <v>1099</v>
      </c>
      <c r="L10" s="416">
        <v>2934.3333333333335</v>
      </c>
    </row>
    <row r="11" spans="1:16" x14ac:dyDescent="0.3">
      <c r="A11" s="408" t="s">
        <v>62</v>
      </c>
      <c r="B11" s="409">
        <v>169.66902222325251</v>
      </c>
      <c r="C11" s="409">
        <v>80.133457996658464</v>
      </c>
      <c r="D11" s="410">
        <v>120.2455394708724</v>
      </c>
      <c r="E11" s="411"/>
      <c r="F11" s="412">
        <v>15079</v>
      </c>
      <c r="G11" s="412">
        <v>9419</v>
      </c>
      <c r="H11" s="413">
        <v>24498</v>
      </c>
      <c r="I11" s="414"/>
      <c r="J11" s="415">
        <v>5026.333333333333</v>
      </c>
      <c r="K11" s="415">
        <v>3139.6666666666665</v>
      </c>
      <c r="L11" s="416">
        <v>8166</v>
      </c>
    </row>
    <row r="12" spans="1:16" x14ac:dyDescent="0.3">
      <c r="A12" s="408" t="s">
        <v>58</v>
      </c>
      <c r="B12" s="409">
        <v>124.70462818323256</v>
      </c>
      <c r="C12" s="409">
        <v>54.246792989662936</v>
      </c>
      <c r="D12" s="410">
        <v>85.444426304283425</v>
      </c>
      <c r="E12" s="411"/>
      <c r="F12" s="412">
        <v>14543</v>
      </c>
      <c r="G12" s="412">
        <v>9016</v>
      </c>
      <c r="H12" s="413">
        <v>23559</v>
      </c>
      <c r="I12" s="414"/>
      <c r="J12" s="415">
        <v>4847.666666666667</v>
      </c>
      <c r="K12" s="415">
        <v>3005.3333333333335</v>
      </c>
      <c r="L12" s="416">
        <v>7853</v>
      </c>
    </row>
    <row r="13" spans="1:16" x14ac:dyDescent="0.3">
      <c r="A13" s="408" t="s">
        <v>56</v>
      </c>
      <c r="B13" s="409">
        <v>140.62416011108346</v>
      </c>
      <c r="C13" s="409">
        <v>59.626184195367109</v>
      </c>
      <c r="D13" s="410">
        <v>95.100108319284772</v>
      </c>
      <c r="E13" s="411"/>
      <c r="F13" s="412">
        <v>11148</v>
      </c>
      <c r="G13" s="412">
        <v>6752</v>
      </c>
      <c r="H13" s="413">
        <v>17900</v>
      </c>
      <c r="I13" s="414"/>
      <c r="J13" s="415">
        <v>3716</v>
      </c>
      <c r="K13" s="415">
        <v>2250.6666666666665</v>
      </c>
      <c r="L13" s="416">
        <v>5966.666666666667</v>
      </c>
    </row>
    <row r="14" spans="1:16" x14ac:dyDescent="0.3">
      <c r="A14" s="408" t="s">
        <v>60</v>
      </c>
      <c r="B14" s="409">
        <v>161.39349677912978</v>
      </c>
      <c r="C14" s="409">
        <v>70.362540285460426</v>
      </c>
      <c r="D14" s="410">
        <v>110.89084707188792</v>
      </c>
      <c r="E14" s="411"/>
      <c r="F14" s="412">
        <v>11541</v>
      </c>
      <c r="G14" s="412">
        <v>6832</v>
      </c>
      <c r="H14" s="413">
        <v>18373</v>
      </c>
      <c r="I14" s="414"/>
      <c r="J14" s="415">
        <v>3847</v>
      </c>
      <c r="K14" s="415">
        <v>2277.3333333333335</v>
      </c>
      <c r="L14" s="416">
        <v>6124.333333333333</v>
      </c>
    </row>
    <row r="15" spans="1:16" x14ac:dyDescent="0.3">
      <c r="A15" s="408" t="s">
        <v>115</v>
      </c>
      <c r="B15" s="409">
        <v>173.92337956216258</v>
      </c>
      <c r="C15" s="409">
        <v>79.333589627005665</v>
      </c>
      <c r="D15" s="410">
        <v>120.79385651629671</v>
      </c>
      <c r="E15" s="411"/>
      <c r="F15" s="412">
        <v>11344</v>
      </c>
      <c r="G15" s="412">
        <v>7119</v>
      </c>
      <c r="H15" s="413">
        <v>18463</v>
      </c>
      <c r="I15" s="414"/>
      <c r="J15" s="415">
        <v>3781.3333333333335</v>
      </c>
      <c r="K15" s="415">
        <v>2373</v>
      </c>
      <c r="L15" s="416">
        <v>6154.333333333333</v>
      </c>
    </row>
    <row r="16" spans="1:16" s="417" customFormat="1" x14ac:dyDescent="0.3">
      <c r="A16" s="418" t="s">
        <v>47</v>
      </c>
      <c r="B16" s="419">
        <v>147.97936166425876</v>
      </c>
      <c r="C16" s="419">
        <v>66.089356417212258</v>
      </c>
      <c r="D16" s="420">
        <v>102.40663234841396</v>
      </c>
      <c r="E16" s="421"/>
      <c r="F16" s="422">
        <v>99045</v>
      </c>
      <c r="G16" s="422">
        <v>60464</v>
      </c>
      <c r="H16" s="423">
        <v>159509</v>
      </c>
      <c r="I16" s="424"/>
      <c r="J16" s="425">
        <v>33015</v>
      </c>
      <c r="K16" s="425">
        <v>20154.666666666668</v>
      </c>
      <c r="L16" s="426">
        <v>53169.666666666664</v>
      </c>
    </row>
    <row r="17" spans="1:12" s="417" customFormat="1" x14ac:dyDescent="0.3">
      <c r="A17" s="418" t="s">
        <v>48</v>
      </c>
      <c r="B17" s="419">
        <v>170.74029119482867</v>
      </c>
      <c r="C17" s="419">
        <v>75.750208694627361</v>
      </c>
      <c r="D17" s="420">
        <v>118.18215114482865</v>
      </c>
      <c r="E17" s="421"/>
      <c r="F17" s="422">
        <v>7164</v>
      </c>
      <c r="G17" s="422">
        <v>4264</v>
      </c>
      <c r="H17" s="423">
        <v>11428</v>
      </c>
      <c r="I17" s="424"/>
      <c r="J17" s="425">
        <v>2388</v>
      </c>
      <c r="K17" s="425">
        <v>1421.3333333333333</v>
      </c>
      <c r="L17" s="426">
        <v>3809.3333333333335</v>
      </c>
    </row>
    <row r="18" spans="1:12" s="488" customFormat="1" x14ac:dyDescent="0.3">
      <c r="A18" s="427" t="s">
        <v>49</v>
      </c>
      <c r="B18" s="428">
        <v>183.72565086081227</v>
      </c>
      <c r="C18" s="428">
        <v>90.399069420544734</v>
      </c>
      <c r="D18" s="429">
        <v>131.06100673759087</v>
      </c>
      <c r="E18" s="430"/>
      <c r="F18" s="422">
        <v>11945</v>
      </c>
      <c r="G18" s="422">
        <v>8094</v>
      </c>
      <c r="H18" s="423">
        <v>20039</v>
      </c>
      <c r="I18" s="431"/>
      <c r="J18" s="432">
        <v>3981.6666666666665</v>
      </c>
      <c r="K18" s="432">
        <v>2698</v>
      </c>
      <c r="L18" s="433">
        <v>6679.666666666667</v>
      </c>
    </row>
    <row r="19" spans="1:12" s="488" customFormat="1" x14ac:dyDescent="0.3">
      <c r="A19" s="427" t="s">
        <v>55</v>
      </c>
      <c r="B19" s="428">
        <v>151.1419564190733</v>
      </c>
      <c r="C19" s="428">
        <v>67.904681158731975</v>
      </c>
      <c r="D19" s="429">
        <v>103.79992478222285</v>
      </c>
      <c r="E19" s="430"/>
      <c r="F19" s="422">
        <v>2966</v>
      </c>
      <c r="G19" s="422">
        <v>1849</v>
      </c>
      <c r="H19" s="423">
        <v>4815</v>
      </c>
      <c r="I19" s="431"/>
      <c r="J19" s="432">
        <v>988.66666666666663</v>
      </c>
      <c r="K19" s="432">
        <v>616.33333333333337</v>
      </c>
      <c r="L19" s="433">
        <v>1605</v>
      </c>
    </row>
    <row r="20" spans="1:12" s="504" customFormat="1" x14ac:dyDescent="0.3">
      <c r="A20" s="435"/>
      <c r="B20" s="436"/>
      <c r="C20" s="436"/>
      <c r="D20" s="437"/>
      <c r="E20" s="438"/>
      <c r="F20" s="439"/>
      <c r="G20" s="439"/>
      <c r="H20" s="440"/>
      <c r="I20" s="441"/>
      <c r="J20" s="442"/>
      <c r="K20" s="442"/>
      <c r="L20" s="443"/>
    </row>
    <row r="21" spans="1:12" s="488" customFormat="1" x14ac:dyDescent="0.3">
      <c r="A21" s="444" t="s">
        <v>54</v>
      </c>
      <c r="B21" s="445">
        <v>152.15104625244871</v>
      </c>
      <c r="C21" s="445">
        <v>68.680619889428044</v>
      </c>
      <c r="D21" s="446">
        <v>105.64345414436528</v>
      </c>
      <c r="E21" s="447"/>
      <c r="F21" s="448">
        <v>121120</v>
      </c>
      <c r="G21" s="448">
        <v>74671</v>
      </c>
      <c r="H21" s="449">
        <v>195791</v>
      </c>
      <c r="I21" s="450"/>
      <c r="J21" s="451">
        <v>40373.333333333336</v>
      </c>
      <c r="K21" s="451">
        <v>24890.333333333332</v>
      </c>
      <c r="L21" s="452">
        <v>65263.666666666664</v>
      </c>
    </row>
    <row r="22" spans="1:12" s="505" customFormat="1" x14ac:dyDescent="0.3">
      <c r="A22" s="39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</row>
    <row r="23" spans="1:12" s="522" customFormat="1" ht="15" x14ac:dyDescent="0.35">
      <c r="A23" s="669" t="s">
        <v>87</v>
      </c>
      <c r="B23" s="664" t="s">
        <v>105</v>
      </c>
      <c r="C23" s="665"/>
      <c r="D23" s="665"/>
      <c r="E23" s="665"/>
      <c r="F23" s="665"/>
      <c r="G23" s="665"/>
      <c r="H23" s="665"/>
      <c r="I23" s="665"/>
      <c r="J23" s="665"/>
      <c r="K23" s="665"/>
      <c r="L23" s="665"/>
    </row>
    <row r="24" spans="1:12" s="533" customFormat="1" ht="15" x14ac:dyDescent="0.35">
      <c r="A24" s="664"/>
      <c r="B24" s="664"/>
      <c r="C24" s="665"/>
      <c r="D24" s="665"/>
      <c r="E24" s="665"/>
      <c r="F24" s="665"/>
      <c r="G24" s="665"/>
      <c r="H24" s="665"/>
      <c r="I24" s="665"/>
      <c r="J24" s="665"/>
      <c r="K24" s="665"/>
      <c r="L24" s="665"/>
    </row>
    <row r="25" spans="1:12" s="533" customFormat="1" ht="15" x14ac:dyDescent="0.35">
      <c r="A25" s="669" t="s">
        <v>44</v>
      </c>
      <c r="B25" s="666" t="s">
        <v>113</v>
      </c>
      <c r="C25" s="665"/>
      <c r="D25" s="665"/>
      <c r="E25" s="665"/>
      <c r="F25" s="665"/>
      <c r="G25" s="665"/>
      <c r="H25" s="665"/>
      <c r="I25" s="665"/>
      <c r="J25" s="665"/>
      <c r="K25" s="665"/>
      <c r="L25" s="665"/>
    </row>
    <row r="26" spans="1:12" s="533" customFormat="1" ht="15" x14ac:dyDescent="0.35">
      <c r="A26" s="664"/>
      <c r="B26" s="667" t="s">
        <v>1110</v>
      </c>
      <c r="C26" s="668"/>
      <c r="D26" s="668"/>
      <c r="E26" s="668"/>
      <c r="F26" s="668"/>
      <c r="G26" s="665"/>
      <c r="H26" s="665"/>
      <c r="I26" s="665"/>
      <c r="J26" s="665"/>
      <c r="K26" s="665"/>
      <c r="L26" s="665"/>
    </row>
    <row r="27" spans="1:12" s="533" customFormat="1" ht="15" x14ac:dyDescent="0.35">
      <c r="A27" s="664"/>
      <c r="B27" s="667" t="s">
        <v>103</v>
      </c>
      <c r="C27" s="668"/>
      <c r="D27" s="668"/>
      <c r="E27" s="668"/>
      <c r="F27" s="668"/>
      <c r="G27" s="665"/>
      <c r="H27" s="665"/>
      <c r="I27" s="665"/>
      <c r="J27" s="665"/>
      <c r="K27" s="665"/>
      <c r="L27" s="665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 xr:uid="{00000000-0004-0000-2900-000000000000}"/>
  </hyperlinks>
  <pageMargins left="0.7" right="0.7" top="0.75" bottom="0.75" header="0.3" footer="0.3"/>
  <pageSetup paperSize="9" scale="7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5">
    <tabColor theme="6" tint="0.39997558519241921"/>
    <pageSetUpPr fitToPage="1"/>
  </sheetPr>
  <dimension ref="A1:P27"/>
  <sheetViews>
    <sheetView showGridLines="0" zoomScaleNormal="10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9.140625" defaultRowHeight="16.5" x14ac:dyDescent="0.3"/>
  <cols>
    <col min="1" max="1" width="26.42578125" style="396" customWidth="1"/>
    <col min="2" max="4" width="9.140625" style="456"/>
    <col min="5" max="5" width="3.7109375" style="456" customWidth="1"/>
    <col min="6" max="6" width="12.42578125" style="456" bestFit="1" customWidth="1"/>
    <col min="7" max="7" width="10.5703125" style="456" bestFit="1" customWidth="1"/>
    <col min="8" max="8" width="15.28515625" style="456" customWidth="1"/>
    <col min="9" max="9" width="3.7109375" style="456" customWidth="1"/>
    <col min="10" max="10" width="10.5703125" style="456" bestFit="1" customWidth="1"/>
    <col min="11" max="11" width="12.140625" style="456" customWidth="1"/>
    <col min="12" max="12" width="10.5703125" style="456" bestFit="1" customWidth="1"/>
    <col min="13" max="16384" width="9.140625" style="396"/>
  </cols>
  <sheetData>
    <row r="1" spans="1:16" s="37" customFormat="1" ht="18" x14ac:dyDescent="0.35">
      <c r="A1" s="35" t="s">
        <v>1312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</row>
    <row r="2" spans="1:16" ht="17.25" customHeight="1" x14ac:dyDescent="0.3">
      <c r="A2" s="574" t="s">
        <v>965</v>
      </c>
    </row>
    <row r="3" spans="1:16" x14ac:dyDescent="0.3">
      <c r="A3" s="395"/>
      <c r="B3" s="1211" t="s">
        <v>67</v>
      </c>
      <c r="C3" s="1211"/>
      <c r="D3" s="1211"/>
      <c r="E3" s="1211"/>
      <c r="F3" s="1211"/>
      <c r="G3" s="1211"/>
      <c r="H3" s="1211"/>
      <c r="I3" s="1211"/>
      <c r="J3" s="1211"/>
      <c r="K3" s="1211"/>
      <c r="L3" s="1211"/>
    </row>
    <row r="4" spans="1:16" s="399" customFormat="1" ht="42.75" customHeight="1" x14ac:dyDescent="0.2">
      <c r="A4" s="397"/>
      <c r="B4" s="1212" t="s">
        <v>66</v>
      </c>
      <c r="C4" s="1212"/>
      <c r="D4" s="1212"/>
      <c r="E4" s="457"/>
      <c r="F4" s="1213" t="s">
        <v>1167</v>
      </c>
      <c r="G4" s="1213"/>
      <c r="H4" s="1213"/>
      <c r="I4" s="457"/>
      <c r="J4" s="1212" t="s">
        <v>1168</v>
      </c>
      <c r="K4" s="1212"/>
      <c r="L4" s="1212"/>
    </row>
    <row r="5" spans="1:16" x14ac:dyDescent="0.3">
      <c r="A5" s="395"/>
      <c r="B5" s="458" t="s">
        <v>65</v>
      </c>
      <c r="C5" s="458" t="s">
        <v>64</v>
      </c>
      <c r="D5" s="459" t="s">
        <v>17</v>
      </c>
      <c r="E5" s="458"/>
      <c r="F5" s="460" t="s">
        <v>65</v>
      </c>
      <c r="G5" s="460" t="s">
        <v>64</v>
      </c>
      <c r="H5" s="461" t="s">
        <v>17</v>
      </c>
      <c r="I5" s="458"/>
      <c r="J5" s="458" t="s">
        <v>65</v>
      </c>
      <c r="K5" s="458" t="s">
        <v>64</v>
      </c>
      <c r="L5" s="459" t="s">
        <v>17</v>
      </c>
    </row>
    <row r="6" spans="1:16" x14ac:dyDescent="0.3">
      <c r="A6" s="395"/>
      <c r="B6" s="462"/>
      <c r="C6" s="462"/>
      <c r="D6" s="463"/>
      <c r="E6" s="462"/>
      <c r="F6" s="464"/>
      <c r="G6" s="464"/>
      <c r="H6" s="465"/>
      <c r="I6" s="466"/>
      <c r="J6" s="466"/>
      <c r="K6" s="466"/>
      <c r="L6" s="467"/>
    </row>
    <row r="7" spans="1:16" x14ac:dyDescent="0.3">
      <c r="A7" s="408" t="s">
        <v>61</v>
      </c>
      <c r="B7" s="469">
        <v>60.877392525448606</v>
      </c>
      <c r="C7" s="469">
        <v>18.123433180882422</v>
      </c>
      <c r="D7" s="470">
        <v>39.109434744234022</v>
      </c>
      <c r="E7" s="471"/>
      <c r="F7" s="472">
        <v>3879</v>
      </c>
      <c r="G7" s="472">
        <v>1203</v>
      </c>
      <c r="H7" s="473">
        <v>5082</v>
      </c>
      <c r="I7" s="474"/>
      <c r="J7" s="474">
        <v>1293</v>
      </c>
      <c r="K7" s="474">
        <v>401</v>
      </c>
      <c r="L7" s="475">
        <v>1694</v>
      </c>
      <c r="M7" s="417"/>
      <c r="N7" s="417"/>
      <c r="O7" s="417"/>
    </row>
    <row r="8" spans="1:16" x14ac:dyDescent="0.3">
      <c r="A8" s="408" t="s">
        <v>59</v>
      </c>
      <c r="B8" s="469">
        <v>50.300726477821541</v>
      </c>
      <c r="C8" s="469">
        <v>14.645985583391752</v>
      </c>
      <c r="D8" s="470">
        <v>31.977916727476977</v>
      </c>
      <c r="E8" s="471"/>
      <c r="F8" s="472">
        <v>4066</v>
      </c>
      <c r="G8" s="472">
        <v>1256</v>
      </c>
      <c r="H8" s="473">
        <v>5322</v>
      </c>
      <c r="I8" s="474"/>
      <c r="J8" s="474">
        <v>1355.3333333333333</v>
      </c>
      <c r="K8" s="474">
        <v>418.66666666666669</v>
      </c>
      <c r="L8" s="475">
        <v>1774</v>
      </c>
      <c r="M8" s="417"/>
      <c r="N8" s="417"/>
      <c r="O8" s="417"/>
    </row>
    <row r="9" spans="1:16" x14ac:dyDescent="0.3">
      <c r="A9" s="408" t="s">
        <v>57</v>
      </c>
      <c r="B9" s="469">
        <v>57.404585938581555</v>
      </c>
      <c r="C9" s="469">
        <v>17.463567995910498</v>
      </c>
      <c r="D9" s="470">
        <v>36.592964833220229</v>
      </c>
      <c r="E9" s="471"/>
      <c r="F9" s="472">
        <v>4600</v>
      </c>
      <c r="G9" s="472">
        <v>1477</v>
      </c>
      <c r="H9" s="473">
        <v>6077</v>
      </c>
      <c r="I9" s="474"/>
      <c r="J9" s="474">
        <v>1533.3333333333333</v>
      </c>
      <c r="K9" s="474">
        <v>492.33333333333331</v>
      </c>
      <c r="L9" s="475">
        <v>2025.6666666666667</v>
      </c>
      <c r="M9" s="417"/>
      <c r="N9" s="417"/>
      <c r="O9" s="417"/>
    </row>
    <row r="10" spans="1:16" x14ac:dyDescent="0.3">
      <c r="A10" s="408" t="s">
        <v>63</v>
      </c>
      <c r="B10" s="469">
        <v>70.23601149524815</v>
      </c>
      <c r="C10" s="469">
        <v>22.228892976303072</v>
      </c>
      <c r="D10" s="470">
        <v>45.531852069359068</v>
      </c>
      <c r="E10" s="471"/>
      <c r="F10" s="472">
        <v>2499</v>
      </c>
      <c r="G10" s="472">
        <v>840</v>
      </c>
      <c r="H10" s="473">
        <v>3339</v>
      </c>
      <c r="I10" s="474"/>
      <c r="J10" s="474">
        <v>833</v>
      </c>
      <c r="K10" s="474">
        <v>280</v>
      </c>
      <c r="L10" s="475">
        <v>1113</v>
      </c>
      <c r="M10" s="417"/>
      <c r="N10" s="417"/>
      <c r="O10" s="417"/>
    </row>
    <row r="11" spans="1:16" x14ac:dyDescent="0.3">
      <c r="A11" s="408" t="s">
        <v>62</v>
      </c>
      <c r="B11" s="469">
        <v>73.753669147114579</v>
      </c>
      <c r="C11" s="469">
        <v>24.965937290437342</v>
      </c>
      <c r="D11" s="470">
        <v>48.826017928604649</v>
      </c>
      <c r="E11" s="471"/>
      <c r="F11" s="472">
        <v>6893</v>
      </c>
      <c r="G11" s="472">
        <v>2438</v>
      </c>
      <c r="H11" s="473">
        <v>9331</v>
      </c>
      <c r="I11" s="474"/>
      <c r="J11" s="474">
        <v>2297.6666666666665</v>
      </c>
      <c r="K11" s="474">
        <v>812.66666666666663</v>
      </c>
      <c r="L11" s="475">
        <v>3110.3333333333335</v>
      </c>
      <c r="M11" s="417"/>
      <c r="N11" s="417"/>
      <c r="O11" s="417"/>
    </row>
    <row r="12" spans="1:16" x14ac:dyDescent="0.3">
      <c r="A12" s="408" t="s">
        <v>58</v>
      </c>
      <c r="B12" s="469">
        <v>47.514198002022987</v>
      </c>
      <c r="C12" s="469">
        <v>12.573754639533021</v>
      </c>
      <c r="D12" s="470">
        <v>29.542456476811545</v>
      </c>
      <c r="E12" s="471"/>
      <c r="F12" s="472">
        <v>5564</v>
      </c>
      <c r="G12" s="472">
        <v>1564</v>
      </c>
      <c r="H12" s="473">
        <v>7128</v>
      </c>
      <c r="I12" s="474"/>
      <c r="J12" s="474">
        <v>1854.6666666666667</v>
      </c>
      <c r="K12" s="474">
        <v>521.33333333333337</v>
      </c>
      <c r="L12" s="475">
        <v>2376</v>
      </c>
      <c r="M12" s="417"/>
      <c r="N12" s="417"/>
      <c r="O12" s="417"/>
    </row>
    <row r="13" spans="1:16" x14ac:dyDescent="0.3">
      <c r="A13" s="408" t="s">
        <v>56</v>
      </c>
      <c r="B13" s="469">
        <v>51.587041730045506</v>
      </c>
      <c r="C13" s="469">
        <v>13.675306172328973</v>
      </c>
      <c r="D13" s="470">
        <v>32.072221396162284</v>
      </c>
      <c r="E13" s="471"/>
      <c r="F13" s="472">
        <v>4054</v>
      </c>
      <c r="G13" s="472">
        <v>1153</v>
      </c>
      <c r="H13" s="473">
        <v>5207</v>
      </c>
      <c r="I13" s="474"/>
      <c r="J13" s="474">
        <v>1351.3333333333333</v>
      </c>
      <c r="K13" s="474">
        <v>384.33333333333331</v>
      </c>
      <c r="L13" s="475">
        <v>1735.6666666666667</v>
      </c>
      <c r="M13" s="417"/>
      <c r="N13" s="417"/>
      <c r="O13" s="417"/>
    </row>
    <row r="14" spans="1:16" x14ac:dyDescent="0.3">
      <c r="A14" s="408" t="s">
        <v>60</v>
      </c>
      <c r="B14" s="469">
        <v>68.005811185122582</v>
      </c>
      <c r="C14" s="469">
        <v>19.748220040572772</v>
      </c>
      <c r="D14" s="470">
        <v>43.359385504166546</v>
      </c>
      <c r="E14" s="471"/>
      <c r="F14" s="472">
        <v>4989</v>
      </c>
      <c r="G14" s="472">
        <v>1521</v>
      </c>
      <c r="H14" s="473">
        <v>6510</v>
      </c>
      <c r="I14" s="474"/>
      <c r="J14" s="474">
        <v>1663</v>
      </c>
      <c r="K14" s="474">
        <v>507</v>
      </c>
      <c r="L14" s="475">
        <v>2170</v>
      </c>
      <c r="M14" s="417"/>
      <c r="N14" s="417"/>
      <c r="O14" s="417"/>
    </row>
    <row r="15" spans="1:16" x14ac:dyDescent="0.3">
      <c r="A15" s="408" t="s">
        <v>115</v>
      </c>
      <c r="B15" s="469">
        <v>68.741796820007295</v>
      </c>
      <c r="C15" s="469">
        <v>22.18918796691397</v>
      </c>
      <c r="D15" s="470">
        <v>44.950355710009667</v>
      </c>
      <c r="E15" s="471"/>
      <c r="F15" s="472">
        <v>4788</v>
      </c>
      <c r="G15" s="472">
        <v>1624</v>
      </c>
      <c r="H15" s="473">
        <v>6412</v>
      </c>
      <c r="I15" s="474"/>
      <c r="J15" s="474">
        <v>1596</v>
      </c>
      <c r="K15" s="474">
        <v>541.33333333333337</v>
      </c>
      <c r="L15" s="475">
        <v>2137.3333333333335</v>
      </c>
      <c r="M15" s="417"/>
      <c r="N15" s="417"/>
      <c r="O15" s="417"/>
    </row>
    <row r="16" spans="1:16" s="417" customFormat="1" x14ac:dyDescent="0.3">
      <c r="A16" s="418" t="s">
        <v>47</v>
      </c>
      <c r="B16" s="476">
        <v>59.594053865992556</v>
      </c>
      <c r="C16" s="476">
        <v>17.869041459512218</v>
      </c>
      <c r="D16" s="477">
        <v>38.179018914735245</v>
      </c>
      <c r="E16" s="478"/>
      <c r="F16" s="479">
        <v>41332</v>
      </c>
      <c r="G16" s="479">
        <v>13076</v>
      </c>
      <c r="H16" s="480">
        <v>54408</v>
      </c>
      <c r="I16" s="481"/>
      <c r="J16" s="481">
        <v>13777.333333333334</v>
      </c>
      <c r="K16" s="481">
        <v>4358.666666666667</v>
      </c>
      <c r="L16" s="482">
        <v>18136</v>
      </c>
      <c r="O16" s="1061"/>
    </row>
    <row r="17" spans="1:15" s="417" customFormat="1" x14ac:dyDescent="0.3">
      <c r="A17" s="418" t="s">
        <v>48</v>
      </c>
      <c r="B17" s="476">
        <v>72.150649737700761</v>
      </c>
      <c r="C17" s="476">
        <v>22.480217135344756</v>
      </c>
      <c r="D17" s="477">
        <v>46.659426300937</v>
      </c>
      <c r="E17" s="478"/>
      <c r="F17" s="479">
        <v>3110</v>
      </c>
      <c r="G17" s="479">
        <v>1026</v>
      </c>
      <c r="H17" s="480">
        <v>4136</v>
      </c>
      <c r="I17" s="481"/>
      <c r="J17" s="481">
        <v>1036.6666666666667</v>
      </c>
      <c r="K17" s="481">
        <v>342</v>
      </c>
      <c r="L17" s="482">
        <v>1378.6666666666667</v>
      </c>
    </row>
    <row r="18" spans="1:15" s="488" customFormat="1" x14ac:dyDescent="0.3">
      <c r="A18" s="427" t="s">
        <v>49</v>
      </c>
      <c r="B18" s="483">
        <v>77.910404335484358</v>
      </c>
      <c r="C18" s="483">
        <v>26.74126611101433</v>
      </c>
      <c r="D18" s="484">
        <v>51.369699659390989</v>
      </c>
      <c r="E18" s="485"/>
      <c r="F18" s="479">
        <v>5570</v>
      </c>
      <c r="G18" s="479">
        <v>2053</v>
      </c>
      <c r="H18" s="480">
        <v>7623</v>
      </c>
      <c r="I18" s="486"/>
      <c r="J18" s="486">
        <v>1856.6666666666667</v>
      </c>
      <c r="K18" s="486">
        <v>684.33333333333337</v>
      </c>
      <c r="L18" s="487">
        <v>2541</v>
      </c>
      <c r="M18" s="434"/>
      <c r="N18" s="434"/>
      <c r="O18" s="434"/>
    </row>
    <row r="19" spans="1:15" s="488" customFormat="1" x14ac:dyDescent="0.3">
      <c r="A19" s="427" t="s">
        <v>55</v>
      </c>
      <c r="B19" s="483">
        <v>58.327528715762242</v>
      </c>
      <c r="C19" s="483">
        <v>19.01586539296127</v>
      </c>
      <c r="D19" s="484">
        <v>38.109215561210064</v>
      </c>
      <c r="E19" s="485"/>
      <c r="F19" s="479">
        <v>1296</v>
      </c>
      <c r="G19" s="479">
        <v>444</v>
      </c>
      <c r="H19" s="480">
        <v>1740</v>
      </c>
      <c r="I19" s="486"/>
      <c r="J19" s="486">
        <v>432</v>
      </c>
      <c r="K19" s="486">
        <v>148</v>
      </c>
      <c r="L19" s="487">
        <v>580</v>
      </c>
      <c r="M19" s="434"/>
      <c r="N19" s="434"/>
      <c r="O19" s="434"/>
    </row>
    <row r="20" spans="1:15" s="504" customFormat="1" x14ac:dyDescent="0.3">
      <c r="A20" s="435"/>
      <c r="B20" s="489"/>
      <c r="C20" s="489"/>
      <c r="D20" s="490"/>
      <c r="E20" s="491"/>
      <c r="F20" s="492"/>
      <c r="G20" s="492"/>
      <c r="H20" s="493"/>
      <c r="I20" s="494"/>
      <c r="J20" s="494"/>
      <c r="K20" s="494"/>
      <c r="L20" s="495"/>
      <c r="M20" s="417"/>
      <c r="N20" s="417"/>
      <c r="O20" s="417"/>
    </row>
    <row r="21" spans="1:15" s="488" customFormat="1" x14ac:dyDescent="0.3">
      <c r="A21" s="444" t="s">
        <v>54</v>
      </c>
      <c r="B21" s="496">
        <v>61.772018783294506</v>
      </c>
      <c r="C21" s="496">
        <v>18.910155766013563</v>
      </c>
      <c r="D21" s="497">
        <v>39.753730273915593</v>
      </c>
      <c r="E21" s="498"/>
      <c r="F21" s="499">
        <v>51308</v>
      </c>
      <c r="G21" s="499">
        <v>16599</v>
      </c>
      <c r="H21" s="500">
        <v>67907</v>
      </c>
      <c r="I21" s="501"/>
      <c r="J21" s="501">
        <v>17102.666666666668</v>
      </c>
      <c r="K21" s="501">
        <v>5533</v>
      </c>
      <c r="L21" s="502">
        <v>22635.666666666668</v>
      </c>
      <c r="M21" s="417"/>
      <c r="N21" s="417"/>
      <c r="O21" s="417"/>
    </row>
    <row r="22" spans="1:15" s="505" customFormat="1" x14ac:dyDescent="0.3">
      <c r="A22" s="39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396"/>
      <c r="N22" s="396"/>
      <c r="O22" s="396"/>
    </row>
    <row r="23" spans="1:15" s="522" customFormat="1" ht="15" x14ac:dyDescent="0.35">
      <c r="A23" s="669" t="s">
        <v>87</v>
      </c>
      <c r="B23" s="664" t="s">
        <v>105</v>
      </c>
      <c r="C23" s="665"/>
      <c r="D23" s="665"/>
      <c r="E23" s="665"/>
      <c r="F23" s="665"/>
      <c r="G23" s="665"/>
      <c r="H23" s="665"/>
      <c r="I23" s="665"/>
      <c r="J23" s="665"/>
      <c r="K23" s="665"/>
      <c r="L23" s="665"/>
      <c r="M23" s="533"/>
      <c r="N23" s="533"/>
      <c r="O23" s="533"/>
    </row>
    <row r="24" spans="1:15" s="533" customFormat="1" ht="15" x14ac:dyDescent="0.35">
      <c r="A24" s="664"/>
      <c r="C24" s="665"/>
      <c r="D24" s="665"/>
      <c r="E24" s="665"/>
      <c r="F24" s="665"/>
      <c r="G24" s="665"/>
      <c r="H24" s="665"/>
      <c r="I24" s="665"/>
      <c r="J24" s="665"/>
      <c r="K24" s="665"/>
      <c r="L24" s="665"/>
    </row>
    <row r="25" spans="1:15" s="533" customFormat="1" ht="15" x14ac:dyDescent="0.35">
      <c r="A25" s="669" t="s">
        <v>44</v>
      </c>
      <c r="B25" s="666" t="s">
        <v>101</v>
      </c>
      <c r="C25" s="665"/>
      <c r="D25" s="665"/>
      <c r="E25" s="665"/>
      <c r="F25" s="665"/>
      <c r="G25" s="665"/>
      <c r="H25" s="665"/>
      <c r="I25" s="665"/>
      <c r="J25" s="665"/>
      <c r="K25" s="665"/>
      <c r="L25" s="665"/>
    </row>
    <row r="26" spans="1:15" s="533" customFormat="1" ht="15" x14ac:dyDescent="0.35">
      <c r="A26" s="664"/>
      <c r="B26" s="667" t="s">
        <v>1110</v>
      </c>
      <c r="C26" s="665"/>
      <c r="D26" s="665"/>
      <c r="E26" s="665"/>
      <c r="F26" s="665"/>
      <c r="G26" s="665"/>
      <c r="H26" s="665"/>
      <c r="I26" s="665"/>
      <c r="J26" s="665"/>
      <c r="K26" s="665"/>
      <c r="L26" s="665"/>
    </row>
    <row r="27" spans="1:15" s="533" customFormat="1" ht="15" x14ac:dyDescent="0.35">
      <c r="B27" s="667" t="s">
        <v>103</v>
      </c>
      <c r="C27" s="665"/>
      <c r="D27" s="665"/>
      <c r="E27" s="665"/>
      <c r="F27" s="665"/>
      <c r="G27" s="665"/>
      <c r="H27" s="665"/>
      <c r="I27" s="665"/>
      <c r="J27" s="665"/>
      <c r="K27" s="665"/>
      <c r="L27" s="665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 xr:uid="{00000000-0004-0000-2B00-000000000000}"/>
  </hyperlinks>
  <pageMargins left="0.7" right="0.7" top="0.75" bottom="0.75" header="0.3" footer="0.3"/>
  <pageSetup paperSize="9" scale="7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6">
    <tabColor theme="6" tint="0.39997558519241921"/>
    <pageSetUpPr fitToPage="1"/>
  </sheetPr>
  <dimension ref="A1:N27"/>
  <sheetViews>
    <sheetView showGridLines="0" zoomScaleNormal="100" workbookViewId="0">
      <pane xSplit="1" ySplit="6" topLeftCell="B13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9.140625" defaultRowHeight="16.5" x14ac:dyDescent="0.3"/>
  <cols>
    <col min="1" max="1" width="24.140625" style="396" customWidth="1"/>
    <col min="2" max="4" width="11" style="396" customWidth="1"/>
    <col min="5" max="5" width="3.7109375" style="396" customWidth="1"/>
    <col min="6" max="6" width="11" style="396" customWidth="1"/>
    <col min="7" max="7" width="12.42578125" style="396" bestFit="1" customWidth="1"/>
    <col min="8" max="8" width="11" style="396" customWidth="1"/>
    <col min="9" max="9" width="3.7109375" style="396" customWidth="1"/>
    <col min="10" max="12" width="11" style="396" customWidth="1"/>
    <col min="13" max="13" width="17.28515625" style="396" bestFit="1" customWidth="1"/>
    <col min="14" max="16384" width="9.140625" style="396"/>
  </cols>
  <sheetData>
    <row r="1" spans="1:14" s="37" customFormat="1" ht="18" x14ac:dyDescent="0.35">
      <c r="A1" s="35" t="s">
        <v>1313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4" x14ac:dyDescent="0.3">
      <c r="A2" s="574" t="s">
        <v>965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</row>
    <row r="3" spans="1:14" x14ac:dyDescent="0.3">
      <c r="A3" s="395"/>
      <c r="B3" s="1208" t="s">
        <v>68</v>
      </c>
      <c r="C3" s="1208"/>
      <c r="D3" s="1208"/>
      <c r="E3" s="1208"/>
      <c r="F3" s="1208"/>
      <c r="G3" s="1208"/>
      <c r="H3" s="1208"/>
      <c r="I3" s="1208"/>
      <c r="J3" s="1208"/>
      <c r="K3" s="1208"/>
      <c r="L3" s="1208"/>
    </row>
    <row r="4" spans="1:14" s="399" customFormat="1" ht="43.5" customHeight="1" x14ac:dyDescent="0.2">
      <c r="A4" s="397"/>
      <c r="B4" s="1209" t="s">
        <v>962</v>
      </c>
      <c r="C4" s="1209"/>
      <c r="D4" s="1209"/>
      <c r="E4" s="398"/>
      <c r="F4" s="1210" t="s">
        <v>1169</v>
      </c>
      <c r="G4" s="1210"/>
      <c r="H4" s="1210"/>
      <c r="I4" s="398"/>
      <c r="J4" s="1209" t="s">
        <v>1170</v>
      </c>
      <c r="K4" s="1209"/>
      <c r="L4" s="1209"/>
    </row>
    <row r="5" spans="1:14" x14ac:dyDescent="0.3">
      <c r="A5" s="395"/>
      <c r="B5" s="400" t="s">
        <v>65</v>
      </c>
      <c r="C5" s="400" t="s">
        <v>64</v>
      </c>
      <c r="D5" s="401" t="s">
        <v>17</v>
      </c>
      <c r="E5" s="400"/>
      <c r="F5" s="402" t="s">
        <v>65</v>
      </c>
      <c r="G5" s="402" t="s">
        <v>64</v>
      </c>
      <c r="H5" s="403" t="s">
        <v>17</v>
      </c>
      <c r="I5" s="400"/>
      <c r="J5" s="400" t="s">
        <v>65</v>
      </c>
      <c r="K5" s="400" t="s">
        <v>64</v>
      </c>
      <c r="L5" s="401" t="s">
        <v>17</v>
      </c>
      <c r="M5" s="503"/>
    </row>
    <row r="6" spans="1:14" s="468" customFormat="1" x14ac:dyDescent="0.3">
      <c r="A6" s="395"/>
      <c r="B6" s="404"/>
      <c r="C6" s="404"/>
      <c r="D6" s="405"/>
      <c r="E6" s="404"/>
      <c r="F6" s="406"/>
      <c r="G6" s="406"/>
      <c r="H6" s="407"/>
      <c r="I6" s="404"/>
      <c r="J6" s="404"/>
      <c r="K6" s="404"/>
      <c r="L6" s="405"/>
      <c r="M6" s="396"/>
    </row>
    <row r="7" spans="1:14" x14ac:dyDescent="0.3">
      <c r="A7" s="408" t="s">
        <v>61</v>
      </c>
      <c r="B7" s="409">
        <v>58.37204115433898</v>
      </c>
      <c r="C7" s="409">
        <v>53.673951112902074</v>
      </c>
      <c r="D7" s="410">
        <v>55.903120648163522</v>
      </c>
      <c r="E7" s="411"/>
      <c r="F7" s="412">
        <v>3288</v>
      </c>
      <c r="G7" s="412">
        <v>4354</v>
      </c>
      <c r="H7" s="413">
        <v>7642</v>
      </c>
      <c r="I7" s="414"/>
      <c r="J7" s="415">
        <v>1096</v>
      </c>
      <c r="K7" s="415">
        <v>1451.3333333333333</v>
      </c>
      <c r="L7" s="416">
        <v>2547.3333333333335</v>
      </c>
      <c r="M7" s="503"/>
    </row>
    <row r="8" spans="1:14" x14ac:dyDescent="0.3">
      <c r="A8" s="408" t="s">
        <v>59</v>
      </c>
      <c r="B8" s="409">
        <v>57.216798284319772</v>
      </c>
      <c r="C8" s="409">
        <v>50.137746318480801</v>
      </c>
      <c r="D8" s="410">
        <v>53.3965344468889</v>
      </c>
      <c r="E8" s="411"/>
      <c r="F8" s="412">
        <v>4449</v>
      </c>
      <c r="G8" s="412">
        <v>5692</v>
      </c>
      <c r="H8" s="413">
        <v>10141</v>
      </c>
      <c r="I8" s="414"/>
      <c r="J8" s="415">
        <v>1483</v>
      </c>
      <c r="K8" s="415">
        <v>1897.3333333333333</v>
      </c>
      <c r="L8" s="416">
        <v>3380.3333333333335</v>
      </c>
      <c r="M8" s="503"/>
    </row>
    <row r="9" spans="1:14" x14ac:dyDescent="0.3">
      <c r="A9" s="408" t="s">
        <v>57</v>
      </c>
      <c r="B9" s="409">
        <v>55.56031810130316</v>
      </c>
      <c r="C9" s="409">
        <v>45.375033181111675</v>
      </c>
      <c r="D9" s="410">
        <v>50.005433881735236</v>
      </c>
      <c r="E9" s="411"/>
      <c r="F9" s="412">
        <v>3951</v>
      </c>
      <c r="G9" s="412">
        <v>4502</v>
      </c>
      <c r="H9" s="413">
        <v>8453</v>
      </c>
      <c r="I9" s="414"/>
      <c r="J9" s="415">
        <v>1317</v>
      </c>
      <c r="K9" s="415">
        <v>1500.6666666666667</v>
      </c>
      <c r="L9" s="416">
        <v>2817.6666666666665</v>
      </c>
      <c r="M9" s="503"/>
    </row>
    <row r="10" spans="1:14" x14ac:dyDescent="0.3">
      <c r="A10" s="408" t="s">
        <v>63</v>
      </c>
      <c r="B10" s="409">
        <v>71.8353702841775</v>
      </c>
      <c r="C10" s="409">
        <v>64.656436695293706</v>
      </c>
      <c r="D10" s="410">
        <v>68.031333572123756</v>
      </c>
      <c r="E10" s="411"/>
      <c r="F10" s="412">
        <v>2269</v>
      </c>
      <c r="G10" s="412">
        <v>2943</v>
      </c>
      <c r="H10" s="413">
        <v>5212</v>
      </c>
      <c r="I10" s="414"/>
      <c r="J10" s="415">
        <v>756.33333333333337</v>
      </c>
      <c r="K10" s="415">
        <v>981</v>
      </c>
      <c r="L10" s="416">
        <v>1737.3333333333333</v>
      </c>
      <c r="M10" s="503"/>
    </row>
    <row r="11" spans="1:14" x14ac:dyDescent="0.3">
      <c r="A11" s="408" t="s">
        <v>62</v>
      </c>
      <c r="B11" s="409">
        <v>63.633175795606981</v>
      </c>
      <c r="C11" s="409">
        <v>58.151959109159662</v>
      </c>
      <c r="D11" s="410">
        <v>60.9433836901703</v>
      </c>
      <c r="E11" s="411"/>
      <c r="F11" s="412">
        <v>5302</v>
      </c>
      <c r="G11" s="412">
        <v>6982</v>
      </c>
      <c r="H11" s="413">
        <v>12284</v>
      </c>
      <c r="I11" s="414"/>
      <c r="J11" s="415">
        <v>1767.3333333333333</v>
      </c>
      <c r="K11" s="415">
        <v>2327.3333333333335</v>
      </c>
      <c r="L11" s="416">
        <v>4094.6666666666665</v>
      </c>
      <c r="M11" s="503"/>
    </row>
    <row r="12" spans="1:14" x14ac:dyDescent="0.3">
      <c r="A12" s="408" t="s">
        <v>58</v>
      </c>
      <c r="B12" s="409">
        <v>54.005549906173336</v>
      </c>
      <c r="C12" s="409">
        <v>51.380460837095271</v>
      </c>
      <c r="D12" s="410">
        <v>52.948948363073441</v>
      </c>
      <c r="E12" s="411"/>
      <c r="F12" s="412">
        <v>6114</v>
      </c>
      <c r="G12" s="412">
        <v>8711</v>
      </c>
      <c r="H12" s="413">
        <v>14825</v>
      </c>
      <c r="I12" s="414"/>
      <c r="J12" s="415">
        <v>2038</v>
      </c>
      <c r="K12" s="415">
        <v>2903.6666666666665</v>
      </c>
      <c r="L12" s="416">
        <v>4941.666666666667</v>
      </c>
      <c r="M12" s="503"/>
    </row>
    <row r="13" spans="1:14" x14ac:dyDescent="0.3">
      <c r="A13" s="408" t="s">
        <v>56</v>
      </c>
      <c r="B13" s="409">
        <v>61.796017199901996</v>
      </c>
      <c r="C13" s="409">
        <v>59.558871106565718</v>
      </c>
      <c r="D13" s="410">
        <v>60.917548147015403</v>
      </c>
      <c r="E13" s="411"/>
      <c r="F13" s="412">
        <v>4737</v>
      </c>
      <c r="G13" s="412">
        <v>6947</v>
      </c>
      <c r="H13" s="413">
        <v>11684</v>
      </c>
      <c r="I13" s="414"/>
      <c r="J13" s="415">
        <v>1579</v>
      </c>
      <c r="K13" s="415">
        <v>2315.6666666666665</v>
      </c>
      <c r="L13" s="416">
        <v>3894.6666666666665</v>
      </c>
      <c r="M13" s="503"/>
    </row>
    <row r="14" spans="1:14" x14ac:dyDescent="0.3">
      <c r="A14" s="408" t="s">
        <v>60</v>
      </c>
      <c r="B14" s="409">
        <v>59.620543519684986</v>
      </c>
      <c r="C14" s="409">
        <v>55.707416041234325</v>
      </c>
      <c r="D14" s="410">
        <v>57.816253560579653</v>
      </c>
      <c r="E14" s="411"/>
      <c r="F14" s="412">
        <v>4036</v>
      </c>
      <c r="G14" s="412">
        <v>5532</v>
      </c>
      <c r="H14" s="413">
        <v>9568</v>
      </c>
      <c r="I14" s="414"/>
      <c r="J14" s="415">
        <v>1345.3333333333333</v>
      </c>
      <c r="K14" s="415">
        <v>1844</v>
      </c>
      <c r="L14" s="416">
        <v>3189.3333333333335</v>
      </c>
      <c r="M14" s="503"/>
    </row>
    <row r="15" spans="1:14" x14ac:dyDescent="0.3">
      <c r="A15" s="408" t="s">
        <v>115</v>
      </c>
      <c r="B15" s="409">
        <v>65.546189332321589</v>
      </c>
      <c r="C15" s="409">
        <v>59.963415138867695</v>
      </c>
      <c r="D15" s="410">
        <v>62.529087125915552</v>
      </c>
      <c r="E15" s="411"/>
      <c r="F15" s="412">
        <v>4015</v>
      </c>
      <c r="G15" s="412">
        <v>5452</v>
      </c>
      <c r="H15" s="413">
        <v>9467</v>
      </c>
      <c r="I15" s="414"/>
      <c r="J15" s="415">
        <v>1338.3333333333333</v>
      </c>
      <c r="K15" s="415">
        <v>1817.3333333333333</v>
      </c>
      <c r="L15" s="416">
        <v>3155.6666666666665</v>
      </c>
      <c r="M15" s="503"/>
    </row>
    <row r="16" spans="1:14" s="417" customFormat="1" x14ac:dyDescent="0.3">
      <c r="A16" s="418" t="s">
        <v>47</v>
      </c>
      <c r="B16" s="419">
        <v>59.771229949348317</v>
      </c>
      <c r="C16" s="419">
        <v>54.724212523769282</v>
      </c>
      <c r="D16" s="420">
        <v>57.237972121873014</v>
      </c>
      <c r="E16" s="421"/>
      <c r="F16" s="422">
        <v>38161</v>
      </c>
      <c r="G16" s="422">
        <v>51115</v>
      </c>
      <c r="H16" s="423">
        <v>89276</v>
      </c>
      <c r="I16" s="424"/>
      <c r="J16" s="425">
        <v>12720.333333333334</v>
      </c>
      <c r="K16" s="425">
        <v>17038.333333333332</v>
      </c>
      <c r="L16" s="426">
        <v>29758.666666666668</v>
      </c>
      <c r="M16" s="503"/>
    </row>
    <row r="17" spans="1:13" s="417" customFormat="1" x14ac:dyDescent="0.3">
      <c r="A17" s="418" t="s">
        <v>48</v>
      </c>
      <c r="B17" s="419">
        <v>63.859614586141149</v>
      </c>
      <c r="C17" s="419">
        <v>61.398834712520632</v>
      </c>
      <c r="D17" s="420">
        <v>63.369209626709491</v>
      </c>
      <c r="E17" s="421"/>
      <c r="F17" s="422">
        <v>2556</v>
      </c>
      <c r="G17" s="422">
        <v>3549</v>
      </c>
      <c r="H17" s="423">
        <v>6105</v>
      </c>
      <c r="I17" s="424"/>
      <c r="J17" s="425">
        <v>852</v>
      </c>
      <c r="K17" s="425">
        <v>1183</v>
      </c>
      <c r="L17" s="426">
        <v>2035</v>
      </c>
      <c r="M17" s="503"/>
    </row>
    <row r="18" spans="1:13" s="488" customFormat="1" x14ac:dyDescent="0.3">
      <c r="A18" s="427" t="s">
        <v>49</v>
      </c>
      <c r="B18" s="428">
        <v>83.065640346408046</v>
      </c>
      <c r="C18" s="428">
        <v>77.149060695296427</v>
      </c>
      <c r="D18" s="429">
        <v>80.184366201329311</v>
      </c>
      <c r="E18" s="430"/>
      <c r="F18" s="422">
        <v>4930</v>
      </c>
      <c r="G18" s="422">
        <v>6970</v>
      </c>
      <c r="H18" s="423">
        <v>11900</v>
      </c>
      <c r="I18" s="431"/>
      <c r="J18" s="432">
        <v>1643.3333333333333</v>
      </c>
      <c r="K18" s="432">
        <v>2323.3333333333335</v>
      </c>
      <c r="L18" s="433">
        <v>3966.6666666666665</v>
      </c>
      <c r="M18" s="503"/>
    </row>
    <row r="19" spans="1:13" s="488" customFormat="1" x14ac:dyDescent="0.3">
      <c r="A19" s="427" t="s">
        <v>55</v>
      </c>
      <c r="B19" s="428">
        <v>69.769533995134694</v>
      </c>
      <c r="C19" s="428">
        <v>60.56971243446624</v>
      </c>
      <c r="D19" s="429">
        <v>64.554288110913774</v>
      </c>
      <c r="E19" s="430"/>
      <c r="F19" s="422">
        <v>1253</v>
      </c>
      <c r="G19" s="422">
        <v>1664</v>
      </c>
      <c r="H19" s="423">
        <v>2917</v>
      </c>
      <c r="I19" s="431"/>
      <c r="J19" s="432">
        <v>417.66666666666669</v>
      </c>
      <c r="K19" s="432">
        <v>554.66666666666663</v>
      </c>
      <c r="L19" s="433">
        <v>972.33333333333337</v>
      </c>
      <c r="M19" s="503"/>
    </row>
    <row r="20" spans="1:13" s="488" customFormat="1" x14ac:dyDescent="0.3">
      <c r="A20" s="435"/>
      <c r="B20" s="436"/>
      <c r="C20" s="436"/>
      <c r="D20" s="437"/>
      <c r="E20" s="438"/>
      <c r="F20" s="439"/>
      <c r="G20" s="439"/>
      <c r="H20" s="440"/>
      <c r="I20" s="441"/>
      <c r="J20" s="442"/>
      <c r="K20" s="442"/>
      <c r="L20" s="443"/>
      <c r="M20" s="417"/>
    </row>
    <row r="21" spans="1:13" s="488" customFormat="1" x14ac:dyDescent="0.3">
      <c r="A21" s="444" t="s">
        <v>54</v>
      </c>
      <c r="B21" s="445">
        <v>62.030089610657626</v>
      </c>
      <c r="C21" s="445">
        <v>57.040924959684368</v>
      </c>
      <c r="D21" s="446">
        <v>59.568367531111186</v>
      </c>
      <c r="E21" s="447"/>
      <c r="F21" s="448">
        <v>46900</v>
      </c>
      <c r="G21" s="448">
        <v>63298</v>
      </c>
      <c r="H21" s="449">
        <v>110198</v>
      </c>
      <c r="I21" s="450"/>
      <c r="J21" s="451">
        <v>15633.333333333334</v>
      </c>
      <c r="K21" s="451">
        <v>21099.333333333332</v>
      </c>
      <c r="L21" s="452">
        <v>36732.666666666664</v>
      </c>
      <c r="M21" s="417"/>
    </row>
    <row r="22" spans="1:13" x14ac:dyDescent="0.3"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</row>
    <row r="23" spans="1:13" s="533" customFormat="1" ht="15" x14ac:dyDescent="0.35">
      <c r="A23" s="669" t="s">
        <v>87</v>
      </c>
      <c r="B23" s="664" t="s">
        <v>106</v>
      </c>
      <c r="C23" s="665"/>
      <c r="D23" s="665"/>
      <c r="E23" s="665"/>
      <c r="F23" s="665"/>
      <c r="G23" s="665"/>
      <c r="H23" s="665"/>
      <c r="I23" s="665"/>
      <c r="J23" s="665"/>
      <c r="K23" s="665"/>
      <c r="L23" s="665"/>
    </row>
    <row r="24" spans="1:13" s="533" customFormat="1" ht="15" x14ac:dyDescent="0.35">
      <c r="A24" s="664"/>
      <c r="B24" s="664"/>
      <c r="C24" s="665"/>
      <c r="D24" s="665"/>
      <c r="E24" s="665"/>
      <c r="F24" s="665"/>
      <c r="G24" s="665"/>
      <c r="H24" s="665"/>
      <c r="I24" s="665"/>
      <c r="J24" s="665"/>
      <c r="K24" s="665"/>
      <c r="L24" s="665"/>
    </row>
    <row r="25" spans="1:13" s="533" customFormat="1" ht="15" x14ac:dyDescent="0.35">
      <c r="A25" s="669" t="s">
        <v>44</v>
      </c>
      <c r="B25" s="666" t="s">
        <v>113</v>
      </c>
      <c r="C25" s="665"/>
      <c r="D25" s="665"/>
      <c r="E25" s="665"/>
      <c r="F25" s="665"/>
      <c r="G25" s="665"/>
      <c r="H25" s="665"/>
      <c r="I25" s="665"/>
      <c r="J25" s="665"/>
      <c r="K25" s="665"/>
      <c r="L25" s="665"/>
    </row>
    <row r="26" spans="1:13" s="533" customFormat="1" ht="15" x14ac:dyDescent="0.35">
      <c r="A26" s="664"/>
      <c r="B26" s="667" t="s">
        <v>1110</v>
      </c>
      <c r="C26" s="668"/>
      <c r="D26" s="668"/>
      <c r="E26" s="668"/>
      <c r="F26" s="668"/>
      <c r="G26" s="665"/>
      <c r="H26" s="665"/>
      <c r="I26" s="665"/>
      <c r="J26" s="665"/>
      <c r="K26" s="665"/>
      <c r="L26" s="665"/>
    </row>
    <row r="27" spans="1:13" s="533" customFormat="1" ht="15" x14ac:dyDescent="0.35">
      <c r="A27" s="664"/>
      <c r="B27" s="667" t="s">
        <v>103</v>
      </c>
      <c r="C27" s="668"/>
      <c r="D27" s="668"/>
      <c r="E27" s="668"/>
      <c r="F27" s="668"/>
      <c r="G27" s="665"/>
      <c r="H27" s="665"/>
      <c r="I27" s="665"/>
      <c r="J27" s="665"/>
      <c r="K27" s="665"/>
      <c r="L27" s="665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 xr:uid="{00000000-0004-0000-2D00-000000000000}"/>
  </hyperlinks>
  <pageMargins left="0.7" right="0.7" top="0.75" bottom="0.75" header="0.3" footer="0.3"/>
  <pageSetup paperSize="9" scale="84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7">
    <tabColor theme="6" tint="0.39997558519241921"/>
    <pageSetUpPr fitToPage="1"/>
  </sheetPr>
  <dimension ref="A1:N27"/>
  <sheetViews>
    <sheetView showGridLines="0" zoomScaleNormal="100" workbookViewId="0">
      <pane xSplit="1" ySplit="6" topLeftCell="B10" activePane="bottomRight" state="frozen"/>
      <selection pane="topRight" activeCell="B1" sqref="B1"/>
      <selection pane="bottomLeft" activeCell="A7" sqref="A7"/>
      <selection pane="bottomRight" activeCell="H16" sqref="H16"/>
    </sheetView>
  </sheetViews>
  <sheetFormatPr defaultColWidth="9.140625" defaultRowHeight="16.5" x14ac:dyDescent="0.3"/>
  <cols>
    <col min="1" max="1" width="26.42578125" style="396" customWidth="1"/>
    <col min="2" max="4" width="9.140625" style="456"/>
    <col min="5" max="5" width="3.7109375" style="456" customWidth="1"/>
    <col min="6" max="6" width="12.42578125" style="456" bestFit="1" customWidth="1"/>
    <col min="7" max="7" width="10.5703125" style="456" bestFit="1" customWidth="1"/>
    <col min="8" max="8" width="15.28515625" style="456" customWidth="1"/>
    <col min="9" max="9" width="3.7109375" style="456" customWidth="1"/>
    <col min="10" max="10" width="10.5703125" style="456" bestFit="1" customWidth="1"/>
    <col min="11" max="11" width="12.140625" style="456" customWidth="1"/>
    <col min="12" max="12" width="10.5703125" style="456" bestFit="1" customWidth="1"/>
    <col min="13" max="13" width="9.140625" style="396"/>
    <col min="14" max="14" width="11.85546875" style="396" customWidth="1"/>
    <col min="15" max="16384" width="9.140625" style="396"/>
  </cols>
  <sheetData>
    <row r="1" spans="1:14" s="37" customFormat="1" ht="18" x14ac:dyDescent="0.35">
      <c r="A1" s="35" t="s">
        <v>1314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4" x14ac:dyDescent="0.3">
      <c r="A2" s="574" t="s">
        <v>965</v>
      </c>
    </row>
    <row r="3" spans="1:14" x14ac:dyDescent="0.3">
      <c r="A3" s="395"/>
      <c r="B3" s="1211" t="s">
        <v>67</v>
      </c>
      <c r="C3" s="1211"/>
      <c r="D3" s="1211"/>
      <c r="E3" s="1211"/>
      <c r="F3" s="1211"/>
      <c r="G3" s="1211"/>
      <c r="H3" s="1211"/>
      <c r="I3" s="1211"/>
      <c r="J3" s="1211"/>
      <c r="K3" s="1211"/>
      <c r="L3" s="1211"/>
    </row>
    <row r="4" spans="1:14" s="399" customFormat="1" ht="43.5" customHeight="1" x14ac:dyDescent="0.2">
      <c r="A4" s="397"/>
      <c r="B4" s="1212" t="s">
        <v>962</v>
      </c>
      <c r="C4" s="1212"/>
      <c r="D4" s="1212"/>
      <c r="E4" s="457"/>
      <c r="F4" s="1213" t="s">
        <v>1171</v>
      </c>
      <c r="G4" s="1213"/>
      <c r="H4" s="1213"/>
      <c r="I4" s="457"/>
      <c r="J4" s="1212" t="s">
        <v>1172</v>
      </c>
      <c r="K4" s="1212"/>
      <c r="L4" s="1212"/>
    </row>
    <row r="5" spans="1:14" x14ac:dyDescent="0.3">
      <c r="A5" s="395"/>
      <c r="B5" s="458" t="s">
        <v>65</v>
      </c>
      <c r="C5" s="458" t="s">
        <v>64</v>
      </c>
      <c r="D5" s="459" t="s">
        <v>17</v>
      </c>
      <c r="E5" s="458"/>
      <c r="F5" s="460" t="s">
        <v>65</v>
      </c>
      <c r="G5" s="460" t="s">
        <v>64</v>
      </c>
      <c r="H5" s="461" t="s">
        <v>17</v>
      </c>
      <c r="I5" s="458"/>
      <c r="J5" s="458" t="s">
        <v>65</v>
      </c>
      <c r="K5" s="458" t="s">
        <v>64</v>
      </c>
      <c r="L5" s="459" t="s">
        <v>17</v>
      </c>
    </row>
    <row r="6" spans="1:14" s="468" customFormat="1" x14ac:dyDescent="0.3">
      <c r="A6" s="395"/>
      <c r="B6" s="462"/>
      <c r="C6" s="462"/>
      <c r="D6" s="463"/>
      <c r="E6" s="462"/>
      <c r="F6" s="464"/>
      <c r="G6" s="464"/>
      <c r="H6" s="465"/>
      <c r="I6" s="466"/>
      <c r="J6" s="466"/>
      <c r="K6" s="466"/>
      <c r="L6" s="467"/>
      <c r="M6" s="396"/>
    </row>
    <row r="7" spans="1:14" x14ac:dyDescent="0.3">
      <c r="A7" s="408" t="s">
        <v>61</v>
      </c>
      <c r="B7" s="469">
        <v>13.843789144777787</v>
      </c>
      <c r="C7" s="469">
        <v>11.409070785708762</v>
      </c>
      <c r="D7" s="470">
        <v>12.610578797984315</v>
      </c>
      <c r="E7" s="471"/>
      <c r="F7" s="472">
        <v>884</v>
      </c>
      <c r="G7" s="472">
        <v>756</v>
      </c>
      <c r="H7" s="473">
        <v>1640</v>
      </c>
      <c r="I7" s="474"/>
      <c r="J7" s="474">
        <v>294.66666666666669</v>
      </c>
      <c r="K7" s="474">
        <v>252</v>
      </c>
      <c r="L7" s="475">
        <v>546.66666666666663</v>
      </c>
      <c r="M7" s="417"/>
    </row>
    <row r="8" spans="1:14" x14ac:dyDescent="0.3">
      <c r="A8" s="408" t="s">
        <v>59</v>
      </c>
      <c r="B8" s="469">
        <v>13.71743234935709</v>
      </c>
      <c r="C8" s="469">
        <v>9.5313195847544225</v>
      </c>
      <c r="D8" s="470">
        <v>11.562470639022592</v>
      </c>
      <c r="E8" s="471"/>
      <c r="F8" s="472">
        <v>1111</v>
      </c>
      <c r="G8" s="472">
        <v>817</v>
      </c>
      <c r="H8" s="473">
        <v>1928</v>
      </c>
      <c r="I8" s="474"/>
      <c r="J8" s="474">
        <v>370.33333333333331</v>
      </c>
      <c r="K8" s="474">
        <v>272.33333333333331</v>
      </c>
      <c r="L8" s="475">
        <v>642.66666666666663</v>
      </c>
      <c r="M8" s="417"/>
    </row>
    <row r="9" spans="1:14" x14ac:dyDescent="0.3">
      <c r="A9" s="408" t="s">
        <v>57</v>
      </c>
      <c r="B9" s="469">
        <v>15.695369137166709</v>
      </c>
      <c r="C9" s="469">
        <v>10.776929027095226</v>
      </c>
      <c r="D9" s="470">
        <v>13.130256949560978</v>
      </c>
      <c r="E9" s="471"/>
      <c r="F9" s="472">
        <v>1262</v>
      </c>
      <c r="G9" s="472">
        <v>935</v>
      </c>
      <c r="H9" s="473">
        <v>2197</v>
      </c>
      <c r="I9" s="474"/>
      <c r="J9" s="474">
        <v>420.66666666666669</v>
      </c>
      <c r="K9" s="474">
        <v>311.66666666666669</v>
      </c>
      <c r="L9" s="475">
        <v>732.33333333333337</v>
      </c>
      <c r="M9" s="417"/>
    </row>
    <row r="10" spans="1:14" x14ac:dyDescent="0.3">
      <c r="A10" s="408" t="s">
        <v>63</v>
      </c>
      <c r="B10" s="469">
        <v>18.142011169802949</v>
      </c>
      <c r="C10" s="469">
        <v>14.577958392312286</v>
      </c>
      <c r="D10" s="470">
        <v>16.312489770222378</v>
      </c>
      <c r="E10" s="471"/>
      <c r="F10" s="472">
        <v>641</v>
      </c>
      <c r="G10" s="472">
        <v>550</v>
      </c>
      <c r="H10" s="473">
        <v>1191</v>
      </c>
      <c r="I10" s="474"/>
      <c r="J10" s="474">
        <v>213.66666666666666</v>
      </c>
      <c r="K10" s="474">
        <v>183.33333333333334</v>
      </c>
      <c r="L10" s="475">
        <v>397</v>
      </c>
      <c r="M10" s="417"/>
    </row>
    <row r="11" spans="1:14" x14ac:dyDescent="0.3">
      <c r="A11" s="408" t="s">
        <v>62</v>
      </c>
      <c r="B11" s="469">
        <v>17.272415674571306</v>
      </c>
      <c r="C11" s="469">
        <v>13.221998548229022</v>
      </c>
      <c r="D11" s="470">
        <v>15.194728404969871</v>
      </c>
      <c r="E11" s="471"/>
      <c r="F11" s="472">
        <v>1609</v>
      </c>
      <c r="G11" s="472">
        <v>1292</v>
      </c>
      <c r="H11" s="473">
        <v>2901</v>
      </c>
      <c r="I11" s="474"/>
      <c r="J11" s="474">
        <v>536.33333333333337</v>
      </c>
      <c r="K11" s="474">
        <v>430.66666666666669</v>
      </c>
      <c r="L11" s="475">
        <v>967</v>
      </c>
      <c r="M11" s="417"/>
    </row>
    <row r="12" spans="1:14" x14ac:dyDescent="0.3">
      <c r="A12" s="408" t="s">
        <v>58</v>
      </c>
      <c r="B12" s="469">
        <v>12.210818108682208</v>
      </c>
      <c r="C12" s="469">
        <v>9.3148736791856948</v>
      </c>
      <c r="D12" s="470">
        <v>10.718657728337568</v>
      </c>
      <c r="E12" s="471"/>
      <c r="F12" s="472">
        <v>1430</v>
      </c>
      <c r="G12" s="472">
        <v>1161</v>
      </c>
      <c r="H12" s="473">
        <v>2591</v>
      </c>
      <c r="I12" s="474"/>
      <c r="J12" s="474">
        <v>476.66666666666669</v>
      </c>
      <c r="K12" s="474">
        <v>387</v>
      </c>
      <c r="L12" s="475">
        <v>863.66666666666663</v>
      </c>
      <c r="M12" s="417"/>
    </row>
    <row r="13" spans="1:14" x14ac:dyDescent="0.3">
      <c r="A13" s="408" t="s">
        <v>56</v>
      </c>
      <c r="B13" s="469">
        <v>12.704150624966095</v>
      </c>
      <c r="C13" s="469">
        <v>9.7607564237012276</v>
      </c>
      <c r="D13" s="470">
        <v>11.189219912244674</v>
      </c>
      <c r="E13" s="471"/>
      <c r="F13" s="472">
        <v>1001</v>
      </c>
      <c r="G13" s="472">
        <v>820</v>
      </c>
      <c r="H13" s="473">
        <v>1821</v>
      </c>
      <c r="I13" s="474"/>
      <c r="J13" s="474">
        <v>333.66666666666669</v>
      </c>
      <c r="K13" s="474">
        <v>273.33333333333331</v>
      </c>
      <c r="L13" s="475">
        <v>607</v>
      </c>
      <c r="M13" s="417"/>
    </row>
    <row r="14" spans="1:14" x14ac:dyDescent="0.3">
      <c r="A14" s="408" t="s">
        <v>60</v>
      </c>
      <c r="B14" s="469">
        <v>15.467314072860967</v>
      </c>
      <c r="C14" s="469">
        <v>11.192172328704865</v>
      </c>
      <c r="D14" s="470">
        <v>13.279999793435636</v>
      </c>
      <c r="E14" s="471"/>
      <c r="F14" s="472">
        <v>1135</v>
      </c>
      <c r="G14" s="472">
        <v>864</v>
      </c>
      <c r="H14" s="473">
        <v>1999</v>
      </c>
      <c r="I14" s="474"/>
      <c r="J14" s="474">
        <v>378.33333333333331</v>
      </c>
      <c r="K14" s="474">
        <v>288</v>
      </c>
      <c r="L14" s="475">
        <v>666.33333333333337</v>
      </c>
      <c r="M14" s="417"/>
    </row>
    <row r="15" spans="1:14" x14ac:dyDescent="0.3">
      <c r="A15" s="408" t="s">
        <v>115</v>
      </c>
      <c r="B15" s="469">
        <v>15.798438497767783</v>
      </c>
      <c r="C15" s="469">
        <v>12.857215974009989</v>
      </c>
      <c r="D15" s="470">
        <v>14.290155136280109</v>
      </c>
      <c r="E15" s="471"/>
      <c r="F15" s="472">
        <v>1100</v>
      </c>
      <c r="G15" s="472">
        <v>938</v>
      </c>
      <c r="H15" s="473">
        <v>2038</v>
      </c>
      <c r="I15" s="474"/>
      <c r="J15" s="474">
        <v>366.66666666666669</v>
      </c>
      <c r="K15" s="474">
        <v>312.66666666666669</v>
      </c>
      <c r="L15" s="475">
        <v>679.33333333333337</v>
      </c>
      <c r="M15" s="417"/>
    </row>
    <row r="16" spans="1:14" s="417" customFormat="1" x14ac:dyDescent="0.3">
      <c r="A16" s="418" t="s">
        <v>47</v>
      </c>
      <c r="B16" s="476">
        <v>14.666327453383936</v>
      </c>
      <c r="C16" s="476">
        <v>11.087113896237165</v>
      </c>
      <c r="D16" s="477">
        <v>12.827338869932683</v>
      </c>
      <c r="E16" s="478"/>
      <c r="F16" s="479">
        <v>10173</v>
      </c>
      <c r="G16" s="479">
        <v>8133</v>
      </c>
      <c r="H16" s="480">
        <v>18306</v>
      </c>
      <c r="I16" s="481"/>
      <c r="J16" s="481">
        <v>3391</v>
      </c>
      <c r="K16" s="481">
        <v>2711</v>
      </c>
      <c r="L16" s="482">
        <v>6102</v>
      </c>
    </row>
    <row r="17" spans="1:13" s="417" customFormat="1" x14ac:dyDescent="0.3">
      <c r="A17" s="418" t="s">
        <v>48</v>
      </c>
      <c r="B17" s="476">
        <v>16.561819017861019</v>
      </c>
      <c r="C17" s="476">
        <v>12.579557288364397</v>
      </c>
      <c r="D17" s="477">
        <v>14.516036306229443</v>
      </c>
      <c r="E17" s="478"/>
      <c r="F17" s="479">
        <v>715</v>
      </c>
      <c r="G17" s="479">
        <v>574</v>
      </c>
      <c r="H17" s="480">
        <v>1289</v>
      </c>
      <c r="I17" s="481"/>
      <c r="J17" s="481">
        <v>238.33333333333334</v>
      </c>
      <c r="K17" s="481">
        <v>191.33333333333334</v>
      </c>
      <c r="L17" s="482">
        <v>429.66666666666669</v>
      </c>
    </row>
    <row r="18" spans="1:13" s="488" customFormat="1" x14ac:dyDescent="0.3">
      <c r="A18" s="427" t="s">
        <v>49</v>
      </c>
      <c r="B18" s="483">
        <v>19.683056678434838</v>
      </c>
      <c r="C18" s="483">
        <v>14.987039916625694</v>
      </c>
      <c r="D18" s="484">
        <v>17.239363268859169</v>
      </c>
      <c r="E18" s="485"/>
      <c r="F18" s="479">
        <v>1391</v>
      </c>
      <c r="G18" s="479">
        <v>1145</v>
      </c>
      <c r="H18" s="480">
        <v>2536</v>
      </c>
      <c r="I18" s="486"/>
      <c r="J18" s="486">
        <v>463.66666666666669</v>
      </c>
      <c r="K18" s="486">
        <v>381.66666666666669</v>
      </c>
      <c r="L18" s="487">
        <v>845.33333333333337</v>
      </c>
      <c r="M18" s="434"/>
    </row>
    <row r="19" spans="1:13" s="488" customFormat="1" x14ac:dyDescent="0.3">
      <c r="A19" s="427" t="s">
        <v>55</v>
      </c>
      <c r="B19" s="483">
        <v>15.134577596069052</v>
      </c>
      <c r="C19" s="483">
        <v>12.887856973911754</v>
      </c>
      <c r="D19" s="484">
        <v>13.975271085656402</v>
      </c>
      <c r="E19" s="485"/>
      <c r="F19" s="479">
        <v>334</v>
      </c>
      <c r="G19" s="479">
        <v>302</v>
      </c>
      <c r="H19" s="480">
        <v>636</v>
      </c>
      <c r="I19" s="486"/>
      <c r="J19" s="486">
        <v>111.33333333333333</v>
      </c>
      <c r="K19" s="486">
        <v>100.66666666666667</v>
      </c>
      <c r="L19" s="487">
        <v>212</v>
      </c>
      <c r="M19" s="434"/>
    </row>
    <row r="20" spans="1:13" s="488" customFormat="1" x14ac:dyDescent="0.3">
      <c r="A20" s="435"/>
      <c r="B20" s="489"/>
      <c r="C20" s="489"/>
      <c r="D20" s="490"/>
      <c r="E20" s="491"/>
      <c r="F20" s="492"/>
      <c r="G20" s="492"/>
      <c r="H20" s="493"/>
      <c r="I20" s="494"/>
      <c r="J20" s="494"/>
      <c r="K20" s="494"/>
      <c r="L20" s="495"/>
      <c r="M20" s="417"/>
    </row>
    <row r="21" spans="1:13" s="488" customFormat="1" x14ac:dyDescent="0.3">
      <c r="A21" s="444" t="s">
        <v>54</v>
      </c>
      <c r="B21" s="496">
        <v>15.205819338287236</v>
      </c>
      <c r="C21" s="496">
        <v>11.5508577118069</v>
      </c>
      <c r="D21" s="497">
        <v>13.325648275347877</v>
      </c>
      <c r="E21" s="498"/>
      <c r="F21" s="499">
        <v>12613</v>
      </c>
      <c r="G21" s="499">
        <v>10154</v>
      </c>
      <c r="H21" s="500">
        <v>22767</v>
      </c>
      <c r="I21" s="501"/>
      <c r="J21" s="501">
        <v>4204.333333333333</v>
      </c>
      <c r="K21" s="501">
        <v>3384.6666666666665</v>
      </c>
      <c r="L21" s="502">
        <v>7589</v>
      </c>
      <c r="M21" s="417"/>
    </row>
    <row r="23" spans="1:13" s="533" customFormat="1" ht="15" x14ac:dyDescent="0.35">
      <c r="A23" s="669" t="s">
        <v>87</v>
      </c>
      <c r="B23" s="664" t="s">
        <v>106</v>
      </c>
      <c r="C23" s="665"/>
      <c r="D23" s="665"/>
      <c r="E23" s="665"/>
      <c r="F23" s="665"/>
      <c r="G23" s="665"/>
      <c r="H23" s="665"/>
      <c r="I23" s="665"/>
      <c r="J23" s="665"/>
      <c r="K23" s="665"/>
      <c r="L23" s="665"/>
    </row>
    <row r="24" spans="1:13" s="533" customFormat="1" ht="15" x14ac:dyDescent="0.35">
      <c r="A24" s="664"/>
      <c r="C24" s="665"/>
      <c r="D24" s="665"/>
      <c r="E24" s="665"/>
      <c r="F24" s="665"/>
      <c r="G24" s="665"/>
      <c r="H24" s="665"/>
      <c r="I24" s="665"/>
      <c r="J24" s="665"/>
      <c r="K24" s="665"/>
      <c r="L24" s="665"/>
    </row>
    <row r="25" spans="1:13" s="533" customFormat="1" ht="15" x14ac:dyDescent="0.35">
      <c r="A25" s="669" t="s">
        <v>44</v>
      </c>
      <c r="B25" s="666" t="s">
        <v>101</v>
      </c>
      <c r="C25" s="665"/>
      <c r="D25" s="665"/>
      <c r="E25" s="665"/>
      <c r="F25" s="665"/>
      <c r="G25" s="665"/>
      <c r="H25" s="665"/>
      <c r="I25" s="665"/>
      <c r="J25" s="665"/>
      <c r="K25" s="665"/>
      <c r="L25" s="665"/>
    </row>
    <row r="26" spans="1:13" s="533" customFormat="1" ht="15" x14ac:dyDescent="0.35">
      <c r="A26" s="664"/>
      <c r="B26" s="667" t="s">
        <v>1110</v>
      </c>
      <c r="C26" s="665"/>
      <c r="D26" s="665"/>
      <c r="E26" s="665"/>
      <c r="F26" s="665"/>
      <c r="G26" s="665"/>
      <c r="H26" s="665"/>
      <c r="I26" s="665"/>
      <c r="J26" s="665"/>
      <c r="K26" s="665"/>
      <c r="L26" s="665"/>
    </row>
    <row r="27" spans="1:13" s="533" customFormat="1" ht="15" x14ac:dyDescent="0.35">
      <c r="B27" s="667" t="s">
        <v>103</v>
      </c>
      <c r="C27" s="665"/>
      <c r="D27" s="665"/>
      <c r="E27" s="665"/>
      <c r="F27" s="665"/>
      <c r="G27" s="665"/>
      <c r="H27" s="665"/>
      <c r="I27" s="665"/>
      <c r="J27" s="665"/>
      <c r="K27" s="665"/>
      <c r="L27" s="665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 xr:uid="{00000000-0004-0000-2F00-000000000000}"/>
  </hyperlinks>
  <pageMargins left="0.7" right="0.7" top="0.75" bottom="0.75" header="0.3" footer="0.3"/>
  <pageSetup paperSize="9" scale="87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1"/>
  <dimension ref="B5:R90"/>
  <sheetViews>
    <sheetView workbookViewId="0">
      <selection activeCell="F51" sqref="F51"/>
    </sheetView>
  </sheetViews>
  <sheetFormatPr defaultColWidth="9.140625" defaultRowHeight="15" x14ac:dyDescent="0.3"/>
  <cols>
    <col min="1" max="1" width="9.140625" style="1052"/>
    <col min="2" max="2" width="23.28515625" style="1052" bestFit="1" customWidth="1"/>
    <col min="3" max="7" width="9.140625" style="1052"/>
    <col min="8" max="8" width="23.28515625" style="1052" bestFit="1" customWidth="1"/>
    <col min="9" max="13" width="9.140625" style="1052"/>
    <col min="14" max="14" width="23.28515625" style="1052" bestFit="1" customWidth="1"/>
    <col min="15" max="16384" width="9.140625" style="1052"/>
  </cols>
  <sheetData>
    <row r="5" spans="2:18" x14ac:dyDescent="0.3">
      <c r="B5" s="1051" t="s">
        <v>1177</v>
      </c>
      <c r="C5" s="1051" t="s">
        <v>17</v>
      </c>
      <c r="I5" s="1051" t="s">
        <v>1178</v>
      </c>
      <c r="O5" s="1051" t="s">
        <v>1179</v>
      </c>
    </row>
    <row r="6" spans="2:18" x14ac:dyDescent="0.3">
      <c r="C6" s="1051" t="s">
        <v>1180</v>
      </c>
      <c r="D6" s="1051" t="s">
        <v>1181</v>
      </c>
      <c r="E6" s="1051" t="s">
        <v>1182</v>
      </c>
      <c r="F6" s="1051" t="s">
        <v>1183</v>
      </c>
      <c r="I6" s="1051" t="s">
        <v>1180</v>
      </c>
      <c r="J6" s="1051" t="s">
        <v>1181</v>
      </c>
      <c r="K6" s="1051" t="s">
        <v>1182</v>
      </c>
      <c r="L6" s="1051" t="s">
        <v>1183</v>
      </c>
      <c r="O6" s="1051" t="s">
        <v>1180</v>
      </c>
      <c r="P6" s="1051" t="s">
        <v>1181</v>
      </c>
      <c r="Q6" s="1051" t="s">
        <v>1182</v>
      </c>
      <c r="R6" s="1051" t="s">
        <v>1183</v>
      </c>
    </row>
    <row r="7" spans="2:18" x14ac:dyDescent="0.3">
      <c r="B7" s="1052" t="s">
        <v>61</v>
      </c>
      <c r="C7" s="1053">
        <v>287.2097457432854</v>
      </c>
      <c r="D7" s="1053">
        <v>280.76098639601105</v>
      </c>
      <c r="E7" s="1053">
        <v>277.18090010057523</v>
      </c>
      <c r="F7" s="1053">
        <v>269.99490402530506</v>
      </c>
      <c r="H7" s="1052" t="s">
        <v>61</v>
      </c>
      <c r="I7" s="1053">
        <v>349.97796814682317</v>
      </c>
      <c r="J7" s="1053">
        <v>342.26666099111674</v>
      </c>
      <c r="K7" s="1053">
        <v>336.83034920562091</v>
      </c>
      <c r="L7" s="1053">
        <v>328.71572886231962</v>
      </c>
      <c r="N7" s="1052" t="s">
        <v>61</v>
      </c>
      <c r="O7" s="1053">
        <v>236.04913699242115</v>
      </c>
      <c r="P7" s="1053">
        <v>230.34123299797935</v>
      </c>
      <c r="Q7" s="1053">
        <v>228.09967813389756</v>
      </c>
      <c r="R7" s="1053">
        <v>221.71615496810128</v>
      </c>
    </row>
    <row r="8" spans="2:18" x14ac:dyDescent="0.3">
      <c r="B8" s="1052" t="s">
        <v>59</v>
      </c>
      <c r="C8" s="1053">
        <v>263.97381448688742</v>
      </c>
      <c r="D8" s="1053">
        <v>255.1424028311539</v>
      </c>
      <c r="E8" s="1053">
        <v>250.15487612355236</v>
      </c>
      <c r="F8" s="1053">
        <v>243.91243953089278</v>
      </c>
      <c r="H8" s="1052" t="s">
        <v>59</v>
      </c>
      <c r="I8" s="1053">
        <v>319.82029473403816</v>
      </c>
      <c r="J8" s="1053">
        <v>310.7606553580535</v>
      </c>
      <c r="K8" s="1053">
        <v>306.17219608377076</v>
      </c>
      <c r="L8" s="1053">
        <v>299.07349218395427</v>
      </c>
      <c r="N8" s="1052" t="s">
        <v>59</v>
      </c>
      <c r="O8" s="1053">
        <v>219.09391725657522</v>
      </c>
      <c r="P8" s="1053">
        <v>210.27907668366808</v>
      </c>
      <c r="Q8" s="1053">
        <v>204.65015115072475</v>
      </c>
      <c r="R8" s="1053">
        <v>198.57365840288981</v>
      </c>
    </row>
    <row r="9" spans="2:18" x14ac:dyDescent="0.3">
      <c r="B9" s="1052" t="s">
        <v>57</v>
      </c>
      <c r="C9" s="1053">
        <v>270.24086918245877</v>
      </c>
      <c r="D9" s="1053">
        <v>261.17628267492387</v>
      </c>
      <c r="E9" s="1053">
        <v>254.91658965224386</v>
      </c>
      <c r="F9" s="1053">
        <v>244.22578286574944</v>
      </c>
      <c r="H9" s="1052" t="s">
        <v>57</v>
      </c>
      <c r="I9" s="1053">
        <v>326.77393995670502</v>
      </c>
      <c r="J9" s="1053">
        <v>315.71190276943224</v>
      </c>
      <c r="K9" s="1053">
        <v>308.88876145565183</v>
      </c>
      <c r="L9" s="1053">
        <v>297.83347804918805</v>
      </c>
      <c r="N9" s="1052" t="s">
        <v>57</v>
      </c>
      <c r="O9" s="1053">
        <v>223.28888677989082</v>
      </c>
      <c r="P9" s="1053">
        <v>215.70656853185497</v>
      </c>
      <c r="Q9" s="1053">
        <v>209.47640154467243</v>
      </c>
      <c r="R9" s="1053">
        <v>199.32890966918112</v>
      </c>
    </row>
    <row r="10" spans="2:18" x14ac:dyDescent="0.3">
      <c r="B10" s="1052" t="s">
        <v>63</v>
      </c>
      <c r="C10" s="1053">
        <v>302.61391064755554</v>
      </c>
      <c r="D10" s="1053">
        <v>298.24339272300051</v>
      </c>
      <c r="E10" s="1053">
        <v>292.71531183595835</v>
      </c>
      <c r="F10" s="1053">
        <v>283.44120585487497</v>
      </c>
      <c r="H10" s="1052" t="s">
        <v>63</v>
      </c>
      <c r="I10" s="1053">
        <v>362.50354449681362</v>
      </c>
      <c r="J10" s="1053">
        <v>361.59480176733666</v>
      </c>
      <c r="K10" s="1053">
        <v>354.76590260873809</v>
      </c>
      <c r="L10" s="1053">
        <v>349.0499166203607</v>
      </c>
      <c r="N10" s="1052" t="s">
        <v>63</v>
      </c>
      <c r="O10" s="1053">
        <v>254.86882208009493</v>
      </c>
      <c r="P10" s="1053">
        <v>247.46832610261441</v>
      </c>
      <c r="Q10" s="1053">
        <v>242.63744439462849</v>
      </c>
      <c r="R10" s="1053">
        <v>230.80887894713754</v>
      </c>
    </row>
    <row r="11" spans="2:18" x14ac:dyDescent="0.3">
      <c r="B11" s="1052" t="s">
        <v>62</v>
      </c>
      <c r="C11" s="1053">
        <v>312.36669618493011</v>
      </c>
      <c r="D11" s="1053">
        <v>304.58695800131011</v>
      </c>
      <c r="E11" s="1053">
        <v>301.55892067734936</v>
      </c>
      <c r="F11" s="1053">
        <v>293.50557978117689</v>
      </c>
      <c r="H11" s="1052" t="s">
        <v>62</v>
      </c>
      <c r="I11" s="1053">
        <v>380.00673839059687</v>
      </c>
      <c r="J11" s="1053">
        <v>368.8485980615032</v>
      </c>
      <c r="K11" s="1053">
        <v>364.97653044414955</v>
      </c>
      <c r="L11" s="1053">
        <v>355.82523249510842</v>
      </c>
      <c r="N11" s="1052" t="s">
        <v>62</v>
      </c>
      <c r="O11" s="1053">
        <v>258.26153877592276</v>
      </c>
      <c r="P11" s="1053">
        <v>251.93243283262962</v>
      </c>
      <c r="Q11" s="1053">
        <v>249.18745397113346</v>
      </c>
      <c r="R11" s="1053">
        <v>241.49618201385334</v>
      </c>
    </row>
    <row r="12" spans="2:18" x14ac:dyDescent="0.3">
      <c r="B12" s="1052" t="s">
        <v>58</v>
      </c>
      <c r="C12" s="1053">
        <v>263.9376520122986</v>
      </c>
      <c r="D12" s="1053">
        <v>255.99813551325653</v>
      </c>
      <c r="E12" s="1053">
        <v>249.38173246056095</v>
      </c>
      <c r="F12" s="1053">
        <v>240.0577270387522</v>
      </c>
      <c r="H12" s="1052" t="s">
        <v>58</v>
      </c>
      <c r="I12" s="1053">
        <v>318.65388731005322</v>
      </c>
      <c r="J12" s="1053">
        <v>308.9589169162918</v>
      </c>
      <c r="K12" s="1053">
        <v>299.61108426563067</v>
      </c>
      <c r="L12" s="1053">
        <v>288.37643559342615</v>
      </c>
      <c r="N12" s="1052" t="s">
        <v>58</v>
      </c>
      <c r="O12" s="1053">
        <v>219.9226677997701</v>
      </c>
      <c r="P12" s="1053">
        <v>213.02342553457194</v>
      </c>
      <c r="Q12" s="1053">
        <v>208.13640092702511</v>
      </c>
      <c r="R12" s="1053">
        <v>199.59362552407711</v>
      </c>
    </row>
    <row r="13" spans="2:18" x14ac:dyDescent="0.3">
      <c r="B13" s="1052" t="s">
        <v>56</v>
      </c>
      <c r="C13" s="1053">
        <v>271.08800332471355</v>
      </c>
      <c r="D13" s="1053">
        <v>265.49962323314782</v>
      </c>
      <c r="E13" s="1053">
        <v>262.76882920258583</v>
      </c>
      <c r="F13" s="1053">
        <v>255.96920425119282</v>
      </c>
      <c r="H13" s="1052" t="s">
        <v>56</v>
      </c>
      <c r="I13" s="1053">
        <v>329.58597471839101</v>
      </c>
      <c r="J13" s="1053">
        <v>322.54557633186568</v>
      </c>
      <c r="K13" s="1053">
        <v>318.39810994054335</v>
      </c>
      <c r="L13" s="1053">
        <v>311.49128444353551</v>
      </c>
      <c r="N13" s="1052" t="s">
        <v>56</v>
      </c>
      <c r="O13" s="1053">
        <v>224.31369947378312</v>
      </c>
      <c r="P13" s="1053">
        <v>219.7659027303809</v>
      </c>
      <c r="Q13" s="1053">
        <v>217.92055827263385</v>
      </c>
      <c r="R13" s="1053">
        <v>211.18553896510517</v>
      </c>
    </row>
    <row r="14" spans="2:18" x14ac:dyDescent="0.3">
      <c r="B14" s="1052" t="s">
        <v>60</v>
      </c>
      <c r="C14" s="1053">
        <v>290.67149861537041</v>
      </c>
      <c r="D14" s="1053">
        <v>284.65750324152589</v>
      </c>
      <c r="E14" s="1053">
        <v>282.13723803287229</v>
      </c>
      <c r="F14" s="1053">
        <v>276.43359378042078</v>
      </c>
      <c r="H14" s="1052" t="s">
        <v>60</v>
      </c>
      <c r="I14" s="1053">
        <v>355.98381292727254</v>
      </c>
      <c r="J14" s="1053">
        <v>348.22877393530661</v>
      </c>
      <c r="K14" s="1053">
        <v>344.29201673625448</v>
      </c>
      <c r="L14" s="1053">
        <v>338.22578692160795</v>
      </c>
      <c r="N14" s="1052" t="s">
        <v>60</v>
      </c>
      <c r="O14" s="1053">
        <v>238.00590145957005</v>
      </c>
      <c r="P14" s="1053">
        <v>232.92270367716625</v>
      </c>
      <c r="Q14" s="1053">
        <v>231.46013025376902</v>
      </c>
      <c r="R14" s="1053">
        <v>225.2406108167194</v>
      </c>
    </row>
    <row r="15" spans="2:18" x14ac:dyDescent="0.3">
      <c r="B15" s="1052" t="s">
        <v>115</v>
      </c>
      <c r="C15" s="1053">
        <v>303.15680965913452</v>
      </c>
      <c r="D15" s="1053">
        <v>295.53018154627364</v>
      </c>
      <c r="E15" s="1053">
        <v>292.61406277626088</v>
      </c>
      <c r="F15" s="1053">
        <v>285.92959597250871</v>
      </c>
      <c r="H15" s="1052" t="s">
        <v>115</v>
      </c>
      <c r="I15" s="1053">
        <v>375.34180802256634</v>
      </c>
      <c r="J15" s="1053">
        <v>365.91978562306815</v>
      </c>
      <c r="K15" s="1053">
        <v>361.21925314713127</v>
      </c>
      <c r="L15" s="1053">
        <v>352.96935687357046</v>
      </c>
      <c r="N15" s="1052" t="s">
        <v>115</v>
      </c>
      <c r="O15" s="1053">
        <v>246.46749156415558</v>
      </c>
      <c r="P15" s="1053">
        <v>239.99613898628286</v>
      </c>
      <c r="Q15" s="1053">
        <v>238.75835002881431</v>
      </c>
      <c r="R15" s="1053">
        <v>232.89374897180949</v>
      </c>
    </row>
    <row r="16" spans="2:18" x14ac:dyDescent="0.3">
      <c r="B16" s="1051" t="s">
        <v>47</v>
      </c>
      <c r="C16" s="1053">
        <v>282.89647486810048</v>
      </c>
      <c r="D16" s="1053">
        <v>275.56263535676828</v>
      </c>
      <c r="E16" s="1053">
        <v>271.19399921141763</v>
      </c>
      <c r="F16" s="1053">
        <v>263.34863860595328</v>
      </c>
      <c r="H16" s="1051" t="s">
        <v>47</v>
      </c>
      <c r="I16" s="1053">
        <v>343.83415716067339</v>
      </c>
      <c r="J16" s="1053">
        <v>335.04183634448043</v>
      </c>
      <c r="K16" s="1053">
        <v>329.28749224129842</v>
      </c>
      <c r="L16" s="1053">
        <v>320.63649769763828</v>
      </c>
      <c r="N16" s="1051" t="s">
        <v>47</v>
      </c>
      <c r="O16" s="1053">
        <v>233.77900950932988</v>
      </c>
      <c r="P16" s="1053">
        <v>227.23098291939434</v>
      </c>
      <c r="Q16" s="1053">
        <v>223.68462391414195</v>
      </c>
      <c r="R16" s="1053">
        <v>216.11866259556211</v>
      </c>
    </row>
    <row r="20" spans="2:18" x14ac:dyDescent="0.3">
      <c r="B20" s="1051" t="s">
        <v>1184</v>
      </c>
      <c r="C20" s="1051" t="s">
        <v>17</v>
      </c>
      <c r="I20" s="1051" t="s">
        <v>1178</v>
      </c>
      <c r="O20" s="1051" t="s">
        <v>1179</v>
      </c>
    </row>
    <row r="21" spans="2:18" x14ac:dyDescent="0.3">
      <c r="C21" s="1051" t="s">
        <v>1180</v>
      </c>
      <c r="D21" s="1051" t="s">
        <v>1181</v>
      </c>
      <c r="E21" s="1051" t="s">
        <v>1182</v>
      </c>
      <c r="F21" s="1051" t="s">
        <v>1183</v>
      </c>
      <c r="I21" s="1051" t="s">
        <v>1180</v>
      </c>
      <c r="J21" s="1051" t="s">
        <v>1181</v>
      </c>
      <c r="K21" s="1051" t="s">
        <v>1182</v>
      </c>
      <c r="L21" s="1051" t="s">
        <v>1183</v>
      </c>
      <c r="O21" s="1051" t="s">
        <v>1180</v>
      </c>
      <c r="P21" s="1051" t="s">
        <v>1181</v>
      </c>
      <c r="Q21" s="1051" t="s">
        <v>1182</v>
      </c>
      <c r="R21" s="1051" t="s">
        <v>1183</v>
      </c>
    </row>
    <row r="22" spans="2:18" x14ac:dyDescent="0.3">
      <c r="B22" s="1052" t="s">
        <v>61</v>
      </c>
      <c r="C22" s="1053">
        <v>77.917687054976412</v>
      </c>
      <c r="D22" s="1053">
        <v>76.899315318746048</v>
      </c>
      <c r="E22" s="1053">
        <v>76.196467545591361</v>
      </c>
      <c r="F22" s="1053">
        <v>75.361112245358157</v>
      </c>
      <c r="H22" s="1052" t="s">
        <v>61</v>
      </c>
      <c r="I22" s="1053">
        <v>108.36868393987777</v>
      </c>
      <c r="J22" s="1053">
        <v>106.38441110525588</v>
      </c>
      <c r="K22" s="1053">
        <v>105.17920140073105</v>
      </c>
      <c r="L22" s="1053">
        <v>104.13240891738452</v>
      </c>
      <c r="N22" s="1052" t="s">
        <v>61</v>
      </c>
      <c r="O22" s="1053">
        <v>48.589024857035533</v>
      </c>
      <c r="P22" s="1053">
        <v>48.466540849300827</v>
      </c>
      <c r="Q22" s="1053">
        <v>48.225981554505353</v>
      </c>
      <c r="R22" s="1053">
        <v>47.593458499024663</v>
      </c>
    </row>
    <row r="23" spans="2:18" x14ac:dyDescent="0.3">
      <c r="B23" s="1052" t="s">
        <v>59</v>
      </c>
      <c r="C23" s="1053">
        <v>67.674487337526372</v>
      </c>
      <c r="D23" s="1053">
        <v>65.890652116134206</v>
      </c>
      <c r="E23" s="1053">
        <v>65.355541999593768</v>
      </c>
      <c r="F23" s="1053">
        <v>64.865839895639155</v>
      </c>
      <c r="H23" s="1052" t="s">
        <v>59</v>
      </c>
      <c r="I23" s="1053">
        <v>94.702171114203892</v>
      </c>
      <c r="J23" s="1053">
        <v>92.260665756647001</v>
      </c>
      <c r="K23" s="1053">
        <v>92.024272245985628</v>
      </c>
      <c r="L23" s="1053">
        <v>91.555967647338804</v>
      </c>
      <c r="N23" s="1052" t="s">
        <v>59</v>
      </c>
      <c r="O23" s="1053">
        <v>42.089927802736554</v>
      </c>
      <c r="P23" s="1053">
        <v>40.919979269869557</v>
      </c>
      <c r="Q23" s="1053">
        <v>40.107988171640713</v>
      </c>
      <c r="R23" s="1053">
        <v>39.600902208864312</v>
      </c>
    </row>
    <row r="24" spans="2:18" x14ac:dyDescent="0.3">
      <c r="B24" s="1052" t="s">
        <v>57</v>
      </c>
      <c r="C24" s="1053">
        <v>79.175602928398334</v>
      </c>
      <c r="D24" s="1053">
        <v>76.373198590499555</v>
      </c>
      <c r="E24" s="1053">
        <v>74.46096337650765</v>
      </c>
      <c r="F24" s="1053">
        <v>71.771589532880043</v>
      </c>
      <c r="H24" s="1052" t="s">
        <v>57</v>
      </c>
      <c r="I24" s="1053">
        <v>111.88748953866005</v>
      </c>
      <c r="J24" s="1053">
        <v>107.4005236720047</v>
      </c>
      <c r="K24" s="1053">
        <v>105.48869888408778</v>
      </c>
      <c r="L24" s="1053">
        <v>101.61249950580108</v>
      </c>
      <c r="N24" s="1052" t="s">
        <v>57</v>
      </c>
      <c r="O24" s="1053">
        <v>49.310461494984523</v>
      </c>
      <c r="P24" s="1053">
        <v>47.954878967208273</v>
      </c>
      <c r="Q24" s="1053">
        <v>45.964542447440785</v>
      </c>
      <c r="R24" s="1053">
        <v>44.276162841788874</v>
      </c>
    </row>
    <row r="25" spans="2:18" x14ac:dyDescent="0.3">
      <c r="B25" s="1052" t="s">
        <v>63</v>
      </c>
      <c r="C25" s="1053">
        <v>87.074840928840132</v>
      </c>
      <c r="D25" s="1053">
        <v>87.153352964059025</v>
      </c>
      <c r="E25" s="1053">
        <v>84.927299792846597</v>
      </c>
      <c r="F25" s="1053">
        <v>84.84293866824305</v>
      </c>
      <c r="H25" s="1052" t="s">
        <v>63</v>
      </c>
      <c r="I25" s="1053">
        <v>119.1972026306417</v>
      </c>
      <c r="J25" s="1053">
        <v>119.55807050881489</v>
      </c>
      <c r="K25" s="1053">
        <v>116.53291550291961</v>
      </c>
      <c r="L25" s="1053">
        <v>117.66766604352691</v>
      </c>
      <c r="N25" s="1052" t="s">
        <v>63</v>
      </c>
      <c r="O25" s="1053">
        <v>56.83817968048389</v>
      </c>
      <c r="P25" s="1053">
        <v>56.580805695957125</v>
      </c>
      <c r="Q25" s="1053">
        <v>55.074502829072301</v>
      </c>
      <c r="R25" s="1053">
        <v>53.855015321309779</v>
      </c>
    </row>
    <row r="26" spans="2:18" x14ac:dyDescent="0.3">
      <c r="B26" s="1052" t="s">
        <v>62</v>
      </c>
      <c r="C26" s="1053">
        <v>90.965847958465631</v>
      </c>
      <c r="D26" s="1053">
        <v>90.055441356161367</v>
      </c>
      <c r="E26" s="1053">
        <v>89.417793070227319</v>
      </c>
      <c r="F26" s="1053">
        <v>88.927350113082738</v>
      </c>
      <c r="H26" s="1052" t="s">
        <v>62</v>
      </c>
      <c r="I26" s="1053">
        <v>124.10524644596265</v>
      </c>
      <c r="J26" s="1053">
        <v>122.74109523370095</v>
      </c>
      <c r="K26" s="1053">
        <v>122.26026823958173</v>
      </c>
      <c r="L26" s="1053">
        <v>121.82253974414779</v>
      </c>
      <c r="N26" s="1052" t="s">
        <v>62</v>
      </c>
      <c r="O26" s="1053">
        <v>59.322647171231992</v>
      </c>
      <c r="P26" s="1053">
        <v>58.839166580293366</v>
      </c>
      <c r="Q26" s="1053">
        <v>58.019117502670753</v>
      </c>
      <c r="R26" s="1053">
        <v>57.461786480800527</v>
      </c>
    </row>
    <row r="27" spans="2:18" x14ac:dyDescent="0.3">
      <c r="B27" s="1052" t="s">
        <v>58</v>
      </c>
      <c r="C27" s="1053">
        <v>63.937510248016686</v>
      </c>
      <c r="D27" s="1053">
        <v>63.072457961041344</v>
      </c>
      <c r="E27" s="1053">
        <v>61.561806279751387</v>
      </c>
      <c r="F27" s="1053">
        <v>60.611437303791035</v>
      </c>
      <c r="H27" s="1052" t="s">
        <v>58</v>
      </c>
      <c r="I27" s="1053">
        <v>90.203486996820999</v>
      </c>
      <c r="J27" s="1053">
        <v>88.292199385482903</v>
      </c>
      <c r="K27" s="1053">
        <v>86.104644746547748</v>
      </c>
      <c r="L27" s="1053">
        <v>85.521474435543553</v>
      </c>
      <c r="N27" s="1052" t="s">
        <v>58</v>
      </c>
      <c r="O27" s="1053">
        <v>39.167509625251505</v>
      </c>
      <c r="P27" s="1053">
        <v>39.264893422345381</v>
      </c>
      <c r="Q27" s="1053">
        <v>38.377318445012847</v>
      </c>
      <c r="R27" s="1053">
        <v>37.09546659326876</v>
      </c>
    </row>
    <row r="28" spans="2:18" x14ac:dyDescent="0.3">
      <c r="B28" s="1052" t="s">
        <v>56</v>
      </c>
      <c r="C28" s="1053">
        <v>66.940856621844986</v>
      </c>
      <c r="D28" s="1053">
        <v>65.13988693449474</v>
      </c>
      <c r="E28" s="1053">
        <v>64.659646728449843</v>
      </c>
      <c r="F28" s="1053">
        <v>63.54477875945156</v>
      </c>
      <c r="H28" s="1052" t="s">
        <v>56</v>
      </c>
      <c r="I28" s="1053">
        <v>94.957192325643504</v>
      </c>
      <c r="J28" s="1053">
        <v>92.331709262340809</v>
      </c>
      <c r="K28" s="1053">
        <v>91.408958222024268</v>
      </c>
      <c r="L28" s="1053">
        <v>89.796274497541759</v>
      </c>
      <c r="N28" s="1052" t="s">
        <v>56</v>
      </c>
      <c r="O28" s="1053">
        <v>40.5093621609115</v>
      </c>
      <c r="P28" s="1053">
        <v>39.495769887792356</v>
      </c>
      <c r="Q28" s="1053">
        <v>39.429592707062071</v>
      </c>
      <c r="R28" s="1053">
        <v>38.789760612202826</v>
      </c>
    </row>
    <row r="29" spans="2:18" x14ac:dyDescent="0.3">
      <c r="B29" s="1052" t="s">
        <v>60</v>
      </c>
      <c r="C29" s="1053">
        <v>81.007870958371953</v>
      </c>
      <c r="D29" s="1053">
        <v>80.146129776391845</v>
      </c>
      <c r="E29" s="1053">
        <v>79.594252737933132</v>
      </c>
      <c r="F29" s="1053">
        <v>80.549227208361629</v>
      </c>
      <c r="H29" s="1052" t="s">
        <v>60</v>
      </c>
      <c r="I29" s="1053">
        <v>112.76400904814842</v>
      </c>
      <c r="J29" s="1053">
        <v>111.81822152654732</v>
      </c>
      <c r="K29" s="1053">
        <v>110.44679038697718</v>
      </c>
      <c r="L29" s="1053">
        <v>113.09705084099105</v>
      </c>
      <c r="N29" s="1052" t="s">
        <v>60</v>
      </c>
      <c r="O29" s="1053">
        <v>50.580116180308451</v>
      </c>
      <c r="P29" s="1053">
        <v>49.764179146930282</v>
      </c>
      <c r="Q29" s="1053">
        <v>49.994042922895851</v>
      </c>
      <c r="R29" s="1053">
        <v>49.357469542537643</v>
      </c>
    </row>
    <row r="30" spans="2:18" x14ac:dyDescent="0.3">
      <c r="B30" s="1052" t="s">
        <v>115</v>
      </c>
      <c r="C30" s="1053">
        <v>85.152084784129201</v>
      </c>
      <c r="D30" s="1053">
        <v>84.942822703712011</v>
      </c>
      <c r="E30" s="1053">
        <v>84.249621013787774</v>
      </c>
      <c r="F30" s="1053">
        <v>83.832826756356539</v>
      </c>
      <c r="H30" s="1052" t="s">
        <v>115</v>
      </c>
      <c r="I30" s="1053">
        <v>119.27860445457367</v>
      </c>
      <c r="J30" s="1053">
        <v>118.29689941825148</v>
      </c>
      <c r="K30" s="1053">
        <v>115.80536162112146</v>
      </c>
      <c r="L30" s="1053">
        <v>114.81616402598044</v>
      </c>
      <c r="N30" s="1052" t="s">
        <v>115</v>
      </c>
      <c r="O30" s="1053">
        <v>52.733455100069357</v>
      </c>
      <c r="P30" s="1053">
        <v>53.169938541093998</v>
      </c>
      <c r="Q30" s="1053">
        <v>54.12239804209792</v>
      </c>
      <c r="R30" s="1053">
        <v>54.186486687815496</v>
      </c>
    </row>
    <row r="31" spans="2:18" x14ac:dyDescent="0.3">
      <c r="B31" s="1051" t="s">
        <v>47</v>
      </c>
      <c r="C31" s="1053">
        <v>76.444864092778872</v>
      </c>
      <c r="D31" s="1053">
        <v>75.215438530462151</v>
      </c>
      <c r="E31" s="1053">
        <v>74.217785593733666</v>
      </c>
      <c r="F31" s="1053">
        <v>73.466016829221587</v>
      </c>
      <c r="H31" s="1051" t="s">
        <v>47</v>
      </c>
      <c r="I31" s="1053">
        <v>106.70539787363316</v>
      </c>
      <c r="J31" s="1053">
        <v>104.71712343324153</v>
      </c>
      <c r="K31" s="1053">
        <v>103.25315012822075</v>
      </c>
      <c r="L31" s="1053">
        <v>102.53350364782109</v>
      </c>
      <c r="N31" s="1051" t="s">
        <v>47</v>
      </c>
      <c r="O31" s="1053">
        <v>47.807918047257566</v>
      </c>
      <c r="P31" s="1053">
        <v>47.261016282059956</v>
      </c>
      <c r="Q31" s="1053">
        <v>46.680686382568112</v>
      </c>
      <c r="R31" s="1053">
        <v>45.885415970382979</v>
      </c>
    </row>
    <row r="34" spans="2:18" x14ac:dyDescent="0.3">
      <c r="B34" s="1051" t="s">
        <v>1185</v>
      </c>
      <c r="C34" s="1051" t="s">
        <v>17</v>
      </c>
      <c r="I34" s="1051" t="s">
        <v>1178</v>
      </c>
      <c r="O34" s="1051" t="s">
        <v>1179</v>
      </c>
    </row>
    <row r="35" spans="2:18" x14ac:dyDescent="0.3">
      <c r="C35" s="1051" t="s">
        <v>1180</v>
      </c>
      <c r="D35" s="1051" t="s">
        <v>1181</v>
      </c>
      <c r="E35" s="1051" t="s">
        <v>1182</v>
      </c>
      <c r="F35" s="1051" t="s">
        <v>1183</v>
      </c>
      <c r="I35" s="1051" t="s">
        <v>1180</v>
      </c>
      <c r="J35" s="1051" t="s">
        <v>1181</v>
      </c>
      <c r="K35" s="1051" t="s">
        <v>1182</v>
      </c>
      <c r="L35" s="1051" t="s">
        <v>1183</v>
      </c>
      <c r="O35" s="1051" t="s">
        <v>1180</v>
      </c>
      <c r="P35" s="1051" t="s">
        <v>1181</v>
      </c>
      <c r="Q35" s="1051" t="s">
        <v>1182</v>
      </c>
      <c r="R35" s="1051" t="s">
        <v>1183</v>
      </c>
    </row>
    <row r="36" spans="2:18" x14ac:dyDescent="0.3">
      <c r="B36" s="1052" t="s">
        <v>61</v>
      </c>
      <c r="C36" s="1053">
        <v>123.06077129435681</v>
      </c>
      <c r="D36" s="1053">
        <v>115.84027208062612</v>
      </c>
      <c r="E36" s="1053">
        <v>110.15890403622156</v>
      </c>
      <c r="F36" s="1053">
        <v>104.5472967605285</v>
      </c>
      <c r="H36" s="1052" t="s">
        <v>61</v>
      </c>
      <c r="I36" s="1053">
        <v>176.48426470518851</v>
      </c>
      <c r="J36" s="1053">
        <v>166.52009847346727</v>
      </c>
      <c r="K36" s="1053">
        <v>158.45702783127552</v>
      </c>
      <c r="L36" s="1053">
        <v>150.5852302244341</v>
      </c>
      <c r="N36" s="1052" t="s">
        <v>61</v>
      </c>
      <c r="O36" s="1053">
        <v>81.514727799652903</v>
      </c>
      <c r="P36" s="1053">
        <v>75.798990134424656</v>
      </c>
      <c r="Q36" s="1053">
        <v>71.696135066775412</v>
      </c>
      <c r="R36" s="1053">
        <v>67.341972591458116</v>
      </c>
    </row>
    <row r="37" spans="2:18" x14ac:dyDescent="0.3">
      <c r="B37" s="1052" t="s">
        <v>59</v>
      </c>
      <c r="C37" s="1053">
        <v>108.05930439250223</v>
      </c>
      <c r="D37" s="1053">
        <v>101.31572845736072</v>
      </c>
      <c r="E37" s="1053">
        <v>97.743498984427319</v>
      </c>
      <c r="F37" s="1053">
        <v>92.924689203887027</v>
      </c>
      <c r="H37" s="1052" t="s">
        <v>59</v>
      </c>
      <c r="I37" s="1053">
        <v>152.93456810859044</v>
      </c>
      <c r="J37" s="1053">
        <v>144.62183638848416</v>
      </c>
      <c r="K37" s="1053">
        <v>140.40207945480861</v>
      </c>
      <c r="L37" s="1053">
        <v>134.35433143909648</v>
      </c>
      <c r="N37" s="1052" t="s">
        <v>59</v>
      </c>
      <c r="O37" s="1053">
        <v>73.314971853372029</v>
      </c>
      <c r="P37" s="1053">
        <v>67.4183888381949</v>
      </c>
      <c r="Q37" s="1053">
        <v>64.067689069356248</v>
      </c>
      <c r="R37" s="1053">
        <v>60.044727387440446</v>
      </c>
    </row>
    <row r="38" spans="2:18" x14ac:dyDescent="0.3">
      <c r="B38" s="1052" t="s">
        <v>57</v>
      </c>
      <c r="C38" s="1053">
        <v>111.09747347118339</v>
      </c>
      <c r="D38" s="1053">
        <v>104.40582120400038</v>
      </c>
      <c r="E38" s="1053">
        <v>101.04393316629893</v>
      </c>
      <c r="F38" s="1053">
        <v>94.162122924512218</v>
      </c>
      <c r="H38" s="1052" t="s">
        <v>57</v>
      </c>
      <c r="I38" s="1053">
        <v>156.62891134293722</v>
      </c>
      <c r="J38" s="1053">
        <v>146.95479114375891</v>
      </c>
      <c r="K38" s="1053">
        <v>143.62073373439858</v>
      </c>
      <c r="L38" s="1053">
        <v>136.00531331726629</v>
      </c>
      <c r="N38" s="1052" t="s">
        <v>57</v>
      </c>
      <c r="O38" s="1053">
        <v>75.136057733549237</v>
      </c>
      <c r="P38" s="1053">
        <v>70.560789296078937</v>
      </c>
      <c r="Q38" s="1053">
        <v>67.086637484801273</v>
      </c>
      <c r="R38" s="1053">
        <v>60.758742092199192</v>
      </c>
    </row>
    <row r="39" spans="2:18" x14ac:dyDescent="0.3">
      <c r="B39" s="1052" t="s">
        <v>63</v>
      </c>
      <c r="C39" s="1053">
        <v>126.4755553266383</v>
      </c>
      <c r="D39" s="1053">
        <v>122.69369588793099</v>
      </c>
      <c r="E39" s="1053">
        <v>118.61500528852841</v>
      </c>
      <c r="F39" s="1053">
        <v>113.20648328017855</v>
      </c>
      <c r="H39" s="1052" t="s">
        <v>63</v>
      </c>
      <c r="I39" s="1053">
        <v>175.08657941452662</v>
      </c>
      <c r="J39" s="1053">
        <v>172.6087463842062</v>
      </c>
      <c r="K39" s="1053">
        <v>168.64137457133123</v>
      </c>
      <c r="L39" s="1053">
        <v>163.82846485643594</v>
      </c>
      <c r="N39" s="1052" t="s">
        <v>63</v>
      </c>
      <c r="O39" s="1053">
        <v>88.884554579026215</v>
      </c>
      <c r="P39" s="1053">
        <v>83.756205195184336</v>
      </c>
      <c r="Q39" s="1053">
        <v>79.478376410082703</v>
      </c>
      <c r="R39" s="1053">
        <v>73.271376726094928</v>
      </c>
    </row>
    <row r="40" spans="2:18" x14ac:dyDescent="0.3">
      <c r="B40" s="1052" t="s">
        <v>62</v>
      </c>
      <c r="C40" s="1053">
        <v>133.01558122168123</v>
      </c>
      <c r="D40" s="1053">
        <v>126.67466532848769</v>
      </c>
      <c r="E40" s="1053">
        <v>124.20595988645202</v>
      </c>
      <c r="F40" s="1053">
        <v>120.2455394708724</v>
      </c>
      <c r="H40" s="1052" t="s">
        <v>62</v>
      </c>
      <c r="I40" s="1053">
        <v>188.37878575663106</v>
      </c>
      <c r="J40" s="1053">
        <v>178.43964584766198</v>
      </c>
      <c r="K40" s="1053">
        <v>175.1790051200104</v>
      </c>
      <c r="L40" s="1053">
        <v>169.66902222325251</v>
      </c>
      <c r="N40" s="1052" t="s">
        <v>62</v>
      </c>
      <c r="O40" s="1053">
        <v>90.1905789222143</v>
      </c>
      <c r="P40" s="1053">
        <v>85.56454264268784</v>
      </c>
      <c r="Q40" s="1053">
        <v>83.431190833512233</v>
      </c>
      <c r="R40" s="1053">
        <v>80.133457996658464</v>
      </c>
    </row>
    <row r="41" spans="2:18" x14ac:dyDescent="0.3">
      <c r="B41" s="1052" t="s">
        <v>58</v>
      </c>
      <c r="C41" s="1053">
        <v>99.767172801304213</v>
      </c>
      <c r="D41" s="1053">
        <v>94.80429504941948</v>
      </c>
      <c r="E41" s="1053">
        <v>90.23775722311558</v>
      </c>
      <c r="F41" s="1053">
        <v>85.444426304283425</v>
      </c>
      <c r="H41" s="1052" t="s">
        <v>58</v>
      </c>
      <c r="I41" s="1053">
        <v>144.43444982827069</v>
      </c>
      <c r="J41" s="1053">
        <v>137.94457101039967</v>
      </c>
      <c r="K41" s="1053">
        <v>131.4491694195616</v>
      </c>
      <c r="L41" s="1053">
        <v>124.70462818323256</v>
      </c>
      <c r="N41" s="1052" t="s">
        <v>58</v>
      </c>
      <c r="O41" s="1053">
        <v>65.465765882346076</v>
      </c>
      <c r="P41" s="1053">
        <v>61.455048069727916</v>
      </c>
      <c r="Q41" s="1053">
        <v>57.970332488102159</v>
      </c>
      <c r="R41" s="1053">
        <v>54.246792989662936</v>
      </c>
    </row>
    <row r="42" spans="2:18" x14ac:dyDescent="0.3">
      <c r="B42" s="1052" t="s">
        <v>56</v>
      </c>
      <c r="C42" s="1053">
        <v>107.66721417584475</v>
      </c>
      <c r="D42" s="1053">
        <v>102.02605056894247</v>
      </c>
      <c r="E42" s="1053">
        <v>98.902350566562376</v>
      </c>
      <c r="F42" s="1053">
        <v>95.100108319284772</v>
      </c>
      <c r="H42" s="1052" t="s">
        <v>56</v>
      </c>
      <c r="I42" s="1053">
        <v>154.45689920984867</v>
      </c>
      <c r="J42" s="1053">
        <v>147.90684384671536</v>
      </c>
      <c r="K42" s="1053">
        <v>144.72960852428005</v>
      </c>
      <c r="L42" s="1053">
        <v>140.62416011108346</v>
      </c>
      <c r="N42" s="1052" t="s">
        <v>56</v>
      </c>
      <c r="O42" s="1053">
        <v>71.828226381063573</v>
      </c>
      <c r="P42" s="1053">
        <v>66.596679361447201</v>
      </c>
      <c r="Q42" s="1053">
        <v>63.431528236078286</v>
      </c>
      <c r="R42" s="1053">
        <v>59.626184195367109</v>
      </c>
    </row>
    <row r="43" spans="2:18" x14ac:dyDescent="0.3">
      <c r="B43" s="1052" t="s">
        <v>60</v>
      </c>
      <c r="C43" s="1053">
        <v>120.41472500435334</v>
      </c>
      <c r="D43" s="1053">
        <v>115.24215689563113</v>
      </c>
      <c r="E43" s="1053">
        <v>113.67851460518493</v>
      </c>
      <c r="F43" s="1053">
        <v>110.89084707188792</v>
      </c>
      <c r="H43" s="1052" t="s">
        <v>60</v>
      </c>
      <c r="I43" s="1053">
        <v>172.11600095398862</v>
      </c>
      <c r="J43" s="1053">
        <v>164.50388535780718</v>
      </c>
      <c r="K43" s="1053">
        <v>163.90961459649805</v>
      </c>
      <c r="L43" s="1053">
        <v>161.39349677912978</v>
      </c>
      <c r="N43" s="1052" t="s">
        <v>60</v>
      </c>
      <c r="O43" s="1053">
        <v>80.23394755115531</v>
      </c>
      <c r="P43" s="1053">
        <v>76.091313374366138</v>
      </c>
      <c r="Q43" s="1053">
        <v>74.00974719951499</v>
      </c>
      <c r="R43" s="1053">
        <v>70.362540285460426</v>
      </c>
    </row>
    <row r="44" spans="2:18" x14ac:dyDescent="0.3">
      <c r="B44" s="1052" t="s">
        <v>115</v>
      </c>
      <c r="C44" s="1053">
        <v>135.31794656287312</v>
      </c>
      <c r="D44" s="1053">
        <v>129.07560461886763</v>
      </c>
      <c r="E44" s="1053">
        <v>126.08452122502661</v>
      </c>
      <c r="F44" s="1053">
        <v>120.79385651629671</v>
      </c>
      <c r="H44" s="1052" t="s">
        <v>115</v>
      </c>
      <c r="I44" s="1053">
        <v>195.5310856205258</v>
      </c>
      <c r="J44" s="1053">
        <v>186.46284060593436</v>
      </c>
      <c r="K44" s="1053">
        <v>180.58526685473419</v>
      </c>
      <c r="L44" s="1053">
        <v>173.92337956216258</v>
      </c>
      <c r="N44" s="1052" t="s">
        <v>115</v>
      </c>
      <c r="O44" s="1053">
        <v>89.571079877056832</v>
      </c>
      <c r="P44" s="1053">
        <v>85.094174856308442</v>
      </c>
      <c r="Q44" s="1053">
        <v>84.084911303173755</v>
      </c>
      <c r="R44" s="1053">
        <v>79.333589627005665</v>
      </c>
    </row>
    <row r="45" spans="2:18" x14ac:dyDescent="0.3">
      <c r="B45" s="1051" t="s">
        <v>47</v>
      </c>
      <c r="C45" s="1053">
        <v>116.56861192987837</v>
      </c>
      <c r="D45" s="1053">
        <v>110.65440342282859</v>
      </c>
      <c r="E45" s="1053">
        <v>107.16072787638028</v>
      </c>
      <c r="F45" s="1053">
        <v>102.40663234841396</v>
      </c>
      <c r="H45" s="1051" t="s">
        <v>47</v>
      </c>
      <c r="I45" s="1053">
        <v>166.24811552278803</v>
      </c>
      <c r="J45" s="1053">
        <v>158.28936021151691</v>
      </c>
      <c r="K45" s="1053">
        <v>153.85253470924343</v>
      </c>
      <c r="L45" s="1053">
        <v>147.97936166425876</v>
      </c>
      <c r="N45" s="1051" t="s">
        <v>47</v>
      </c>
      <c r="O45" s="1053">
        <v>78.116005130342415</v>
      </c>
      <c r="P45" s="1053">
        <v>73.318908863073403</v>
      </c>
      <c r="Q45" s="1053">
        <v>70.353083347988502</v>
      </c>
      <c r="R45" s="1053">
        <v>66.089356417212258</v>
      </c>
    </row>
    <row r="49" spans="2:18" x14ac:dyDescent="0.3">
      <c r="B49" s="1054" t="s">
        <v>1186</v>
      </c>
      <c r="C49" s="1051" t="s">
        <v>17</v>
      </c>
      <c r="I49" s="1051" t="s">
        <v>1178</v>
      </c>
      <c r="O49" s="1051" t="s">
        <v>1179</v>
      </c>
    </row>
    <row r="50" spans="2:18" x14ac:dyDescent="0.3">
      <c r="C50" s="1051" t="s">
        <v>1180</v>
      </c>
      <c r="D50" s="1051" t="s">
        <v>1181</v>
      </c>
      <c r="E50" s="1051" t="s">
        <v>1182</v>
      </c>
      <c r="F50" s="1051" t="s">
        <v>1183</v>
      </c>
      <c r="I50" s="1051" t="s">
        <v>1180</v>
      </c>
      <c r="J50" s="1051" t="s">
        <v>1181</v>
      </c>
      <c r="K50" s="1051" t="s">
        <v>1182</v>
      </c>
      <c r="L50" s="1051" t="s">
        <v>1183</v>
      </c>
      <c r="O50" s="1051" t="s">
        <v>1180</v>
      </c>
      <c r="P50" s="1051" t="s">
        <v>1181</v>
      </c>
      <c r="Q50" s="1051" t="s">
        <v>1182</v>
      </c>
      <c r="R50" s="1051" t="s">
        <v>1183</v>
      </c>
    </row>
    <row r="51" spans="2:18" x14ac:dyDescent="0.3">
      <c r="B51" s="1052" t="s">
        <v>61</v>
      </c>
      <c r="C51" s="1053">
        <v>42.333607644616578</v>
      </c>
      <c r="D51" s="1053">
        <v>41.284456837588657</v>
      </c>
      <c r="E51" s="1053">
        <v>39.952944189729159</v>
      </c>
      <c r="F51" s="1053">
        <v>39.109434744234022</v>
      </c>
      <c r="H51" s="1052" t="s">
        <v>61</v>
      </c>
      <c r="I51" s="1053">
        <v>65.404266871723436</v>
      </c>
      <c r="J51" s="1053">
        <v>63.418968449156488</v>
      </c>
      <c r="K51" s="1053">
        <v>61.487643454919322</v>
      </c>
      <c r="L51" s="1053">
        <v>60.877392525448606</v>
      </c>
      <c r="N51" s="1052" t="s">
        <v>61</v>
      </c>
      <c r="O51" s="1053">
        <v>20.108551514122464</v>
      </c>
      <c r="P51" s="1053">
        <v>19.948484560716345</v>
      </c>
      <c r="Q51" s="1053">
        <v>19.18607226396394</v>
      </c>
      <c r="R51" s="1053">
        <v>18.123433180882422</v>
      </c>
    </row>
    <row r="52" spans="2:18" x14ac:dyDescent="0.3">
      <c r="B52" s="1052" t="s">
        <v>59</v>
      </c>
      <c r="C52" s="1053">
        <v>34.403250108135936</v>
      </c>
      <c r="D52" s="1053">
        <v>33.04645350298221</v>
      </c>
      <c r="E52" s="1053">
        <v>32.393979208239919</v>
      </c>
      <c r="F52" s="1053">
        <v>31.977916727476977</v>
      </c>
      <c r="H52" s="1052" t="s">
        <v>59</v>
      </c>
      <c r="I52" s="1053">
        <v>53.553429763002555</v>
      </c>
      <c r="J52" s="1053">
        <v>51.788803307019428</v>
      </c>
      <c r="K52" s="1053">
        <v>51.118585045139376</v>
      </c>
      <c r="L52" s="1053">
        <v>50.300726477821541</v>
      </c>
      <c r="N52" s="1052" t="s">
        <v>59</v>
      </c>
      <c r="O52" s="1053">
        <v>16.288263460880763</v>
      </c>
      <c r="P52" s="1053">
        <v>15.306070932074972</v>
      </c>
      <c r="Q52" s="1053">
        <v>14.673549161093035</v>
      </c>
      <c r="R52" s="1053">
        <v>14.645985583391752</v>
      </c>
    </row>
    <row r="53" spans="2:18" x14ac:dyDescent="0.3">
      <c r="B53" s="1052" t="s">
        <v>57</v>
      </c>
      <c r="C53" s="1053">
        <v>41.938001263499743</v>
      </c>
      <c r="D53" s="1053">
        <v>39.380629745165962</v>
      </c>
      <c r="E53" s="1053">
        <v>38.527179277372774</v>
      </c>
      <c r="F53" s="1053">
        <v>36.592964833220229</v>
      </c>
      <c r="H53" s="1052" t="s">
        <v>57</v>
      </c>
      <c r="I53" s="1053">
        <v>65.271351924501417</v>
      </c>
      <c r="J53" s="1053">
        <v>60.897701867631092</v>
      </c>
      <c r="K53" s="1053">
        <v>60.006810884631108</v>
      </c>
      <c r="L53" s="1053">
        <v>57.404585938581555</v>
      </c>
      <c r="N53" s="1052" t="s">
        <v>57</v>
      </c>
      <c r="O53" s="1053">
        <v>20.651140561317231</v>
      </c>
      <c r="P53" s="1053">
        <v>19.671235955605237</v>
      </c>
      <c r="Q53" s="1053">
        <v>18.801904452603754</v>
      </c>
      <c r="R53" s="1053">
        <v>17.463567995910498</v>
      </c>
    </row>
    <row r="54" spans="2:18" x14ac:dyDescent="0.3">
      <c r="B54" s="1052" t="s">
        <v>63</v>
      </c>
      <c r="C54" s="1053">
        <v>46.310256195470352</v>
      </c>
      <c r="D54" s="1053">
        <v>46.542563237247045</v>
      </c>
      <c r="E54" s="1053">
        <v>45.644290638115557</v>
      </c>
      <c r="F54" s="1053">
        <v>45.531852069359068</v>
      </c>
      <c r="H54" s="1052" t="s">
        <v>63</v>
      </c>
      <c r="I54" s="1053">
        <v>70.042959813541046</v>
      </c>
      <c r="J54" s="1053">
        <v>70.078123827720887</v>
      </c>
      <c r="K54" s="1053">
        <v>68.959825354658733</v>
      </c>
      <c r="L54" s="1053">
        <v>70.23601149524815</v>
      </c>
      <c r="N54" s="1052" t="s">
        <v>63</v>
      </c>
      <c r="O54" s="1053">
        <v>23.981892871467402</v>
      </c>
      <c r="P54" s="1053">
        <v>24.359694873448301</v>
      </c>
      <c r="Q54" s="1053">
        <v>23.642275396854249</v>
      </c>
      <c r="R54" s="1053">
        <v>22.228892976303072</v>
      </c>
    </row>
    <row r="55" spans="2:18" x14ac:dyDescent="0.3">
      <c r="B55" s="1052" t="s">
        <v>62</v>
      </c>
      <c r="C55" s="1053">
        <v>50.11608040086756</v>
      </c>
      <c r="D55" s="1053">
        <v>49.180247630798597</v>
      </c>
      <c r="E55" s="1053">
        <v>49.119276369465332</v>
      </c>
      <c r="F55" s="1053">
        <v>48.826017928604649</v>
      </c>
      <c r="H55" s="1052" t="s">
        <v>62</v>
      </c>
      <c r="I55" s="1053">
        <v>75.441173001078482</v>
      </c>
      <c r="J55" s="1053">
        <v>73.893196688358259</v>
      </c>
      <c r="K55" s="1053">
        <v>73.912599109076439</v>
      </c>
      <c r="L55" s="1053">
        <v>73.753669147114579</v>
      </c>
      <c r="N55" s="1052" t="s">
        <v>62</v>
      </c>
      <c r="O55" s="1053">
        <v>25.928755463568418</v>
      </c>
      <c r="P55" s="1053">
        <v>25.542492278773175</v>
      </c>
      <c r="Q55" s="1053">
        <v>25.390001355794229</v>
      </c>
      <c r="R55" s="1053">
        <v>24.965937290437342</v>
      </c>
    </row>
    <row r="56" spans="2:18" x14ac:dyDescent="0.3">
      <c r="B56" s="1052" t="s">
        <v>58</v>
      </c>
      <c r="C56" s="1053">
        <v>32.085236673323983</v>
      </c>
      <c r="D56" s="1053">
        <v>31.366974269273072</v>
      </c>
      <c r="E56" s="1053">
        <v>30.246942560990945</v>
      </c>
      <c r="F56" s="1053">
        <v>29.542456476811545</v>
      </c>
      <c r="H56" s="1052" t="s">
        <v>58</v>
      </c>
      <c r="I56" s="1053">
        <v>51.105747195590922</v>
      </c>
      <c r="J56" s="1053">
        <v>49.760613647236489</v>
      </c>
      <c r="K56" s="1053">
        <v>48.281181347452922</v>
      </c>
      <c r="L56" s="1053">
        <v>47.514198002022987</v>
      </c>
      <c r="N56" s="1052" t="s">
        <v>58</v>
      </c>
      <c r="O56" s="1053">
        <v>14.135815877740379</v>
      </c>
      <c r="P56" s="1053">
        <v>13.996607359571275</v>
      </c>
      <c r="Q56" s="1053">
        <v>13.209987598926638</v>
      </c>
      <c r="R56" s="1053">
        <v>12.573754639533021</v>
      </c>
    </row>
    <row r="57" spans="2:18" x14ac:dyDescent="0.3">
      <c r="B57" s="1052" t="s">
        <v>56</v>
      </c>
      <c r="C57" s="1053">
        <v>34.200588479821754</v>
      </c>
      <c r="D57" s="1053">
        <v>32.960318848796952</v>
      </c>
      <c r="E57" s="1053">
        <v>32.668532808707575</v>
      </c>
      <c r="F57" s="1053">
        <v>32.072221396162284</v>
      </c>
      <c r="H57" s="1052" t="s">
        <v>56</v>
      </c>
      <c r="I57" s="1053">
        <v>54.381759175244767</v>
      </c>
      <c r="J57" s="1053">
        <v>52.82715382358186</v>
      </c>
      <c r="K57" s="1053">
        <v>52.394004032322442</v>
      </c>
      <c r="L57" s="1053">
        <v>51.587041730045506</v>
      </c>
      <c r="N57" s="1052" t="s">
        <v>56</v>
      </c>
      <c r="O57" s="1053">
        <v>15.166709389721369</v>
      </c>
      <c r="P57" s="1053">
        <v>14.233783639378364</v>
      </c>
      <c r="Q57" s="1053">
        <v>14.066536073792378</v>
      </c>
      <c r="R57" s="1053">
        <v>13.675306172328973</v>
      </c>
    </row>
    <row r="58" spans="2:18" x14ac:dyDescent="0.3">
      <c r="B58" s="1052" t="s">
        <v>60</v>
      </c>
      <c r="C58" s="1053">
        <v>43.837482943186181</v>
      </c>
      <c r="D58" s="1053">
        <v>42.635991076586912</v>
      </c>
      <c r="E58" s="1053">
        <v>42.585729901104294</v>
      </c>
      <c r="F58" s="1053">
        <v>43.359385504166546</v>
      </c>
      <c r="H58" s="1052" t="s">
        <v>60</v>
      </c>
      <c r="I58" s="1053">
        <v>67.44325222089401</v>
      </c>
      <c r="J58" s="1053">
        <v>66.481369505227775</v>
      </c>
      <c r="K58" s="1053">
        <v>65.932102312170798</v>
      </c>
      <c r="L58" s="1053">
        <v>68.005811185122582</v>
      </c>
      <c r="N58" s="1052" t="s">
        <v>60</v>
      </c>
      <c r="O58" s="1053">
        <v>21.232445197518224</v>
      </c>
      <c r="P58" s="1053">
        <v>19.791598857140308</v>
      </c>
      <c r="Q58" s="1053">
        <v>20.197203681323547</v>
      </c>
      <c r="R58" s="1053">
        <v>19.748220040572772</v>
      </c>
    </row>
    <row r="59" spans="2:18" x14ac:dyDescent="0.3">
      <c r="B59" s="1052" t="s">
        <v>115</v>
      </c>
      <c r="C59" s="1053">
        <v>47.273680624589389</v>
      </c>
      <c r="D59" s="1053">
        <v>45.932449061226784</v>
      </c>
      <c r="E59" s="1053">
        <v>45.294494197932913</v>
      </c>
      <c r="F59" s="1053">
        <v>44.950355710009667</v>
      </c>
      <c r="H59" s="1052" t="s">
        <v>115</v>
      </c>
      <c r="I59" s="1053">
        <v>73.837109058914521</v>
      </c>
      <c r="J59" s="1053">
        <v>71.379168685317353</v>
      </c>
      <c r="K59" s="1053">
        <v>69.34579789697068</v>
      </c>
      <c r="L59" s="1053">
        <v>68.741796820007295</v>
      </c>
      <c r="N59" s="1052" t="s">
        <v>115</v>
      </c>
      <c r="O59" s="1053">
        <v>22.058924986939498</v>
      </c>
      <c r="P59" s="1053">
        <v>21.708638598065516</v>
      </c>
      <c r="Q59" s="1053">
        <v>22.354767424164233</v>
      </c>
      <c r="R59" s="1053">
        <v>22.18918796691397</v>
      </c>
    </row>
    <row r="60" spans="2:18" x14ac:dyDescent="0.3">
      <c r="B60" s="1051" t="s">
        <v>47</v>
      </c>
      <c r="C60" s="1053">
        <v>40.554878357769397</v>
      </c>
      <c r="D60" s="1053">
        <v>39.367501003234501</v>
      </c>
      <c r="E60" s="1053">
        <v>38.719223762839974</v>
      </c>
      <c r="F60" s="1053">
        <v>38.179018914735245</v>
      </c>
      <c r="H60" s="1051" t="s">
        <v>47</v>
      </c>
      <c r="I60" s="1053">
        <v>62.920537100072472</v>
      </c>
      <c r="J60" s="1053">
        <v>61.08207674568942</v>
      </c>
      <c r="K60" s="1053">
        <v>60.096824917193203</v>
      </c>
      <c r="L60" s="1053">
        <v>59.594053865992556</v>
      </c>
      <c r="N60" s="1051" t="s">
        <v>47</v>
      </c>
      <c r="O60" s="1053">
        <v>19.395815123353128</v>
      </c>
      <c r="P60" s="1053">
        <v>18.798264987122277</v>
      </c>
      <c r="Q60" s="1053">
        <v>18.451330360168726</v>
      </c>
      <c r="R60" s="1053">
        <v>17.869041459512218</v>
      </c>
    </row>
    <row r="64" spans="2:18" x14ac:dyDescent="0.3">
      <c r="B64" s="1054" t="s">
        <v>1187</v>
      </c>
      <c r="C64" s="1051" t="s">
        <v>17</v>
      </c>
      <c r="I64" s="1051" t="s">
        <v>1178</v>
      </c>
      <c r="O64" s="1051" t="s">
        <v>1179</v>
      </c>
    </row>
    <row r="65" spans="2:18" x14ac:dyDescent="0.3">
      <c r="C65" s="1051" t="s">
        <v>1180</v>
      </c>
      <c r="D65" s="1051" t="s">
        <v>1181</v>
      </c>
      <c r="E65" s="1051" t="s">
        <v>1182</v>
      </c>
      <c r="F65" s="1051" t="s">
        <v>1183</v>
      </c>
      <c r="I65" s="1051" t="s">
        <v>1180</v>
      </c>
      <c r="J65" s="1051" t="s">
        <v>1181</v>
      </c>
      <c r="K65" s="1051" t="s">
        <v>1182</v>
      </c>
      <c r="L65" s="1051" t="s">
        <v>1183</v>
      </c>
      <c r="O65" s="1051" t="s">
        <v>1180</v>
      </c>
      <c r="P65" s="1051" t="s">
        <v>1181</v>
      </c>
      <c r="Q65" s="1051" t="s">
        <v>1182</v>
      </c>
      <c r="R65" s="1051" t="s">
        <v>1183</v>
      </c>
    </row>
    <row r="66" spans="2:18" x14ac:dyDescent="0.3">
      <c r="B66" s="1052" t="s">
        <v>61</v>
      </c>
      <c r="C66" s="1053">
        <v>63.203396918047204</v>
      </c>
      <c r="D66" s="1053">
        <v>61.719039896181641</v>
      </c>
      <c r="E66" s="1053">
        <v>59.891806634695278</v>
      </c>
      <c r="F66" s="1053">
        <v>55.903120648163522</v>
      </c>
      <c r="H66" s="1052" t="s">
        <v>61</v>
      </c>
      <c r="I66" s="1053">
        <v>64.091672841060941</v>
      </c>
      <c r="J66" s="1053">
        <v>63.779739610205105</v>
      </c>
      <c r="K66" s="1053">
        <v>62.674181933901835</v>
      </c>
      <c r="L66" s="1053">
        <v>58.37204115433898</v>
      </c>
      <c r="N66" s="1052" t="s">
        <v>61</v>
      </c>
      <c r="O66" s="1053">
        <v>61.392381398370375</v>
      </c>
      <c r="P66" s="1053">
        <v>59.264059276482797</v>
      </c>
      <c r="Q66" s="1053">
        <v>57.320134671576255</v>
      </c>
      <c r="R66" s="1053">
        <v>53.673951112902074</v>
      </c>
    </row>
    <row r="67" spans="2:18" x14ac:dyDescent="0.3">
      <c r="B67" s="1052" t="s">
        <v>59</v>
      </c>
      <c r="C67" s="1053">
        <v>60.880794011988755</v>
      </c>
      <c r="D67" s="1053">
        <v>58.74791725208469</v>
      </c>
      <c r="E67" s="1053">
        <v>56.190110244848661</v>
      </c>
      <c r="F67" s="1053">
        <v>53.3965344468889</v>
      </c>
      <c r="H67" s="1052" t="s">
        <v>59</v>
      </c>
      <c r="I67" s="1053">
        <v>62.876436367167415</v>
      </c>
      <c r="J67" s="1053">
        <v>62.165607842465754</v>
      </c>
      <c r="K67" s="1053">
        <v>59.97051789685834</v>
      </c>
      <c r="L67" s="1053">
        <v>57.216798284319772</v>
      </c>
      <c r="N67" s="1052" t="s">
        <v>59</v>
      </c>
      <c r="O67" s="1053">
        <v>58.539677508531305</v>
      </c>
      <c r="P67" s="1053">
        <v>55.644138428705411</v>
      </c>
      <c r="Q67" s="1053">
        <v>52.939900690566006</v>
      </c>
      <c r="R67" s="1053">
        <v>50.137746318480801</v>
      </c>
    </row>
    <row r="68" spans="2:18" x14ac:dyDescent="0.3">
      <c r="B68" s="1052" t="s">
        <v>57</v>
      </c>
      <c r="C68" s="1053">
        <v>58.572950802512281</v>
      </c>
      <c r="D68" s="1053">
        <v>56.163252993291486</v>
      </c>
      <c r="E68" s="1053">
        <v>52.996747088571212</v>
      </c>
      <c r="F68" s="1053">
        <v>50.005433881735236</v>
      </c>
      <c r="H68" s="1052" t="s">
        <v>57</v>
      </c>
      <c r="I68" s="1053">
        <v>63.985130722105389</v>
      </c>
      <c r="J68" s="1053">
        <v>62.021274046525463</v>
      </c>
      <c r="K68" s="1053">
        <v>58.62479544117064</v>
      </c>
      <c r="L68" s="1053">
        <v>55.56031810130316</v>
      </c>
      <c r="N68" s="1052" t="s">
        <v>57</v>
      </c>
      <c r="O68" s="1053">
        <v>54.076224663148544</v>
      </c>
      <c r="P68" s="1053">
        <v>51.418638872007371</v>
      </c>
      <c r="Q68" s="1053">
        <v>48.295088819932751</v>
      </c>
      <c r="R68" s="1053">
        <v>45.375033181111675</v>
      </c>
    </row>
    <row r="69" spans="2:18" x14ac:dyDescent="0.3">
      <c r="B69" s="1052" t="s">
        <v>63</v>
      </c>
      <c r="C69" s="1053">
        <v>73.298957539094218</v>
      </c>
      <c r="D69" s="1053">
        <v>71.694744321468406</v>
      </c>
      <c r="E69" s="1053">
        <v>70.074003992534415</v>
      </c>
      <c r="F69" s="1053">
        <v>68.031333572123756</v>
      </c>
      <c r="H69" s="1052" t="s">
        <v>63</v>
      </c>
      <c r="I69" s="1053">
        <v>76.145082240665403</v>
      </c>
      <c r="J69" s="1053">
        <v>76.654528577427897</v>
      </c>
      <c r="K69" s="1053">
        <v>73.223446932491484</v>
      </c>
      <c r="L69" s="1053">
        <v>71.8353702841775</v>
      </c>
      <c r="N69" s="1052" t="s">
        <v>63</v>
      </c>
      <c r="O69" s="1053">
        <v>70.388420937837978</v>
      </c>
      <c r="P69" s="1053">
        <v>67.270674273017647</v>
      </c>
      <c r="Q69" s="1053">
        <v>66.813211951818005</v>
      </c>
      <c r="R69" s="1053">
        <v>64.656436695293706</v>
      </c>
    </row>
    <row r="70" spans="2:18" x14ac:dyDescent="0.3">
      <c r="B70" s="1052" t="s">
        <v>62</v>
      </c>
      <c r="C70" s="1053">
        <v>70.796130249748217</v>
      </c>
      <c r="D70" s="1053">
        <v>67.721926855389711</v>
      </c>
      <c r="E70" s="1053">
        <v>64.7230117770265</v>
      </c>
      <c r="F70" s="1053">
        <v>60.9433836901703</v>
      </c>
      <c r="H70" s="1052" t="s">
        <v>62</v>
      </c>
      <c r="I70" s="1053">
        <v>74.229596813796732</v>
      </c>
      <c r="J70" s="1053">
        <v>70.19269788025484</v>
      </c>
      <c r="K70" s="1053">
        <v>67.556837211408094</v>
      </c>
      <c r="L70" s="1053">
        <v>63.633175795606981</v>
      </c>
      <c r="N70" s="1052" t="s">
        <v>62</v>
      </c>
      <c r="O70" s="1053">
        <v>67.612537788393354</v>
      </c>
      <c r="P70" s="1053">
        <v>65.189654666866559</v>
      </c>
      <c r="Q70" s="1053">
        <v>61.830138179513419</v>
      </c>
      <c r="R70" s="1053">
        <v>58.151959109159662</v>
      </c>
    </row>
    <row r="71" spans="2:18" x14ac:dyDescent="0.3">
      <c r="B71" s="1052" t="s">
        <v>58</v>
      </c>
      <c r="C71" s="1053">
        <v>61.451004809857075</v>
      </c>
      <c r="D71" s="1053">
        <v>58.684732680554333</v>
      </c>
      <c r="E71" s="1053">
        <v>56.229217145724668</v>
      </c>
      <c r="F71" s="1053">
        <v>52.948948363073441</v>
      </c>
      <c r="H71" s="1052" t="s">
        <v>58</v>
      </c>
      <c r="I71" s="1053">
        <v>63.250006946721449</v>
      </c>
      <c r="J71" s="1053">
        <v>60.844610847149667</v>
      </c>
      <c r="K71" s="1053">
        <v>57.136983115077754</v>
      </c>
      <c r="L71" s="1053">
        <v>54.005549906173336</v>
      </c>
      <c r="N71" s="1052" t="s">
        <v>58</v>
      </c>
      <c r="O71" s="1053">
        <v>59.125857104407565</v>
      </c>
      <c r="P71" s="1053">
        <v>56.321995906253299</v>
      </c>
      <c r="Q71" s="1053">
        <v>54.803056973464507</v>
      </c>
      <c r="R71" s="1053">
        <v>51.380460837095271</v>
      </c>
    </row>
    <row r="72" spans="2:18" x14ac:dyDescent="0.3">
      <c r="B72" s="1052" t="s">
        <v>56</v>
      </c>
      <c r="C72" s="1053">
        <v>67.834526490919572</v>
      </c>
      <c r="D72" s="1053">
        <v>65.283982096375539</v>
      </c>
      <c r="E72" s="1053">
        <v>63.908785968903381</v>
      </c>
      <c r="F72" s="1053">
        <v>60.917548147015403</v>
      </c>
      <c r="H72" s="1052" t="s">
        <v>56</v>
      </c>
      <c r="I72" s="1053">
        <v>67.979601908788041</v>
      </c>
      <c r="J72" s="1053">
        <v>66.462095598770773</v>
      </c>
      <c r="K72" s="1053">
        <v>64.784708569687453</v>
      </c>
      <c r="L72" s="1053">
        <v>61.796017199901996</v>
      </c>
      <c r="N72" s="1052" t="s">
        <v>56</v>
      </c>
      <c r="O72" s="1053">
        <v>66.555741127289863</v>
      </c>
      <c r="P72" s="1053">
        <v>63.562249663719406</v>
      </c>
      <c r="Q72" s="1053">
        <v>62.531981334901296</v>
      </c>
      <c r="R72" s="1053">
        <v>59.558871106565718</v>
      </c>
    </row>
    <row r="73" spans="2:18" x14ac:dyDescent="0.3">
      <c r="B73" s="1052" t="s">
        <v>60</v>
      </c>
      <c r="C73" s="1053">
        <v>67.615747201515262</v>
      </c>
      <c r="D73" s="1053">
        <v>64.619016320591982</v>
      </c>
      <c r="E73" s="1053">
        <v>61.40945440745439</v>
      </c>
      <c r="F73" s="1053">
        <v>57.816253560579653</v>
      </c>
      <c r="H73" s="1052" t="s">
        <v>60</v>
      </c>
      <c r="I73" s="1053">
        <v>70.699944556006187</v>
      </c>
      <c r="J73" s="1053">
        <v>68.209057450237097</v>
      </c>
      <c r="K73" s="1053">
        <v>63.480663121621916</v>
      </c>
      <c r="L73" s="1053">
        <v>59.620543519684986</v>
      </c>
      <c r="N73" s="1052" t="s">
        <v>60</v>
      </c>
      <c r="O73" s="1053">
        <v>64.593897998640401</v>
      </c>
      <c r="P73" s="1053">
        <v>61.567458979771111</v>
      </c>
      <c r="Q73" s="1053">
        <v>59.132413293694846</v>
      </c>
      <c r="R73" s="1053">
        <v>55.707416041234325</v>
      </c>
    </row>
    <row r="74" spans="2:18" x14ac:dyDescent="0.3">
      <c r="B74" s="1052" t="s">
        <v>115</v>
      </c>
      <c r="C74" s="1053">
        <v>71.50410757014977</v>
      </c>
      <c r="D74" s="1053">
        <v>68.35601566179902</v>
      </c>
      <c r="E74" s="1053">
        <v>66.324119707566311</v>
      </c>
      <c r="F74" s="1053">
        <v>62.529087125915552</v>
      </c>
      <c r="H74" s="1052" t="s">
        <v>115</v>
      </c>
      <c r="I74" s="1053">
        <v>73.181642368766063</v>
      </c>
      <c r="J74" s="1053">
        <v>69.751649937423238</v>
      </c>
      <c r="K74" s="1053">
        <v>69.300189123917889</v>
      </c>
      <c r="L74" s="1053">
        <v>65.546189332321589</v>
      </c>
      <c r="N74" s="1052" t="s">
        <v>115</v>
      </c>
      <c r="O74" s="1053">
        <v>69.445452801713174</v>
      </c>
      <c r="P74" s="1053">
        <v>66.549133953588239</v>
      </c>
      <c r="Q74" s="1053">
        <v>63.621521237187174</v>
      </c>
      <c r="R74" s="1053">
        <v>59.963415138867695</v>
      </c>
    </row>
    <row r="75" spans="2:18" x14ac:dyDescent="0.3">
      <c r="B75" s="1051" t="s">
        <v>47</v>
      </c>
      <c r="C75" s="1053">
        <v>65.556167653327265</v>
      </c>
      <c r="D75" s="1053">
        <v>62.976327868089044</v>
      </c>
      <c r="E75" s="1053">
        <v>60.550637662751107</v>
      </c>
      <c r="F75" s="1053">
        <v>57.237972121873014</v>
      </c>
      <c r="H75" s="1051" t="s">
        <v>47</v>
      </c>
      <c r="I75" s="1053">
        <v>67.798557071985556</v>
      </c>
      <c r="J75" s="1053">
        <v>65.766203301418585</v>
      </c>
      <c r="K75" s="1053">
        <v>63.11288467792447</v>
      </c>
      <c r="L75" s="1053">
        <v>59.771229949348317</v>
      </c>
      <c r="N75" s="1051" t="s">
        <v>47</v>
      </c>
      <c r="O75" s="1053">
        <v>63.012273248269409</v>
      </c>
      <c r="P75" s="1053">
        <v>60.216279016690997</v>
      </c>
      <c r="Q75" s="1053">
        <v>57.977563510482383</v>
      </c>
      <c r="R75" s="1053">
        <v>54.724212523769282</v>
      </c>
    </row>
    <row r="79" spans="2:18" x14ac:dyDescent="0.3">
      <c r="B79" s="1054" t="s">
        <v>1188</v>
      </c>
      <c r="C79" s="1051" t="s">
        <v>17</v>
      </c>
      <c r="I79" s="1051" t="s">
        <v>1178</v>
      </c>
      <c r="O79" s="1051" t="s">
        <v>1179</v>
      </c>
    </row>
    <row r="80" spans="2:18" x14ac:dyDescent="0.3">
      <c r="C80" s="1051" t="s">
        <v>1180</v>
      </c>
      <c r="D80" s="1051" t="s">
        <v>1181</v>
      </c>
      <c r="E80" s="1051" t="s">
        <v>1182</v>
      </c>
      <c r="F80" s="1051" t="s">
        <v>1183</v>
      </c>
      <c r="I80" s="1051" t="s">
        <v>1180</v>
      </c>
      <c r="J80" s="1051" t="s">
        <v>1181</v>
      </c>
      <c r="K80" s="1051" t="s">
        <v>1182</v>
      </c>
      <c r="L80" s="1051" t="s">
        <v>1183</v>
      </c>
      <c r="O80" s="1051" t="s">
        <v>1180</v>
      </c>
      <c r="P80" s="1051" t="s">
        <v>1181</v>
      </c>
      <c r="Q80" s="1051" t="s">
        <v>1182</v>
      </c>
      <c r="R80" s="1051" t="s">
        <v>1183</v>
      </c>
    </row>
    <row r="81" spans="2:18" x14ac:dyDescent="0.3">
      <c r="B81" s="1052" t="s">
        <v>61</v>
      </c>
      <c r="C81" s="1053">
        <v>12.963089558881306</v>
      </c>
      <c r="D81" s="1053">
        <v>12.983149858818871</v>
      </c>
      <c r="E81" s="1053">
        <v>12.953433790467713</v>
      </c>
      <c r="F81" s="1053">
        <v>12.610578797984315</v>
      </c>
      <c r="H81" s="1052" t="s">
        <v>61</v>
      </c>
      <c r="I81" s="1053">
        <v>14.613716696534357</v>
      </c>
      <c r="J81" s="1053">
        <v>14.656093431788385</v>
      </c>
      <c r="K81" s="1053">
        <v>14.528144450092565</v>
      </c>
      <c r="L81" s="1053">
        <v>13.843789144777787</v>
      </c>
      <c r="N81" s="1052" t="s">
        <v>61</v>
      </c>
      <c r="O81" s="1053">
        <v>11.383379358672107</v>
      </c>
      <c r="P81" s="1053">
        <v>11.372763621461186</v>
      </c>
      <c r="Q81" s="1053">
        <v>11.428324458234696</v>
      </c>
      <c r="R81" s="1053">
        <v>11.409070785708762</v>
      </c>
    </row>
    <row r="82" spans="2:18" x14ac:dyDescent="0.3">
      <c r="B82" s="1052" t="s">
        <v>59</v>
      </c>
      <c r="C82" s="1053">
        <v>12.113219488697352</v>
      </c>
      <c r="D82" s="1053">
        <v>11.892359709033853</v>
      </c>
      <c r="E82" s="1053">
        <v>11.912592527815073</v>
      </c>
      <c r="F82" s="1053">
        <v>11.562470639022592</v>
      </c>
      <c r="H82" s="1052" t="s">
        <v>59</v>
      </c>
      <c r="I82" s="1053">
        <v>14.349414285322474</v>
      </c>
      <c r="J82" s="1053">
        <v>13.903438651467162</v>
      </c>
      <c r="K82" s="1053">
        <v>14.093906244530178</v>
      </c>
      <c r="L82" s="1053">
        <v>13.71743234935709</v>
      </c>
      <c r="N82" s="1052" t="s">
        <v>59</v>
      </c>
      <c r="O82" s="1053">
        <v>9.9934208958285726</v>
      </c>
      <c r="P82" s="1053">
        <v>9.9929178433161692</v>
      </c>
      <c r="Q82" s="1053">
        <v>9.8559150519871075</v>
      </c>
      <c r="R82" s="1053">
        <v>9.5313195847544225</v>
      </c>
    </row>
    <row r="83" spans="2:18" x14ac:dyDescent="0.3">
      <c r="B83" s="1052" t="s">
        <v>57</v>
      </c>
      <c r="C83" s="1053">
        <v>14.357783160707491</v>
      </c>
      <c r="D83" s="1053">
        <v>14.261421145132351</v>
      </c>
      <c r="E83" s="1053">
        <v>13.527204536848297</v>
      </c>
      <c r="F83" s="1053">
        <v>13.130256949560978</v>
      </c>
      <c r="H83" s="1052" t="s">
        <v>57</v>
      </c>
      <c r="I83" s="1053">
        <v>17.240074371208021</v>
      </c>
      <c r="J83" s="1053">
        <v>17.061054859604077</v>
      </c>
      <c r="K83" s="1053">
        <v>16.275199253620379</v>
      </c>
      <c r="L83" s="1053">
        <v>15.695369137166709</v>
      </c>
      <c r="N83" s="1052" t="s">
        <v>57</v>
      </c>
      <c r="O83" s="1053">
        <v>11.766004307388318</v>
      </c>
      <c r="P83" s="1053">
        <v>11.724725148872492</v>
      </c>
      <c r="Q83" s="1053">
        <v>11.029179588309745</v>
      </c>
      <c r="R83" s="1053">
        <v>10.776929027095226</v>
      </c>
    </row>
    <row r="84" spans="2:18" x14ac:dyDescent="0.3">
      <c r="B84" s="1052" t="s">
        <v>63</v>
      </c>
      <c r="C84" s="1053">
        <v>16.654804408071023</v>
      </c>
      <c r="D84" s="1053">
        <v>16.709165499661822</v>
      </c>
      <c r="E84" s="1053">
        <v>16.152916095873511</v>
      </c>
      <c r="F84" s="1053">
        <v>16.312489770222378</v>
      </c>
      <c r="H84" s="1052" t="s">
        <v>63</v>
      </c>
      <c r="I84" s="1053">
        <v>19.568292473094292</v>
      </c>
      <c r="J84" s="1053">
        <v>19.823119262540374</v>
      </c>
      <c r="K84" s="1053">
        <v>18.444638952170376</v>
      </c>
      <c r="L84" s="1053">
        <v>18.142011169802949</v>
      </c>
      <c r="N84" s="1052" t="s">
        <v>63</v>
      </c>
      <c r="O84" s="1053">
        <v>13.893500621285428</v>
      </c>
      <c r="P84" s="1053">
        <v>13.758131970031936</v>
      </c>
      <c r="Q84" s="1053">
        <v>13.978550222622687</v>
      </c>
      <c r="R84" s="1053">
        <v>14.577958392312286</v>
      </c>
    </row>
    <row r="85" spans="2:18" x14ac:dyDescent="0.3">
      <c r="B85" s="1052" t="s">
        <v>62</v>
      </c>
      <c r="C85" s="1053">
        <v>16.104026339537537</v>
      </c>
      <c r="D85" s="1053">
        <v>15.875805625270331</v>
      </c>
      <c r="E85" s="1053">
        <v>15.352438892650683</v>
      </c>
      <c r="F85" s="1053">
        <v>15.194728404969871</v>
      </c>
      <c r="H85" s="1052" t="s">
        <v>62</v>
      </c>
      <c r="I85" s="1053">
        <v>18.043250798626183</v>
      </c>
      <c r="J85" s="1053">
        <v>17.660591982498197</v>
      </c>
      <c r="K85" s="1053">
        <v>17.345157855277268</v>
      </c>
      <c r="L85" s="1053">
        <v>17.272415674571306</v>
      </c>
      <c r="N85" s="1052" t="s">
        <v>62</v>
      </c>
      <c r="O85" s="1053">
        <v>14.266309024993125</v>
      </c>
      <c r="P85" s="1053">
        <v>14.192267725888662</v>
      </c>
      <c r="Q85" s="1053">
        <v>13.464607101091634</v>
      </c>
      <c r="R85" s="1053">
        <v>13.221998548229022</v>
      </c>
    </row>
    <row r="86" spans="2:18" x14ac:dyDescent="0.3">
      <c r="B86" s="1052" t="s">
        <v>58</v>
      </c>
      <c r="C86" s="1053">
        <v>11.451551328694851</v>
      </c>
      <c r="D86" s="1053">
        <v>11.403130261203438</v>
      </c>
      <c r="E86" s="1053">
        <v>11.015033263634816</v>
      </c>
      <c r="F86" s="1053">
        <v>10.718657728337568</v>
      </c>
      <c r="H86" s="1052" t="s">
        <v>58</v>
      </c>
      <c r="I86" s="1053">
        <v>13.346469763443469</v>
      </c>
      <c r="J86" s="1053">
        <v>12.982420041884541</v>
      </c>
      <c r="K86" s="1053">
        <v>12.300973024786662</v>
      </c>
      <c r="L86" s="1053">
        <v>12.210818108682208</v>
      </c>
      <c r="N86" s="1052" t="s">
        <v>58</v>
      </c>
      <c r="O86" s="1053">
        <v>9.6685488294488309</v>
      </c>
      <c r="P86" s="1053">
        <v>9.9112971529877711</v>
      </c>
      <c r="Q86" s="1053">
        <v>9.7959688956764914</v>
      </c>
      <c r="R86" s="1053">
        <v>9.3148736791856948</v>
      </c>
    </row>
    <row r="87" spans="2:18" x14ac:dyDescent="0.3">
      <c r="B87" s="1052" t="s">
        <v>56</v>
      </c>
      <c r="C87" s="1053">
        <v>12.429114296005901</v>
      </c>
      <c r="D87" s="1053">
        <v>12.072092122960161</v>
      </c>
      <c r="E87" s="1053">
        <v>11.618422879497725</v>
      </c>
      <c r="F87" s="1053">
        <v>11.189219912244674</v>
      </c>
      <c r="H87" s="1052" t="s">
        <v>56</v>
      </c>
      <c r="I87" s="1053">
        <v>14.290994146132443</v>
      </c>
      <c r="J87" s="1053">
        <v>13.763577683700195</v>
      </c>
      <c r="K87" s="1053">
        <v>13.117537412941628</v>
      </c>
      <c r="L87" s="1053">
        <v>12.704150624966095</v>
      </c>
      <c r="N87" s="1052" t="s">
        <v>56</v>
      </c>
      <c r="O87" s="1053">
        <v>10.683072121996878</v>
      </c>
      <c r="P87" s="1053">
        <v>10.485472932203933</v>
      </c>
      <c r="Q87" s="1053">
        <v>10.209587136559414</v>
      </c>
      <c r="R87" s="1053">
        <v>9.7607564237012276</v>
      </c>
    </row>
    <row r="88" spans="2:18" x14ac:dyDescent="0.3">
      <c r="B88" s="1052" t="s">
        <v>60</v>
      </c>
      <c r="C88" s="1053">
        <v>13.922837634639295</v>
      </c>
      <c r="D88" s="1053">
        <v>13.811329450262186</v>
      </c>
      <c r="E88" s="1053">
        <v>13.367679516501996</v>
      </c>
      <c r="F88" s="1053">
        <v>13.279999793435636</v>
      </c>
      <c r="H88" s="1052" t="s">
        <v>60</v>
      </c>
      <c r="I88" s="1053">
        <v>15.548393370518369</v>
      </c>
      <c r="J88" s="1053">
        <v>15.184578358522158</v>
      </c>
      <c r="K88" s="1053">
        <v>15.261306618672831</v>
      </c>
      <c r="L88" s="1053">
        <v>15.467314072860967</v>
      </c>
      <c r="N88" s="1052" t="s">
        <v>60</v>
      </c>
      <c r="O88" s="1053">
        <v>12.376633699135128</v>
      </c>
      <c r="P88" s="1053">
        <v>12.489630931929181</v>
      </c>
      <c r="Q88" s="1053">
        <v>11.563176338585096</v>
      </c>
      <c r="R88" s="1053">
        <v>11.192172328704865</v>
      </c>
    </row>
    <row r="89" spans="2:18" x14ac:dyDescent="0.3">
      <c r="B89" s="1052" t="s">
        <v>115</v>
      </c>
      <c r="C89" s="1053">
        <v>14.424853784839263</v>
      </c>
      <c r="D89" s="1053">
        <v>14.558586782429392</v>
      </c>
      <c r="E89" s="1053">
        <v>14.37613498648035</v>
      </c>
      <c r="F89" s="1053">
        <v>14.290155136280109</v>
      </c>
      <c r="H89" s="1052" t="s">
        <v>115</v>
      </c>
      <c r="I89" s="1053">
        <v>15.877528104650299</v>
      </c>
      <c r="J89" s="1053">
        <v>15.983429612272102</v>
      </c>
      <c r="K89" s="1053">
        <v>16.022598560781688</v>
      </c>
      <c r="L89" s="1053">
        <v>15.798438497767783</v>
      </c>
      <c r="N89" s="1052" t="s">
        <v>115</v>
      </c>
      <c r="O89" s="1053">
        <v>13.044773034133662</v>
      </c>
      <c r="P89" s="1053">
        <v>13.204770557235427</v>
      </c>
      <c r="Q89" s="1053">
        <v>12.809664173369967</v>
      </c>
      <c r="R89" s="1053">
        <v>12.857215974009989</v>
      </c>
    </row>
    <row r="90" spans="2:18" x14ac:dyDescent="0.3">
      <c r="B90" s="1051" t="s">
        <v>47</v>
      </c>
      <c r="C90" s="1053">
        <v>13.565769324602339</v>
      </c>
      <c r="D90" s="1053">
        <v>13.441483332975379</v>
      </c>
      <c r="E90" s="1053">
        <v>13.078100069909928</v>
      </c>
      <c r="F90" s="1053">
        <v>12.827338869932683</v>
      </c>
      <c r="H90" s="1051" t="s">
        <v>47</v>
      </c>
      <c r="I90" s="1053">
        <v>15.563259732697778</v>
      </c>
      <c r="J90" s="1053">
        <v>15.297456632676539</v>
      </c>
      <c r="K90" s="1053">
        <v>14.927775486280364</v>
      </c>
      <c r="L90" s="1053">
        <v>14.666327453383936</v>
      </c>
      <c r="N90" s="1051" t="s">
        <v>47</v>
      </c>
      <c r="O90" s="1053">
        <v>11.68280043144043</v>
      </c>
      <c r="P90" s="1053">
        <v>11.688980208094732</v>
      </c>
      <c r="Q90" s="1053">
        <v>11.329330987070721</v>
      </c>
      <c r="R90" s="1053">
        <v>11.087113896237165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">
    <tabColor theme="9" tint="0.59999389629810485"/>
  </sheetPr>
  <dimension ref="A1:AC396"/>
  <sheetViews>
    <sheetView showGridLines="0" zoomScale="90" zoomScaleNormal="90" workbookViewId="0">
      <pane xSplit="6" ySplit="5" topLeftCell="G6" activePane="bottomRight" state="frozen"/>
      <selection pane="topRight" activeCell="F1" sqref="F1"/>
      <selection pane="bottomLeft" activeCell="A6" sqref="A6"/>
      <selection pane="bottomRight" activeCell="Y387" sqref="G6:Y387"/>
    </sheetView>
  </sheetViews>
  <sheetFormatPr defaultColWidth="9.140625" defaultRowHeight="16.5" x14ac:dyDescent="0.3"/>
  <cols>
    <col min="1" max="1" width="12.42578125" style="396" customWidth="1"/>
    <col min="2" max="2" width="30.28515625" style="396" bestFit="1" customWidth="1"/>
    <col min="3" max="3" width="30.28515625" style="396" customWidth="1"/>
    <col min="4" max="4" width="20.5703125" style="396" bestFit="1" customWidth="1"/>
    <col min="5" max="5" width="4.7109375" style="396" bestFit="1" customWidth="1"/>
    <col min="6" max="6" width="4.42578125" style="396" customWidth="1"/>
    <col min="7" max="7" width="9.140625" style="396" customWidth="1"/>
    <col min="8" max="8" width="11" style="396" customWidth="1"/>
    <col min="9" max="9" width="9.42578125" style="396" customWidth="1"/>
    <col min="10" max="10" width="8" style="9" customWidth="1"/>
    <col min="11" max="11" width="9.140625" style="9"/>
    <col min="12" max="12" width="8.7109375" style="9" customWidth="1"/>
    <col min="13" max="13" width="9" style="396" customWidth="1"/>
    <col min="14" max="14" width="10.85546875" style="396" customWidth="1"/>
    <col min="15" max="15" width="7.85546875" style="396" bestFit="1" customWidth="1"/>
    <col min="16" max="18" width="9.140625" style="9"/>
    <col min="19" max="19" width="9" style="396" customWidth="1"/>
    <col min="20" max="20" width="8.7109375" style="396" customWidth="1"/>
    <col min="21" max="21" width="9.7109375" style="396" customWidth="1"/>
    <col min="22" max="24" width="9.140625" style="9"/>
    <col min="25" max="25" width="22.42578125" style="539" bestFit="1" customWidth="1"/>
    <col min="26" max="27" width="9.140625" style="396"/>
    <col min="28" max="28" width="9.5703125" style="396" bestFit="1" customWidth="1"/>
    <col min="29" max="16384" width="9.140625" style="396"/>
  </cols>
  <sheetData>
    <row r="1" spans="1:29" s="509" customFormat="1" ht="18" x14ac:dyDescent="0.35">
      <c r="A1" s="35" t="s">
        <v>1229</v>
      </c>
      <c r="B1" s="35"/>
      <c r="C1" s="35"/>
      <c r="D1" s="35"/>
      <c r="E1" s="35"/>
      <c r="F1" s="35"/>
      <c r="G1" s="507"/>
      <c r="H1" s="35"/>
      <c r="I1" s="35"/>
      <c r="J1" s="507"/>
      <c r="K1" s="35"/>
      <c r="L1" s="35"/>
      <c r="M1" s="35"/>
      <c r="N1" s="35"/>
      <c r="O1" s="35"/>
      <c r="P1" s="35"/>
      <c r="Q1" s="35"/>
      <c r="R1" s="35"/>
      <c r="S1" s="507"/>
      <c r="T1" s="35"/>
      <c r="U1" s="35"/>
      <c r="V1" s="35"/>
      <c r="W1" s="35"/>
      <c r="X1" s="35"/>
      <c r="Y1" s="508"/>
    </row>
    <row r="2" spans="1:29" x14ac:dyDescent="0.3">
      <c r="A2" s="3"/>
      <c r="B2" s="562"/>
      <c r="C2" s="562"/>
      <c r="D2" s="562"/>
      <c r="E2" s="562"/>
      <c r="F2" s="562"/>
      <c r="G2" s="562">
        <v>6</v>
      </c>
      <c r="H2" s="562">
        <v>7</v>
      </c>
      <c r="I2" s="562">
        <v>8</v>
      </c>
      <c r="J2" s="562">
        <v>6</v>
      </c>
      <c r="K2" s="562">
        <v>7</v>
      </c>
      <c r="L2" s="562">
        <v>8</v>
      </c>
      <c r="M2" s="562">
        <v>6</v>
      </c>
      <c r="N2" s="562">
        <v>7</v>
      </c>
      <c r="O2" s="562">
        <v>8</v>
      </c>
      <c r="P2" s="562">
        <v>6</v>
      </c>
      <c r="Q2" s="562">
        <v>7</v>
      </c>
      <c r="R2" s="562">
        <v>8</v>
      </c>
      <c r="S2" s="562">
        <v>6</v>
      </c>
      <c r="T2" s="562">
        <v>7</v>
      </c>
      <c r="U2" s="562">
        <v>8</v>
      </c>
      <c r="V2" s="562">
        <v>6</v>
      </c>
      <c r="W2" s="562">
        <v>7</v>
      </c>
      <c r="X2" s="562">
        <v>8</v>
      </c>
      <c r="Y2" s="1078">
        <v>16</v>
      </c>
    </row>
    <row r="3" spans="1:29" s="468" customFormat="1" ht="17.25" x14ac:dyDescent="0.35">
      <c r="A3" s="513"/>
      <c r="B3" s="513"/>
      <c r="C3" s="513"/>
      <c r="D3" s="513"/>
      <c r="E3" s="513"/>
      <c r="F3" s="513"/>
      <c r="G3" s="1215" t="s">
        <v>68</v>
      </c>
      <c r="H3" s="1215"/>
      <c r="I3" s="1215"/>
      <c r="J3" s="1215" t="s">
        <v>67</v>
      </c>
      <c r="K3" s="1215"/>
      <c r="L3" s="1215"/>
      <c r="M3" s="1215" t="s">
        <v>68</v>
      </c>
      <c r="N3" s="1215"/>
      <c r="O3" s="1215"/>
      <c r="P3" s="1215" t="s">
        <v>67</v>
      </c>
      <c r="Q3" s="1215"/>
      <c r="R3" s="1215"/>
      <c r="S3" s="1215" t="s">
        <v>68</v>
      </c>
      <c r="T3" s="1215"/>
      <c r="U3" s="1215"/>
      <c r="V3" s="1215" t="s">
        <v>67</v>
      </c>
      <c r="W3" s="1215"/>
      <c r="X3" s="1215"/>
      <c r="Y3" s="514" t="s">
        <v>1016</v>
      </c>
    </row>
    <row r="4" spans="1:29" s="518" customFormat="1" ht="33.75" customHeight="1" x14ac:dyDescent="0.2">
      <c r="A4" s="515"/>
      <c r="B4" s="516"/>
      <c r="C4" s="516"/>
      <c r="D4" s="516"/>
      <c r="E4" s="516"/>
      <c r="F4" s="516"/>
      <c r="G4" s="1216" t="s">
        <v>69</v>
      </c>
      <c r="H4" s="1216"/>
      <c r="I4" s="1216"/>
      <c r="J4" s="1214" t="s">
        <v>69</v>
      </c>
      <c r="K4" s="1214"/>
      <c r="L4" s="1214"/>
      <c r="M4" s="1218" t="s">
        <v>66</v>
      </c>
      <c r="N4" s="1218"/>
      <c r="O4" s="1218"/>
      <c r="P4" s="1219" t="s">
        <v>66</v>
      </c>
      <c r="Q4" s="1219"/>
      <c r="R4" s="1219"/>
      <c r="S4" s="1220" t="s">
        <v>962</v>
      </c>
      <c r="T4" s="1220"/>
      <c r="U4" s="1220"/>
      <c r="V4" s="1219" t="s">
        <v>962</v>
      </c>
      <c r="W4" s="1219"/>
      <c r="X4" s="1219"/>
      <c r="Y4" s="517" t="s">
        <v>903</v>
      </c>
      <c r="Z4" s="1217"/>
      <c r="AA4" s="1217"/>
      <c r="AB4" s="1217"/>
    </row>
    <row r="5" spans="1:29" s="468" customFormat="1" ht="17.25" x14ac:dyDescent="0.35">
      <c r="A5" s="519" t="s">
        <v>879</v>
      </c>
      <c r="B5" s="519" t="s">
        <v>124</v>
      </c>
      <c r="C5" s="519" t="s">
        <v>914</v>
      </c>
      <c r="D5" s="519" t="s">
        <v>125</v>
      </c>
      <c r="E5" s="519" t="s">
        <v>126</v>
      </c>
      <c r="F5" s="519"/>
      <c r="G5" s="520" t="s">
        <v>65</v>
      </c>
      <c r="H5" s="520" t="s">
        <v>64</v>
      </c>
      <c r="I5" s="520" t="s">
        <v>17</v>
      </c>
      <c r="J5" s="541" t="s">
        <v>65</v>
      </c>
      <c r="K5" s="541" t="s">
        <v>64</v>
      </c>
      <c r="L5" s="541" t="s">
        <v>17</v>
      </c>
      <c r="M5" s="571" t="s">
        <v>65</v>
      </c>
      <c r="N5" s="571" t="s">
        <v>64</v>
      </c>
      <c r="O5" s="545" t="s">
        <v>17</v>
      </c>
      <c r="P5" s="571" t="s">
        <v>65</v>
      </c>
      <c r="Q5" s="571" t="s">
        <v>64</v>
      </c>
      <c r="R5" s="571" t="s">
        <v>17</v>
      </c>
      <c r="S5" s="571" t="s">
        <v>65</v>
      </c>
      <c r="T5" s="571" t="s">
        <v>64</v>
      </c>
      <c r="U5" s="545" t="s">
        <v>17</v>
      </c>
      <c r="V5" s="544" t="s">
        <v>65</v>
      </c>
      <c r="W5" s="544" t="s">
        <v>64</v>
      </c>
      <c r="X5" s="544" t="s">
        <v>17</v>
      </c>
      <c r="Y5" s="521" t="s">
        <v>887</v>
      </c>
      <c r="Z5" s="522"/>
      <c r="AA5" s="522"/>
      <c r="AB5" s="522"/>
      <c r="AC5" s="522"/>
    </row>
    <row r="6" spans="1:29" s="468" customFormat="1" ht="17.25" x14ac:dyDescent="0.35">
      <c r="A6" s="523" t="s">
        <v>363</v>
      </c>
      <c r="B6" s="523" t="s">
        <v>364</v>
      </c>
      <c r="C6" s="523" t="s">
        <v>360</v>
      </c>
      <c r="D6" s="523" t="s">
        <v>63</v>
      </c>
      <c r="E6" s="523" t="s">
        <v>129</v>
      </c>
      <c r="F6" s="523"/>
      <c r="G6" s="567">
        <f>VLOOKUP($A6,'1.26'!$A$6:$P$387,'Data for figs 1.26_1.31'!G$2,FALSE)</f>
        <v>0</v>
      </c>
      <c r="H6" s="567">
        <f>VLOOKUP($A6,'1.26'!$A$6:$P$387,'Data for figs 1.26_1.31'!H$2,FALSE)</f>
        <v>0</v>
      </c>
      <c r="I6" s="568">
        <f>VLOOKUP($A6,'1.26'!$A$6:$P$387,'Data for figs 1.26_1.31'!I$2,FALSE)</f>
        <v>0</v>
      </c>
      <c r="J6" s="524">
        <f>VLOOKUP($A6,'1.27'!$A$6:$P$387,'Data for figs 1.26_1.31'!J$2,FALSE)</f>
        <v>140.4</v>
      </c>
      <c r="K6" s="524">
        <f>VLOOKUP($A6,'1.27'!$A$6:$P$387,'Data for figs 1.26_1.31'!K$2,FALSE)</f>
        <v>53.8</v>
      </c>
      <c r="L6" s="524">
        <f>VLOOKUP($A6,'1.27'!$A$6:$P$387,'Data for figs 1.26_1.31'!L$2,FALSE)</f>
        <v>96.3</v>
      </c>
      <c r="M6" s="569">
        <f>VLOOKUP($A6,'1.28'!$A$6:$P$387,'Data for figs 1.26_1.31'!M$2,FALSE)</f>
        <v>0</v>
      </c>
      <c r="N6" s="569">
        <f>VLOOKUP($A6,'1.28'!$A$6:$P$387,'Data for figs 1.26_1.31'!N$2,FALSE)</f>
        <v>0</v>
      </c>
      <c r="O6" s="570">
        <f>VLOOKUP($A6,'1.28'!$A$6:$P$387,'Data for figs 1.26_1.31'!O$2,FALSE)</f>
        <v>0</v>
      </c>
      <c r="P6" s="555">
        <f>VLOOKUP($A6,'1.29'!$A$6:$P$387,'Data for figs 1.26_1.31'!P$2,FALSE)</f>
        <v>84.002374720000006</v>
      </c>
      <c r="Q6" s="555">
        <f>VLOOKUP($A6,'1.29'!$A$6:$P$387,'Data for figs 1.26_1.31'!Q$2,FALSE)</f>
        <v>26.284823759999998</v>
      </c>
      <c r="R6" s="555">
        <f>VLOOKUP($A6,'1.29'!$A$6:$P$387,'Data for figs 1.26_1.31'!R$2,FALSE)</f>
        <v>54.679800899999996</v>
      </c>
      <c r="S6" s="569">
        <f>VLOOKUP($A6,'1.30'!$A$6:$P$387,'Data for figs 1.26_1.31'!S$2,FALSE)</f>
        <v>0</v>
      </c>
      <c r="T6" s="569">
        <f>VLOOKUP($A6,'1.30'!$A$6:$P$387,'Data for figs 1.26_1.31'!T$2,FALSE)</f>
        <v>0</v>
      </c>
      <c r="U6" s="570">
        <f>VLOOKUP($A6,'1.30'!$A$6:$P$387,'Data for figs 1.26_1.31'!U$2,FALSE)</f>
        <v>0</v>
      </c>
      <c r="V6" s="555">
        <v>24.863428880000001</v>
      </c>
      <c r="W6" s="555">
        <v>15.93510113</v>
      </c>
      <c r="X6" s="555">
        <v>20.292430299999999</v>
      </c>
      <c r="Y6" s="525">
        <f>VLOOKUP($A6,'1.26'!$A$6:$P$387,'Data for figs 1.26_1.31'!Y$2,FALSE)</f>
        <v>25</v>
      </c>
      <c r="Z6" s="526"/>
      <c r="AA6" s="526"/>
      <c r="AB6" s="526"/>
      <c r="AC6" s="527"/>
    </row>
    <row r="7" spans="1:29" s="468" customFormat="1" ht="17.25" x14ac:dyDescent="0.35">
      <c r="A7" s="528" t="s">
        <v>379</v>
      </c>
      <c r="B7" s="528" t="s">
        <v>380</v>
      </c>
      <c r="C7" s="528" t="s">
        <v>915</v>
      </c>
      <c r="D7" s="528" t="s">
        <v>63</v>
      </c>
      <c r="E7" s="528" t="s">
        <v>129</v>
      </c>
      <c r="F7" s="528"/>
      <c r="G7" s="569">
        <f>VLOOKUP($A7,'1.26'!$A$6:$P$387,'Data for figs 1.26_1.31'!G$2,FALSE)</f>
        <v>0</v>
      </c>
      <c r="H7" s="569">
        <f>VLOOKUP($A7,'1.26'!$A$6:$P$387,'Data for figs 1.26_1.31'!H$2,FALSE)</f>
        <v>0</v>
      </c>
      <c r="I7" s="570">
        <f>VLOOKUP($A7,'1.26'!$A$6:$P$387,'Data for figs 1.26_1.31'!I$2,FALSE)</f>
        <v>0</v>
      </c>
      <c r="J7" s="530">
        <f>VLOOKUP($A7,'1.27'!$A$6:$P$387,'Data for figs 1.26_1.31'!J$2,FALSE)</f>
        <v>163.9</v>
      </c>
      <c r="K7" s="530">
        <f>VLOOKUP($A7,'1.27'!$A$6:$P$387,'Data for figs 1.26_1.31'!K$2,FALSE)</f>
        <v>76.3</v>
      </c>
      <c r="L7" s="530">
        <f>VLOOKUP($A7,'1.27'!$A$6:$P$387,'Data for figs 1.26_1.31'!L$2,FALSE)</f>
        <v>118.6</v>
      </c>
      <c r="M7" s="569">
        <f>VLOOKUP($A7,'1.28'!$A$6:$P$387,'Data for figs 1.26_1.31'!M$2,FALSE)</f>
        <v>0</v>
      </c>
      <c r="N7" s="569">
        <f>VLOOKUP($A7,'1.28'!$A$6:$P$387,'Data for figs 1.26_1.31'!N$2,FALSE)</f>
        <v>0</v>
      </c>
      <c r="O7" s="570">
        <f>VLOOKUP($A7,'1.28'!$A$6:$P$387,'Data for figs 1.26_1.31'!O$2,FALSE)</f>
        <v>0</v>
      </c>
      <c r="P7" s="556">
        <f>VLOOKUP($A7,'1.29'!$A$6:$P$387,'Data for figs 1.26_1.31'!P$2,FALSE)</f>
        <v>105.34077480000001</v>
      </c>
      <c r="Q7" s="556">
        <f>VLOOKUP($A7,'1.29'!$A$6:$P$387,'Data for figs 1.26_1.31'!Q$2,FALSE)</f>
        <v>36.104038150000001</v>
      </c>
      <c r="R7" s="556">
        <f>VLOOKUP($A7,'1.29'!$A$6:$P$387,'Data for figs 1.26_1.31'!R$2,FALSE)</f>
        <v>69.512333029999994</v>
      </c>
      <c r="S7" s="569">
        <f>VLOOKUP($A7,'1.30'!$A$6:$P$387,'Data for figs 1.26_1.31'!S$2,FALSE)</f>
        <v>0</v>
      </c>
      <c r="T7" s="569">
        <f>VLOOKUP($A7,'1.30'!$A$6:$P$387,'Data for figs 1.26_1.31'!T$2,FALSE)</f>
        <v>0</v>
      </c>
      <c r="U7" s="570">
        <f>VLOOKUP($A7,'1.30'!$A$6:$P$387,'Data for figs 1.26_1.31'!U$2,FALSE)</f>
        <v>0</v>
      </c>
      <c r="V7" s="556">
        <v>25.944913840000002</v>
      </c>
      <c r="W7" s="556">
        <v>20.675423339999998</v>
      </c>
      <c r="X7" s="556">
        <v>23.248812910000002</v>
      </c>
      <c r="Y7" s="531">
        <f>VLOOKUP($A7,'1.26'!$A$6:$P$387,'Data for figs 1.26_1.31'!Y$2,FALSE)</f>
        <v>16</v>
      </c>
      <c r="Z7" s="526"/>
      <c r="AA7" s="526"/>
      <c r="AB7" s="526"/>
      <c r="AC7" s="527"/>
    </row>
    <row r="8" spans="1:29" s="468" customFormat="1" ht="17.25" x14ac:dyDescent="0.35">
      <c r="A8" s="528" t="s">
        <v>381</v>
      </c>
      <c r="B8" s="528" t="s">
        <v>382</v>
      </c>
      <c r="C8" s="528" t="s">
        <v>915</v>
      </c>
      <c r="D8" s="528" t="s">
        <v>63</v>
      </c>
      <c r="E8" s="528" t="s">
        <v>129</v>
      </c>
      <c r="F8" s="528"/>
      <c r="G8" s="569">
        <f>VLOOKUP($A8,'1.26'!$A$6:$P$387,'Data for figs 1.26_1.31'!G$2,FALSE)</f>
        <v>0</v>
      </c>
      <c r="H8" s="569">
        <f>VLOOKUP($A8,'1.26'!$A$6:$P$387,'Data for figs 1.26_1.31'!H$2,FALSE)</f>
        <v>0</v>
      </c>
      <c r="I8" s="570">
        <f>VLOOKUP($A8,'1.26'!$A$6:$P$387,'Data for figs 1.26_1.31'!I$2,FALSE)</f>
        <v>0</v>
      </c>
      <c r="J8" s="530">
        <f>VLOOKUP($A8,'1.27'!$A$6:$P$387,'Data for figs 1.26_1.31'!J$2,FALSE)</f>
        <v>123.8</v>
      </c>
      <c r="K8" s="530">
        <f>VLOOKUP($A8,'1.27'!$A$6:$P$387,'Data for figs 1.26_1.31'!K$2,FALSE)</f>
        <v>55.8</v>
      </c>
      <c r="L8" s="530">
        <f>VLOOKUP($A8,'1.27'!$A$6:$P$387,'Data for figs 1.26_1.31'!L$2,FALSE)</f>
        <v>88.4</v>
      </c>
      <c r="M8" s="569">
        <f>VLOOKUP($A8,'1.28'!$A$6:$P$387,'Data for figs 1.26_1.31'!M$2,FALSE)</f>
        <v>0</v>
      </c>
      <c r="N8" s="569">
        <f>VLOOKUP($A8,'1.28'!$A$6:$P$387,'Data for figs 1.26_1.31'!N$2,FALSE)</f>
        <v>0</v>
      </c>
      <c r="O8" s="570">
        <f>VLOOKUP($A8,'1.28'!$A$6:$P$387,'Data for figs 1.26_1.31'!O$2,FALSE)</f>
        <v>0</v>
      </c>
      <c r="P8" s="556">
        <f>VLOOKUP($A8,'1.29'!$A$6:$P$387,'Data for figs 1.26_1.31'!P$2,FALSE)</f>
        <v>77.301779150000002</v>
      </c>
      <c r="Q8" s="556">
        <f>VLOOKUP($A8,'1.29'!$A$6:$P$387,'Data for figs 1.26_1.31'!Q$2,FALSE)</f>
        <v>25.75296741</v>
      </c>
      <c r="R8" s="556">
        <f>VLOOKUP($A8,'1.29'!$A$6:$P$387,'Data for figs 1.26_1.31'!R$2,FALSE)</f>
        <v>50.510356700000003</v>
      </c>
      <c r="S8" s="569">
        <f>VLOOKUP($A8,'1.30'!$A$6:$P$387,'Data for figs 1.26_1.31'!S$2,FALSE)</f>
        <v>0</v>
      </c>
      <c r="T8" s="569">
        <f>VLOOKUP($A8,'1.30'!$A$6:$P$387,'Data for figs 1.26_1.31'!T$2,FALSE)</f>
        <v>0</v>
      </c>
      <c r="U8" s="570">
        <f>VLOOKUP($A8,'1.30'!$A$6:$P$387,'Data for figs 1.26_1.31'!U$2,FALSE)</f>
        <v>0</v>
      </c>
      <c r="V8" s="556">
        <v>18.221431540000001</v>
      </c>
      <c r="W8" s="556">
        <v>17.15865574</v>
      </c>
      <c r="X8" s="556">
        <v>17.655629789999999</v>
      </c>
      <c r="Y8" s="531">
        <f>VLOOKUP($A8,'1.26'!$A$6:$P$387,'Data for figs 1.26_1.31'!Y$2,FALSE)</f>
        <v>62</v>
      </c>
      <c r="Z8" s="526"/>
      <c r="AA8" s="526"/>
      <c r="AB8" s="526"/>
      <c r="AC8" s="527"/>
    </row>
    <row r="9" spans="1:29" s="468" customFormat="1" ht="17.25" x14ac:dyDescent="0.35">
      <c r="A9" s="528" t="s">
        <v>365</v>
      </c>
      <c r="B9" s="528" t="s">
        <v>366</v>
      </c>
      <c r="C9" s="528" t="s">
        <v>360</v>
      </c>
      <c r="D9" s="528" t="s">
        <v>63</v>
      </c>
      <c r="E9" s="528" t="s">
        <v>129</v>
      </c>
      <c r="F9" s="528"/>
      <c r="G9" s="569">
        <f>VLOOKUP($A9,'1.26'!$A$6:$P$387,'Data for figs 1.26_1.31'!G$2,FALSE)</f>
        <v>0</v>
      </c>
      <c r="H9" s="569">
        <f>VLOOKUP($A9,'1.26'!$A$6:$P$387,'Data for figs 1.26_1.31'!H$2,FALSE)</f>
        <v>0</v>
      </c>
      <c r="I9" s="570">
        <f>VLOOKUP($A9,'1.26'!$A$6:$P$387,'Data for figs 1.26_1.31'!I$2,FALSE)</f>
        <v>0</v>
      </c>
      <c r="J9" s="530">
        <f>VLOOKUP($A9,'1.27'!$A$6:$P$387,'Data for figs 1.26_1.31'!J$2,FALSE)</f>
        <v>109.9</v>
      </c>
      <c r="K9" s="530">
        <f>VLOOKUP($A9,'1.27'!$A$6:$P$387,'Data for figs 1.26_1.31'!K$2,FALSE)</f>
        <v>40.799999999999997</v>
      </c>
      <c r="L9" s="530">
        <f>VLOOKUP($A9,'1.27'!$A$6:$P$387,'Data for figs 1.26_1.31'!L$2,FALSE)</f>
        <v>74.400000000000006</v>
      </c>
      <c r="M9" s="569">
        <f>VLOOKUP($A9,'1.28'!$A$6:$P$387,'Data for figs 1.26_1.31'!M$2,FALSE)</f>
        <v>0</v>
      </c>
      <c r="N9" s="569">
        <f>VLOOKUP($A9,'1.28'!$A$6:$P$387,'Data for figs 1.26_1.31'!N$2,FALSE)</f>
        <v>0</v>
      </c>
      <c r="O9" s="570">
        <f>VLOOKUP($A9,'1.28'!$A$6:$P$387,'Data for figs 1.26_1.31'!O$2,FALSE)</f>
        <v>0</v>
      </c>
      <c r="P9" s="556">
        <f>VLOOKUP($A9,'1.29'!$A$6:$P$387,'Data for figs 1.26_1.31'!P$2,FALSE)</f>
        <v>64.953880479999995</v>
      </c>
      <c r="Q9" s="556">
        <f>VLOOKUP($A9,'1.29'!$A$6:$P$387,'Data for figs 1.26_1.31'!Q$2,FALSE)</f>
        <v>16.066609060000001</v>
      </c>
      <c r="R9" s="556">
        <f>VLOOKUP($A9,'1.29'!$A$6:$P$387,'Data for figs 1.26_1.31'!R$2,FALSE)</f>
        <v>39.81589812</v>
      </c>
      <c r="S9" s="569">
        <f>VLOOKUP($A9,'1.30'!$A$6:$P$387,'Data for figs 1.26_1.31'!S$2,FALSE)</f>
        <v>0</v>
      </c>
      <c r="T9" s="569">
        <f>VLOOKUP($A9,'1.30'!$A$6:$P$387,'Data for figs 1.26_1.31'!T$2,FALSE)</f>
        <v>0</v>
      </c>
      <c r="U9" s="570">
        <f>VLOOKUP($A9,'1.30'!$A$6:$P$387,'Data for figs 1.26_1.31'!U$2,FALSE)</f>
        <v>0</v>
      </c>
      <c r="V9" s="556">
        <v>14.1302348</v>
      </c>
      <c r="W9" s="556">
        <v>10.954374749999999</v>
      </c>
      <c r="X9" s="556">
        <v>12.49892522</v>
      </c>
      <c r="Y9" s="531">
        <f>VLOOKUP($A9,'1.26'!$A$6:$P$387,'Data for figs 1.26_1.31'!Y$2,FALSE)</f>
        <v>113</v>
      </c>
      <c r="Z9" s="526"/>
      <c r="AA9" s="526"/>
      <c r="AB9" s="526"/>
      <c r="AC9" s="527"/>
    </row>
    <row r="10" spans="1:29" s="468" customFormat="1" ht="17.25" x14ac:dyDescent="0.35">
      <c r="A10" s="528" t="s">
        <v>361</v>
      </c>
      <c r="B10" s="528" t="s">
        <v>362</v>
      </c>
      <c r="C10" s="528" t="s">
        <v>360</v>
      </c>
      <c r="D10" s="528" t="s">
        <v>63</v>
      </c>
      <c r="E10" s="528" t="s">
        <v>129</v>
      </c>
      <c r="F10" s="528"/>
      <c r="G10" s="569">
        <f>VLOOKUP($A10,'1.26'!$A$6:$P$387,'Data for figs 1.26_1.31'!G$2,FALSE)</f>
        <v>0</v>
      </c>
      <c r="H10" s="569">
        <f>VLOOKUP($A10,'1.26'!$A$6:$P$387,'Data for figs 1.26_1.31'!H$2,FALSE)</f>
        <v>0</v>
      </c>
      <c r="I10" s="570">
        <f>VLOOKUP($A10,'1.26'!$A$6:$P$387,'Data for figs 1.26_1.31'!I$2,FALSE)</f>
        <v>0</v>
      </c>
      <c r="J10" s="530">
        <f>VLOOKUP($A10,'1.27'!$A$6:$P$387,'Data for figs 1.26_1.31'!J$2,FALSE)</f>
        <v>108.4</v>
      </c>
      <c r="K10" s="530">
        <f>VLOOKUP($A10,'1.27'!$A$6:$P$387,'Data for figs 1.26_1.31'!K$2,FALSE)</f>
        <v>49.4</v>
      </c>
      <c r="L10" s="530">
        <f>VLOOKUP($A10,'1.27'!$A$6:$P$387,'Data for figs 1.26_1.31'!L$2,FALSE)</f>
        <v>78.2</v>
      </c>
      <c r="M10" s="569">
        <f>VLOOKUP($A10,'1.28'!$A$6:$P$387,'Data for figs 1.26_1.31'!M$2,FALSE)</f>
        <v>0</v>
      </c>
      <c r="N10" s="569">
        <f>VLOOKUP($A10,'1.28'!$A$6:$P$387,'Data for figs 1.26_1.31'!N$2,FALSE)</f>
        <v>0</v>
      </c>
      <c r="O10" s="570">
        <f>VLOOKUP($A10,'1.28'!$A$6:$P$387,'Data for figs 1.26_1.31'!O$2,FALSE)</f>
        <v>0</v>
      </c>
      <c r="P10" s="556">
        <f>VLOOKUP($A10,'1.29'!$A$6:$P$387,'Data for figs 1.26_1.31'!P$2,FALSE)</f>
        <v>67.569935830000006</v>
      </c>
      <c r="Q10" s="556">
        <f>VLOOKUP($A10,'1.29'!$A$6:$P$387,'Data for figs 1.26_1.31'!Q$2,FALSE)</f>
        <v>23.779061810000002</v>
      </c>
      <c r="R10" s="556">
        <f>VLOOKUP($A10,'1.29'!$A$6:$P$387,'Data for figs 1.26_1.31'!R$2,FALSE)</f>
        <v>45.113546499999998</v>
      </c>
      <c r="S10" s="569">
        <f>VLOOKUP($A10,'1.30'!$A$6:$P$387,'Data for figs 1.26_1.31'!S$2,FALSE)</f>
        <v>0</v>
      </c>
      <c r="T10" s="569">
        <f>VLOOKUP($A10,'1.30'!$A$6:$P$387,'Data for figs 1.26_1.31'!T$2,FALSE)</f>
        <v>0</v>
      </c>
      <c r="U10" s="570">
        <f>VLOOKUP($A10,'1.30'!$A$6:$P$387,'Data for figs 1.26_1.31'!U$2,FALSE)</f>
        <v>0</v>
      </c>
      <c r="V10" s="556">
        <v>16.080908969999999</v>
      </c>
      <c r="W10" s="556">
        <v>15.123260180000001</v>
      </c>
      <c r="X10" s="556">
        <v>15.62207121</v>
      </c>
      <c r="Y10" s="531">
        <f>VLOOKUP($A10,'1.26'!$A$6:$P$387,'Data for figs 1.26_1.31'!Y$2,FALSE)</f>
        <v>103</v>
      </c>
      <c r="Z10" s="526"/>
      <c r="AA10" s="526"/>
      <c r="AB10" s="526"/>
      <c r="AC10" s="527"/>
    </row>
    <row r="11" spans="1:29" s="468" customFormat="1" ht="17.25" x14ac:dyDescent="0.35">
      <c r="A11" s="528" t="s">
        <v>387</v>
      </c>
      <c r="B11" s="528" t="s">
        <v>388</v>
      </c>
      <c r="C11" s="528" t="s">
        <v>916</v>
      </c>
      <c r="D11" s="528" t="s">
        <v>62</v>
      </c>
      <c r="E11" s="528" t="s">
        <v>129</v>
      </c>
      <c r="F11" s="528"/>
      <c r="G11" s="569">
        <f>VLOOKUP($A11,'1.26'!$A$6:$P$387,'Data for figs 1.26_1.31'!G$2,FALSE)</f>
        <v>0</v>
      </c>
      <c r="H11" s="569">
        <f>VLOOKUP($A11,'1.26'!$A$6:$P$387,'Data for figs 1.26_1.31'!H$2,FALSE)</f>
        <v>0</v>
      </c>
      <c r="I11" s="570">
        <f>VLOOKUP($A11,'1.26'!$A$6:$P$387,'Data for figs 1.26_1.31'!I$2,FALSE)</f>
        <v>0</v>
      </c>
      <c r="J11" s="530">
        <f>VLOOKUP($A11,'1.27'!$A$6:$P$387,'Data for figs 1.26_1.31'!J$2,FALSE)</f>
        <v>120.7</v>
      </c>
      <c r="K11" s="530">
        <f>VLOOKUP($A11,'1.27'!$A$6:$P$387,'Data for figs 1.26_1.31'!K$2,FALSE)</f>
        <v>57.7</v>
      </c>
      <c r="L11" s="530">
        <f>VLOOKUP($A11,'1.27'!$A$6:$P$387,'Data for figs 1.26_1.31'!L$2,FALSE)</f>
        <v>88.4</v>
      </c>
      <c r="M11" s="569">
        <f>VLOOKUP($A11,'1.28'!$A$6:$P$387,'Data for figs 1.26_1.31'!M$2,FALSE)</f>
        <v>0</v>
      </c>
      <c r="N11" s="569">
        <f>VLOOKUP($A11,'1.28'!$A$6:$P$387,'Data for figs 1.26_1.31'!N$2,FALSE)</f>
        <v>0</v>
      </c>
      <c r="O11" s="570">
        <f>VLOOKUP($A11,'1.28'!$A$6:$P$387,'Data for figs 1.26_1.31'!O$2,FALSE)</f>
        <v>0</v>
      </c>
      <c r="P11" s="556">
        <f>VLOOKUP($A11,'1.29'!$A$6:$P$387,'Data for figs 1.26_1.31'!P$2,FALSE)</f>
        <v>66.796183189999994</v>
      </c>
      <c r="Q11" s="556">
        <f>VLOOKUP($A11,'1.29'!$A$6:$P$387,'Data for figs 1.26_1.31'!Q$2,FALSE)</f>
        <v>28.549919200000001</v>
      </c>
      <c r="R11" s="556">
        <f>VLOOKUP($A11,'1.29'!$A$6:$P$387,'Data for figs 1.26_1.31'!R$2,FALSE)</f>
        <v>47.16678649</v>
      </c>
      <c r="S11" s="569">
        <f>VLOOKUP($A11,'1.30'!$A$6:$P$387,'Data for figs 1.26_1.31'!S$2,FALSE)</f>
        <v>0</v>
      </c>
      <c r="T11" s="569">
        <f>VLOOKUP($A11,'1.30'!$A$6:$P$387,'Data for figs 1.26_1.31'!T$2,FALSE)</f>
        <v>0</v>
      </c>
      <c r="U11" s="570">
        <f>VLOOKUP($A11,'1.30'!$A$6:$P$387,'Data for figs 1.26_1.31'!U$2,FALSE)</f>
        <v>0</v>
      </c>
      <c r="V11" s="556">
        <v>20.368847240000001</v>
      </c>
      <c r="W11" s="556">
        <v>11.97884255</v>
      </c>
      <c r="X11" s="556">
        <v>16.078163069999999</v>
      </c>
      <c r="Y11" s="531">
        <f>VLOOKUP($A11,'1.26'!$A$6:$P$387,'Data for figs 1.26_1.31'!Y$2,FALSE)</f>
        <v>39</v>
      </c>
      <c r="Z11" s="526"/>
      <c r="AA11" s="526"/>
      <c r="AB11" s="526"/>
      <c r="AC11" s="527"/>
    </row>
    <row r="12" spans="1:29" s="468" customFormat="1" ht="17.25" x14ac:dyDescent="0.35">
      <c r="A12" s="528" t="s">
        <v>389</v>
      </c>
      <c r="B12" s="528" t="s">
        <v>390</v>
      </c>
      <c r="C12" s="528" t="s">
        <v>916</v>
      </c>
      <c r="D12" s="528" t="s">
        <v>62</v>
      </c>
      <c r="E12" s="528" t="s">
        <v>129</v>
      </c>
      <c r="F12" s="528"/>
      <c r="G12" s="569">
        <f>VLOOKUP($A12,'1.26'!$A$6:$P$387,'Data for figs 1.26_1.31'!G$2,FALSE)</f>
        <v>0</v>
      </c>
      <c r="H12" s="569">
        <f>VLOOKUP($A12,'1.26'!$A$6:$P$387,'Data for figs 1.26_1.31'!H$2,FALSE)</f>
        <v>0</v>
      </c>
      <c r="I12" s="570">
        <f>VLOOKUP($A12,'1.26'!$A$6:$P$387,'Data for figs 1.26_1.31'!I$2,FALSE)</f>
        <v>0</v>
      </c>
      <c r="J12" s="530">
        <f>VLOOKUP($A12,'1.27'!$A$6:$P$387,'Data for figs 1.26_1.31'!J$2,FALSE)</f>
        <v>109.9</v>
      </c>
      <c r="K12" s="530">
        <f>VLOOKUP($A12,'1.27'!$A$6:$P$387,'Data for figs 1.26_1.31'!K$2,FALSE)</f>
        <v>46.1</v>
      </c>
      <c r="L12" s="530">
        <f>VLOOKUP($A12,'1.27'!$A$6:$P$387,'Data for figs 1.26_1.31'!L$2,FALSE)</f>
        <v>77.400000000000006</v>
      </c>
      <c r="M12" s="569">
        <f>VLOOKUP($A12,'1.28'!$A$6:$P$387,'Data for figs 1.26_1.31'!M$2,FALSE)</f>
        <v>0</v>
      </c>
      <c r="N12" s="569">
        <f>VLOOKUP($A12,'1.28'!$A$6:$P$387,'Data for figs 1.26_1.31'!N$2,FALSE)</f>
        <v>0</v>
      </c>
      <c r="O12" s="570">
        <f>VLOOKUP($A12,'1.28'!$A$6:$P$387,'Data for figs 1.26_1.31'!O$2,FALSE)</f>
        <v>0</v>
      </c>
      <c r="P12" s="556">
        <f>VLOOKUP($A12,'1.29'!$A$6:$P$387,'Data for figs 1.26_1.31'!P$2,FALSE)</f>
        <v>66.720992210000006</v>
      </c>
      <c r="Q12" s="556">
        <f>VLOOKUP($A12,'1.29'!$A$6:$P$387,'Data for figs 1.26_1.31'!Q$2,FALSE)</f>
        <v>21.4686187</v>
      </c>
      <c r="R12" s="556">
        <f>VLOOKUP($A12,'1.29'!$A$6:$P$387,'Data for figs 1.26_1.31'!R$2,FALSE)</f>
        <v>43.682977659999999</v>
      </c>
      <c r="S12" s="569">
        <f>VLOOKUP($A12,'1.30'!$A$6:$P$387,'Data for figs 1.26_1.31'!S$2,FALSE)</f>
        <v>0</v>
      </c>
      <c r="T12" s="569">
        <f>VLOOKUP($A12,'1.30'!$A$6:$P$387,'Data for figs 1.26_1.31'!T$2,FALSE)</f>
        <v>0</v>
      </c>
      <c r="U12" s="570">
        <f>VLOOKUP($A12,'1.30'!$A$6:$P$387,'Data for figs 1.26_1.31'!U$2,FALSE)</f>
        <v>0</v>
      </c>
      <c r="V12" s="556">
        <v>17.970264199999999</v>
      </c>
      <c r="W12" s="556">
        <v>12.873589559999999</v>
      </c>
      <c r="X12" s="556">
        <v>15.36576226</v>
      </c>
      <c r="Y12" s="531">
        <f>VLOOKUP($A12,'1.26'!$A$6:$P$387,'Data for figs 1.26_1.31'!Y$2,FALSE)</f>
        <v>175</v>
      </c>
      <c r="Z12" s="526"/>
      <c r="AA12" s="526"/>
      <c r="AB12" s="526"/>
      <c r="AC12" s="527"/>
    </row>
    <row r="13" spans="1:29" s="468" customFormat="1" ht="17.25" x14ac:dyDescent="0.35">
      <c r="A13" s="528" t="s">
        <v>423</v>
      </c>
      <c r="B13" s="528" t="s">
        <v>424</v>
      </c>
      <c r="C13" s="528" t="s">
        <v>917</v>
      </c>
      <c r="D13" s="528" t="s">
        <v>62</v>
      </c>
      <c r="E13" s="528" t="s">
        <v>129</v>
      </c>
      <c r="F13" s="528"/>
      <c r="G13" s="569">
        <f>VLOOKUP($A13,'1.26'!$A$6:$P$387,'Data for figs 1.26_1.31'!G$2,FALSE)</f>
        <v>0</v>
      </c>
      <c r="H13" s="569">
        <f>VLOOKUP($A13,'1.26'!$A$6:$P$387,'Data for figs 1.26_1.31'!H$2,FALSE)</f>
        <v>0</v>
      </c>
      <c r="I13" s="570">
        <f>VLOOKUP($A13,'1.26'!$A$6:$P$387,'Data for figs 1.26_1.31'!I$2,FALSE)</f>
        <v>0</v>
      </c>
      <c r="J13" s="530">
        <f>VLOOKUP($A13,'1.27'!$A$6:$P$387,'Data for figs 1.26_1.31'!J$2,FALSE)</f>
        <v>139.9</v>
      </c>
      <c r="K13" s="530">
        <f>VLOOKUP($A13,'1.27'!$A$6:$P$387,'Data for figs 1.26_1.31'!K$2,FALSE)</f>
        <v>66.3</v>
      </c>
      <c r="L13" s="530">
        <f>VLOOKUP($A13,'1.27'!$A$6:$P$387,'Data for figs 1.26_1.31'!L$2,FALSE)</f>
        <v>102.9</v>
      </c>
      <c r="M13" s="569">
        <f>VLOOKUP($A13,'1.28'!$A$6:$P$387,'Data for figs 1.26_1.31'!M$2,FALSE)</f>
        <v>0</v>
      </c>
      <c r="N13" s="569">
        <f>VLOOKUP($A13,'1.28'!$A$6:$P$387,'Data for figs 1.26_1.31'!N$2,FALSE)</f>
        <v>0</v>
      </c>
      <c r="O13" s="570">
        <f>VLOOKUP($A13,'1.28'!$A$6:$P$387,'Data for figs 1.26_1.31'!O$2,FALSE)</f>
        <v>0</v>
      </c>
      <c r="P13" s="556">
        <f>VLOOKUP($A13,'1.29'!$A$6:$P$387,'Data for figs 1.26_1.31'!P$2,FALSE)</f>
        <v>94.21942104</v>
      </c>
      <c r="Q13" s="556">
        <f>VLOOKUP($A13,'1.29'!$A$6:$P$387,'Data for figs 1.26_1.31'!Q$2,FALSE)</f>
        <v>34.944071340000001</v>
      </c>
      <c r="R13" s="556">
        <f>VLOOKUP($A13,'1.29'!$A$6:$P$387,'Data for figs 1.26_1.31'!R$2,FALSE)</f>
        <v>64.390581589999996</v>
      </c>
      <c r="S13" s="569">
        <f>VLOOKUP($A13,'1.30'!$A$6:$P$387,'Data for figs 1.26_1.31'!S$2,FALSE)</f>
        <v>0</v>
      </c>
      <c r="T13" s="569">
        <f>VLOOKUP($A13,'1.30'!$A$6:$P$387,'Data for figs 1.26_1.31'!T$2,FALSE)</f>
        <v>0</v>
      </c>
      <c r="U13" s="570">
        <f>VLOOKUP($A13,'1.30'!$A$6:$P$387,'Data for figs 1.26_1.31'!U$2,FALSE)</f>
        <v>0</v>
      </c>
      <c r="V13" s="556">
        <v>20.6085365</v>
      </c>
      <c r="W13" s="556">
        <v>13.29502742</v>
      </c>
      <c r="X13" s="556">
        <v>16.907336879999999</v>
      </c>
      <c r="Y13" s="531">
        <f>VLOOKUP($A13,'1.26'!$A$6:$P$387,'Data for figs 1.26_1.31'!Y$2,FALSE)</f>
        <v>14</v>
      </c>
      <c r="Z13" s="526"/>
      <c r="AA13" s="526"/>
      <c r="AB13" s="526"/>
      <c r="AC13" s="527"/>
    </row>
    <row r="14" spans="1:29" s="468" customFormat="1" ht="17.25" x14ac:dyDescent="0.35">
      <c r="A14" s="528" t="s">
        <v>425</v>
      </c>
      <c r="B14" s="528" t="s">
        <v>426</v>
      </c>
      <c r="C14" s="528" t="s">
        <v>917</v>
      </c>
      <c r="D14" s="528" t="s">
        <v>62</v>
      </c>
      <c r="E14" s="528" t="s">
        <v>129</v>
      </c>
      <c r="F14" s="528"/>
      <c r="G14" s="569">
        <f>VLOOKUP($A14,'1.26'!$A$6:$P$387,'Data for figs 1.26_1.31'!G$2,FALSE)</f>
        <v>0</v>
      </c>
      <c r="H14" s="569">
        <f>VLOOKUP($A14,'1.26'!$A$6:$P$387,'Data for figs 1.26_1.31'!H$2,FALSE)</f>
        <v>0</v>
      </c>
      <c r="I14" s="570">
        <f>VLOOKUP($A14,'1.26'!$A$6:$P$387,'Data for figs 1.26_1.31'!I$2,FALSE)</f>
        <v>0</v>
      </c>
      <c r="J14" s="530">
        <f>VLOOKUP($A14,'1.27'!$A$6:$P$387,'Data for figs 1.26_1.31'!J$2,FALSE)</f>
        <v>169.4</v>
      </c>
      <c r="K14" s="530">
        <f>VLOOKUP($A14,'1.27'!$A$6:$P$387,'Data for figs 1.26_1.31'!K$2,FALSE)</f>
        <v>76.5</v>
      </c>
      <c r="L14" s="530">
        <f>VLOOKUP($A14,'1.27'!$A$6:$P$387,'Data for figs 1.26_1.31'!L$2,FALSE)</f>
        <v>122.7</v>
      </c>
      <c r="M14" s="569">
        <f>VLOOKUP($A14,'1.28'!$A$6:$P$387,'Data for figs 1.26_1.31'!M$2,FALSE)</f>
        <v>0</v>
      </c>
      <c r="N14" s="569">
        <f>VLOOKUP($A14,'1.28'!$A$6:$P$387,'Data for figs 1.26_1.31'!N$2,FALSE)</f>
        <v>0</v>
      </c>
      <c r="O14" s="570">
        <f>VLOOKUP($A14,'1.28'!$A$6:$P$387,'Data for figs 1.26_1.31'!O$2,FALSE)</f>
        <v>0</v>
      </c>
      <c r="P14" s="556">
        <f>VLOOKUP($A14,'1.29'!$A$6:$P$387,'Data for figs 1.26_1.31'!P$2,FALSE)</f>
        <v>105.11817859999999</v>
      </c>
      <c r="Q14" s="556">
        <f>VLOOKUP($A14,'1.29'!$A$6:$P$387,'Data for figs 1.26_1.31'!Q$2,FALSE)</f>
        <v>39.729531180000002</v>
      </c>
      <c r="R14" s="556">
        <f>VLOOKUP($A14,'1.29'!$A$6:$P$387,'Data for figs 1.26_1.31'!R$2,FALSE)</f>
        <v>72.253899489999995</v>
      </c>
      <c r="S14" s="569">
        <f>VLOOKUP($A14,'1.30'!$A$6:$P$387,'Data for figs 1.26_1.31'!S$2,FALSE)</f>
        <v>0</v>
      </c>
      <c r="T14" s="569">
        <f>VLOOKUP($A14,'1.30'!$A$6:$P$387,'Data for figs 1.26_1.31'!T$2,FALSE)</f>
        <v>0</v>
      </c>
      <c r="U14" s="570">
        <f>VLOOKUP($A14,'1.30'!$A$6:$P$387,'Data for figs 1.26_1.31'!U$2,FALSE)</f>
        <v>0</v>
      </c>
      <c r="V14" s="556">
        <v>20.7083151</v>
      </c>
      <c r="W14" s="556">
        <v>13.1246113</v>
      </c>
      <c r="X14" s="556">
        <v>16.905000340000001</v>
      </c>
      <c r="Y14" s="531">
        <f>VLOOKUP($A14,'1.26'!$A$6:$P$387,'Data for figs 1.26_1.31'!Y$2,FALSE)</f>
        <v>1</v>
      </c>
      <c r="Z14" s="526"/>
      <c r="AA14" s="526"/>
      <c r="AB14" s="526"/>
      <c r="AC14" s="527"/>
    </row>
    <row r="15" spans="1:29" s="468" customFormat="1" ht="17.25" x14ac:dyDescent="0.35">
      <c r="A15" s="528" t="s">
        <v>710</v>
      </c>
      <c r="B15" s="528" t="s">
        <v>1208</v>
      </c>
      <c r="C15" s="528" t="s">
        <v>918</v>
      </c>
      <c r="D15" s="528" t="s">
        <v>705</v>
      </c>
      <c r="E15" s="528" t="s">
        <v>129</v>
      </c>
      <c r="F15" s="528"/>
      <c r="G15" s="569">
        <f>VLOOKUP($A15,'1.26'!$A$6:$P$387,'Data for figs 1.26_1.31'!G$2,FALSE)</f>
        <v>0</v>
      </c>
      <c r="H15" s="569">
        <f>VLOOKUP($A15,'1.26'!$A$6:$P$387,'Data for figs 1.26_1.31'!H$2,FALSE)</f>
        <v>0</v>
      </c>
      <c r="I15" s="570">
        <f>VLOOKUP($A15,'1.26'!$A$6:$P$387,'Data for figs 1.26_1.31'!I$2,FALSE)</f>
        <v>0</v>
      </c>
      <c r="J15" s="530">
        <f>VLOOKUP($A15,'1.27'!$A$6:$P$387,'Data for figs 1.26_1.31'!J$2,FALSE)</f>
        <v>150.69999999999999</v>
      </c>
      <c r="K15" s="530">
        <f>VLOOKUP($A15,'1.27'!$A$6:$P$387,'Data for figs 1.26_1.31'!K$2,FALSE)</f>
        <v>65.2</v>
      </c>
      <c r="L15" s="530">
        <f>VLOOKUP($A15,'1.27'!$A$6:$P$387,'Data for figs 1.26_1.31'!L$2,FALSE)</f>
        <v>107.6</v>
      </c>
      <c r="M15" s="569">
        <f>VLOOKUP($A15,'1.28'!$A$6:$P$387,'Data for figs 1.26_1.31'!M$2,FALSE)</f>
        <v>0</v>
      </c>
      <c r="N15" s="569">
        <f>VLOOKUP($A15,'1.28'!$A$6:$P$387,'Data for figs 1.26_1.31'!N$2,FALSE)</f>
        <v>0</v>
      </c>
      <c r="O15" s="570">
        <f>VLOOKUP($A15,'1.28'!$A$6:$P$387,'Data for figs 1.26_1.31'!O$2,FALSE)</f>
        <v>0</v>
      </c>
      <c r="P15" s="556">
        <f>VLOOKUP($A15,'1.29'!$A$6:$P$387,'Data for figs 1.26_1.31'!P$2,FALSE)</f>
        <v>90.940408739999995</v>
      </c>
      <c r="Q15" s="556">
        <f>VLOOKUP($A15,'1.29'!$A$6:$P$387,'Data for figs 1.26_1.31'!Q$2,FALSE)</f>
        <v>27.617764019999999</v>
      </c>
      <c r="R15" s="556">
        <f>VLOOKUP($A15,'1.29'!$A$6:$P$387,'Data for figs 1.26_1.31'!R$2,FALSE)</f>
        <v>59.023964769999999</v>
      </c>
      <c r="S15" s="569">
        <f>VLOOKUP($A15,'1.30'!$A$6:$P$387,'Data for figs 1.26_1.31'!S$2,FALSE)</f>
        <v>0</v>
      </c>
      <c r="T15" s="569">
        <f>VLOOKUP($A15,'1.30'!$A$6:$P$387,'Data for figs 1.26_1.31'!T$2,FALSE)</f>
        <v>0</v>
      </c>
      <c r="U15" s="570">
        <f>VLOOKUP($A15,'1.30'!$A$6:$P$387,'Data for figs 1.26_1.31'!U$2,FALSE)</f>
        <v>0</v>
      </c>
      <c r="V15" s="556">
        <v>25.316694729999998</v>
      </c>
      <c r="W15" s="556">
        <v>16.457095979999998</v>
      </c>
      <c r="X15" s="556">
        <v>20.80598316</v>
      </c>
      <c r="Y15" s="531">
        <f>VLOOKUP($A15,'1.26'!$A$6:$P$387,'Data for figs 1.26_1.31'!Y$2,FALSE)</f>
        <v>9</v>
      </c>
      <c r="Z15" s="526"/>
      <c r="AA15" s="526"/>
      <c r="AB15" s="526"/>
      <c r="AC15" s="527"/>
    </row>
    <row r="16" spans="1:29" s="468" customFormat="1" ht="17.25" x14ac:dyDescent="0.35">
      <c r="A16" s="528" t="s">
        <v>708</v>
      </c>
      <c r="B16" s="528" t="s">
        <v>709</v>
      </c>
      <c r="C16" s="528" t="s">
        <v>918</v>
      </c>
      <c r="D16" s="532" t="s">
        <v>705</v>
      </c>
      <c r="E16" s="528" t="s">
        <v>129</v>
      </c>
      <c r="F16" s="528"/>
      <c r="G16" s="569">
        <f>VLOOKUP($A16,'1.26'!$A$6:$P$387,'Data for figs 1.26_1.31'!G$2,FALSE)</f>
        <v>0</v>
      </c>
      <c r="H16" s="569">
        <f>VLOOKUP($A16,'1.26'!$A$6:$P$387,'Data for figs 1.26_1.31'!H$2,FALSE)</f>
        <v>0</v>
      </c>
      <c r="I16" s="570">
        <f>VLOOKUP($A16,'1.26'!$A$6:$P$387,'Data for figs 1.26_1.31'!I$2,FALSE)</f>
        <v>0</v>
      </c>
      <c r="J16" s="530">
        <f>VLOOKUP($A16,'1.27'!$A$6:$P$387,'Data for figs 1.26_1.31'!J$2,FALSE)</f>
        <v>89.7</v>
      </c>
      <c r="K16" s="530">
        <f>VLOOKUP($A16,'1.27'!$A$6:$P$387,'Data for figs 1.26_1.31'!K$2,FALSE)</f>
        <v>41.4</v>
      </c>
      <c r="L16" s="530">
        <f>VLOOKUP($A16,'1.27'!$A$6:$P$387,'Data for figs 1.26_1.31'!L$2,FALSE)</f>
        <v>64.900000000000006</v>
      </c>
      <c r="M16" s="569">
        <f>VLOOKUP($A16,'1.28'!$A$6:$P$387,'Data for figs 1.26_1.31'!M$2,FALSE)</f>
        <v>0</v>
      </c>
      <c r="N16" s="569">
        <f>VLOOKUP($A16,'1.28'!$A$6:$P$387,'Data for figs 1.26_1.31'!N$2,FALSE)</f>
        <v>0</v>
      </c>
      <c r="O16" s="570">
        <f>VLOOKUP($A16,'1.28'!$A$6:$P$387,'Data for figs 1.26_1.31'!O$2,FALSE)</f>
        <v>0</v>
      </c>
      <c r="P16" s="556">
        <f>VLOOKUP($A16,'1.29'!$A$6:$P$387,'Data for figs 1.26_1.31'!P$2,FALSE)</f>
        <v>55.031044979999997</v>
      </c>
      <c r="Q16" s="556">
        <f>VLOOKUP($A16,'1.29'!$A$6:$P$387,'Data for figs 1.26_1.31'!Q$2,FALSE)</f>
        <v>16.25478288</v>
      </c>
      <c r="R16" s="556">
        <f>VLOOKUP($A16,'1.29'!$A$6:$P$387,'Data for figs 1.26_1.31'!R$2,FALSE)</f>
        <v>35.130655040000001</v>
      </c>
      <c r="S16" s="569">
        <f>VLOOKUP($A16,'1.30'!$A$6:$P$387,'Data for figs 1.26_1.31'!S$2,FALSE)</f>
        <v>0</v>
      </c>
      <c r="T16" s="569">
        <f>VLOOKUP($A16,'1.30'!$A$6:$P$387,'Data for figs 1.26_1.31'!T$2,FALSE)</f>
        <v>0</v>
      </c>
      <c r="U16" s="570">
        <f>VLOOKUP($A16,'1.30'!$A$6:$P$387,'Data for figs 1.26_1.31'!U$2,FALSE)</f>
        <v>0</v>
      </c>
      <c r="V16" s="556">
        <v>13.837765920000001</v>
      </c>
      <c r="W16" s="556">
        <v>9.5790857759999994</v>
      </c>
      <c r="X16" s="556">
        <v>11.63464237</v>
      </c>
      <c r="Y16" s="531">
        <f>VLOOKUP($A16,'1.26'!$A$6:$P$387,'Data for figs 1.26_1.31'!Y$2,FALSE)</f>
        <v>217</v>
      </c>
      <c r="Z16" s="526"/>
      <c r="AA16" s="526"/>
      <c r="AB16" s="526"/>
      <c r="AC16" s="527"/>
    </row>
    <row r="17" spans="1:29" s="468" customFormat="1" ht="17.25" x14ac:dyDescent="0.35">
      <c r="A17" s="528" t="s">
        <v>703</v>
      </c>
      <c r="B17" s="528" t="s">
        <v>704</v>
      </c>
      <c r="C17" s="528" t="s">
        <v>919</v>
      </c>
      <c r="D17" s="528" t="s">
        <v>705</v>
      </c>
      <c r="E17" s="528" t="s">
        <v>129</v>
      </c>
      <c r="F17" s="528"/>
      <c r="G17" s="569">
        <f>VLOOKUP($A17,'1.26'!$A$6:$P$387,'Data for figs 1.26_1.31'!G$2,FALSE)</f>
        <v>0</v>
      </c>
      <c r="H17" s="569">
        <f>VLOOKUP($A17,'1.26'!$A$6:$P$387,'Data for figs 1.26_1.31'!H$2,FALSE)</f>
        <v>0</v>
      </c>
      <c r="I17" s="570">
        <f>VLOOKUP($A17,'1.26'!$A$6:$P$387,'Data for figs 1.26_1.31'!I$2,FALSE)</f>
        <v>0</v>
      </c>
      <c r="J17" s="530">
        <f>VLOOKUP($A17,'1.27'!$A$6:$P$387,'Data for figs 1.26_1.31'!J$2,FALSE)</f>
        <v>130</v>
      </c>
      <c r="K17" s="530">
        <f>VLOOKUP($A17,'1.27'!$A$6:$P$387,'Data for figs 1.26_1.31'!K$2,FALSE)</f>
        <v>48.1</v>
      </c>
      <c r="L17" s="530">
        <f>VLOOKUP($A17,'1.27'!$A$6:$P$387,'Data for figs 1.26_1.31'!L$2,FALSE)</f>
        <v>88.2</v>
      </c>
      <c r="M17" s="569">
        <f>VLOOKUP($A17,'1.28'!$A$6:$P$387,'Data for figs 1.26_1.31'!M$2,FALSE)</f>
        <v>0</v>
      </c>
      <c r="N17" s="569">
        <f>VLOOKUP($A17,'1.28'!$A$6:$P$387,'Data for figs 1.26_1.31'!N$2,FALSE)</f>
        <v>0</v>
      </c>
      <c r="O17" s="570">
        <f>VLOOKUP($A17,'1.28'!$A$6:$P$387,'Data for figs 1.26_1.31'!O$2,FALSE)</f>
        <v>0</v>
      </c>
      <c r="P17" s="556">
        <f>VLOOKUP($A17,'1.29'!$A$6:$P$387,'Data for figs 1.26_1.31'!P$2,FALSE)</f>
        <v>83.538484100000005</v>
      </c>
      <c r="Q17" s="556">
        <f>VLOOKUP($A17,'1.29'!$A$6:$P$387,'Data for figs 1.26_1.31'!Q$2,FALSE)</f>
        <v>19.937734509999999</v>
      </c>
      <c r="R17" s="556">
        <f>VLOOKUP($A17,'1.29'!$A$6:$P$387,'Data for figs 1.26_1.31'!R$2,FALSE)</f>
        <v>51.125985489999998</v>
      </c>
      <c r="S17" s="569">
        <f>VLOOKUP($A17,'1.30'!$A$6:$P$387,'Data for figs 1.26_1.31'!S$2,FALSE)</f>
        <v>0</v>
      </c>
      <c r="T17" s="569">
        <f>VLOOKUP($A17,'1.30'!$A$6:$P$387,'Data for figs 1.26_1.31'!T$2,FALSE)</f>
        <v>0</v>
      </c>
      <c r="U17" s="570">
        <f>VLOOKUP($A17,'1.30'!$A$6:$P$387,'Data for figs 1.26_1.31'!U$2,FALSE)</f>
        <v>0</v>
      </c>
      <c r="V17" s="556">
        <v>19.011885410000001</v>
      </c>
      <c r="W17" s="556">
        <v>11.86122675</v>
      </c>
      <c r="X17" s="556">
        <v>15.320721369999999</v>
      </c>
      <c r="Y17" s="531">
        <f>VLOOKUP($A17,'1.26'!$A$6:$P$387,'Data for figs 1.26_1.31'!Y$2,FALSE)</f>
        <v>66</v>
      </c>
      <c r="Z17" s="526"/>
      <c r="AA17" s="526"/>
      <c r="AB17" s="526"/>
      <c r="AC17" s="527"/>
    </row>
    <row r="18" spans="1:29" s="468" customFormat="1" ht="17.25" x14ac:dyDescent="0.35">
      <c r="A18" s="528" t="s">
        <v>706</v>
      </c>
      <c r="B18" s="528" t="s">
        <v>707</v>
      </c>
      <c r="C18" s="528" t="s">
        <v>919</v>
      </c>
      <c r="D18" s="528" t="s">
        <v>705</v>
      </c>
      <c r="E18" s="528" t="s">
        <v>129</v>
      </c>
      <c r="F18" s="528"/>
      <c r="G18" s="569">
        <f>VLOOKUP($A18,'1.26'!$A$6:$P$387,'Data for figs 1.26_1.31'!G$2,FALSE)</f>
        <v>0</v>
      </c>
      <c r="H18" s="569">
        <f>VLOOKUP($A18,'1.26'!$A$6:$P$387,'Data for figs 1.26_1.31'!H$2,FALSE)</f>
        <v>0</v>
      </c>
      <c r="I18" s="570">
        <f>VLOOKUP($A18,'1.26'!$A$6:$P$387,'Data for figs 1.26_1.31'!I$2,FALSE)</f>
        <v>0</v>
      </c>
      <c r="J18" s="530">
        <f>VLOOKUP($A18,'1.27'!$A$6:$P$387,'Data for figs 1.26_1.31'!J$2,FALSE)</f>
        <v>95.2</v>
      </c>
      <c r="K18" s="530">
        <f>VLOOKUP($A18,'1.27'!$A$6:$P$387,'Data for figs 1.26_1.31'!K$2,FALSE)</f>
        <v>49.8</v>
      </c>
      <c r="L18" s="530">
        <f>VLOOKUP($A18,'1.27'!$A$6:$P$387,'Data for figs 1.26_1.31'!L$2,FALSE)</f>
        <v>72.3</v>
      </c>
      <c r="M18" s="569">
        <f>VLOOKUP($A18,'1.28'!$A$6:$P$387,'Data for figs 1.26_1.31'!M$2,FALSE)</f>
        <v>0</v>
      </c>
      <c r="N18" s="569">
        <f>VLOOKUP($A18,'1.28'!$A$6:$P$387,'Data for figs 1.26_1.31'!N$2,FALSE)</f>
        <v>0</v>
      </c>
      <c r="O18" s="570">
        <f>VLOOKUP($A18,'1.28'!$A$6:$P$387,'Data for figs 1.26_1.31'!O$2,FALSE)</f>
        <v>0</v>
      </c>
      <c r="P18" s="556">
        <f>VLOOKUP($A18,'1.29'!$A$6:$P$387,'Data for figs 1.26_1.31'!P$2,FALSE)</f>
        <v>56.296112720000004</v>
      </c>
      <c r="Q18" s="556">
        <f>VLOOKUP($A18,'1.29'!$A$6:$P$387,'Data for figs 1.26_1.31'!Q$2,FALSE)</f>
        <v>16.837320420000001</v>
      </c>
      <c r="R18" s="556">
        <f>VLOOKUP($A18,'1.29'!$A$6:$P$387,'Data for figs 1.26_1.31'!R$2,FALSE)</f>
        <v>36.390154420000002</v>
      </c>
      <c r="S18" s="569">
        <f>VLOOKUP($A18,'1.30'!$A$6:$P$387,'Data for figs 1.26_1.31'!S$2,FALSE)</f>
        <v>0</v>
      </c>
      <c r="T18" s="569">
        <f>VLOOKUP($A18,'1.30'!$A$6:$P$387,'Data for figs 1.26_1.31'!T$2,FALSE)</f>
        <v>0</v>
      </c>
      <c r="U18" s="570">
        <f>VLOOKUP($A18,'1.30'!$A$6:$P$387,'Data for figs 1.26_1.31'!U$2,FALSE)</f>
        <v>0</v>
      </c>
      <c r="V18" s="556">
        <v>12.812560899999999</v>
      </c>
      <c r="W18" s="556">
        <v>16.01012781</v>
      </c>
      <c r="X18" s="556">
        <v>14.421415550000001</v>
      </c>
      <c r="Y18" s="531">
        <f>VLOOKUP($A18,'1.26'!$A$6:$P$387,'Data for figs 1.26_1.31'!Y$2,FALSE)</f>
        <v>120</v>
      </c>
      <c r="Z18" s="526"/>
      <c r="AA18" s="526"/>
      <c r="AB18" s="526"/>
      <c r="AC18" s="527"/>
    </row>
    <row r="19" spans="1:29" s="468" customFormat="1" ht="17.25" x14ac:dyDescent="0.35">
      <c r="A19" s="528" t="s">
        <v>725</v>
      </c>
      <c r="B19" s="528" t="s">
        <v>726</v>
      </c>
      <c r="C19" s="528" t="s">
        <v>915</v>
      </c>
      <c r="D19" s="528" t="s">
        <v>705</v>
      </c>
      <c r="E19" s="528" t="s">
        <v>129</v>
      </c>
      <c r="F19" s="528"/>
      <c r="G19" s="569">
        <f>VLOOKUP($A19,'1.26'!$A$6:$P$387,'Data for figs 1.26_1.31'!G$2,FALSE)</f>
        <v>0</v>
      </c>
      <c r="H19" s="569">
        <f>VLOOKUP($A19,'1.26'!$A$6:$P$387,'Data for figs 1.26_1.31'!H$2,FALSE)</f>
        <v>0</v>
      </c>
      <c r="I19" s="570">
        <f>VLOOKUP($A19,'1.26'!$A$6:$P$387,'Data for figs 1.26_1.31'!I$2,FALSE)</f>
        <v>0</v>
      </c>
      <c r="J19" s="530">
        <f>VLOOKUP($A19,'1.27'!$A$6:$P$387,'Data for figs 1.26_1.31'!J$2,FALSE)</f>
        <v>96.3</v>
      </c>
      <c r="K19" s="530">
        <f>VLOOKUP($A19,'1.27'!$A$6:$P$387,'Data for figs 1.26_1.31'!K$2,FALSE)</f>
        <v>41</v>
      </c>
      <c r="L19" s="530">
        <f>VLOOKUP($A19,'1.27'!$A$6:$P$387,'Data for figs 1.26_1.31'!L$2,FALSE)</f>
        <v>67.5</v>
      </c>
      <c r="M19" s="569">
        <f>VLOOKUP($A19,'1.28'!$A$6:$P$387,'Data for figs 1.26_1.31'!M$2,FALSE)</f>
        <v>0</v>
      </c>
      <c r="N19" s="569">
        <f>VLOOKUP($A19,'1.28'!$A$6:$P$387,'Data for figs 1.26_1.31'!N$2,FALSE)</f>
        <v>0</v>
      </c>
      <c r="O19" s="570">
        <f>VLOOKUP($A19,'1.28'!$A$6:$P$387,'Data for figs 1.26_1.31'!O$2,FALSE)</f>
        <v>0</v>
      </c>
      <c r="P19" s="556">
        <f>VLOOKUP($A19,'1.29'!$A$6:$P$387,'Data for figs 1.26_1.31'!P$2,FALSE)</f>
        <v>58.707723440000002</v>
      </c>
      <c r="Q19" s="556">
        <f>VLOOKUP($A19,'1.29'!$A$6:$P$387,'Data for figs 1.26_1.31'!Q$2,FALSE)</f>
        <v>13.852098079999999</v>
      </c>
      <c r="R19" s="556">
        <f>VLOOKUP($A19,'1.29'!$A$6:$P$387,'Data for figs 1.26_1.31'!R$2,FALSE)</f>
        <v>35.386847029999998</v>
      </c>
      <c r="S19" s="569">
        <f>VLOOKUP($A19,'1.30'!$A$6:$P$387,'Data for figs 1.26_1.31'!S$2,FALSE)</f>
        <v>0</v>
      </c>
      <c r="T19" s="569">
        <f>VLOOKUP($A19,'1.30'!$A$6:$P$387,'Data for figs 1.26_1.31'!T$2,FALSE)</f>
        <v>0</v>
      </c>
      <c r="U19" s="570">
        <f>VLOOKUP($A19,'1.30'!$A$6:$P$387,'Data for figs 1.26_1.31'!U$2,FALSE)</f>
        <v>0</v>
      </c>
      <c r="V19" s="556">
        <v>12.949466859999999</v>
      </c>
      <c r="W19" s="556">
        <v>11.69804967</v>
      </c>
      <c r="X19" s="556">
        <v>12.24432339</v>
      </c>
      <c r="Y19" s="531">
        <f>VLOOKUP($A19,'1.26'!$A$6:$P$387,'Data for figs 1.26_1.31'!Y$2,FALSE)</f>
        <v>275</v>
      </c>
      <c r="Z19" s="526"/>
      <c r="AA19" s="526"/>
      <c r="AB19" s="526"/>
      <c r="AC19" s="527"/>
    </row>
    <row r="20" spans="1:29" s="468" customFormat="1" ht="17.25" x14ac:dyDescent="0.35">
      <c r="A20" s="528" t="s">
        <v>134</v>
      </c>
      <c r="B20" s="528" t="s">
        <v>135</v>
      </c>
      <c r="C20" s="528" t="s">
        <v>920</v>
      </c>
      <c r="D20" s="528" t="s">
        <v>61</v>
      </c>
      <c r="E20" s="528" t="s">
        <v>129</v>
      </c>
      <c r="F20" s="528"/>
      <c r="G20" s="569">
        <f>VLOOKUP($A20,'1.26'!$A$6:$P$387,'Data for figs 1.26_1.31'!G$2,FALSE)</f>
        <v>0</v>
      </c>
      <c r="H20" s="569">
        <f>VLOOKUP($A20,'1.26'!$A$6:$P$387,'Data for figs 1.26_1.31'!H$2,FALSE)</f>
        <v>0</v>
      </c>
      <c r="I20" s="570">
        <f>VLOOKUP($A20,'1.26'!$A$6:$P$387,'Data for figs 1.26_1.31'!I$2,FALSE)</f>
        <v>0</v>
      </c>
      <c r="J20" s="530">
        <f>VLOOKUP($A20,'1.27'!$A$6:$P$387,'Data for figs 1.26_1.31'!J$2,FALSE)</f>
        <v>117.8</v>
      </c>
      <c r="K20" s="530">
        <f>VLOOKUP($A20,'1.27'!$A$6:$P$387,'Data for figs 1.26_1.31'!K$2,FALSE)</f>
        <v>49.9</v>
      </c>
      <c r="L20" s="530">
        <f>VLOOKUP($A20,'1.27'!$A$6:$P$387,'Data for figs 1.26_1.31'!L$2,FALSE)</f>
        <v>82.8</v>
      </c>
      <c r="M20" s="569">
        <f>VLOOKUP($A20,'1.28'!$A$6:$P$387,'Data for figs 1.26_1.31'!M$2,FALSE)</f>
        <v>0</v>
      </c>
      <c r="N20" s="569">
        <f>VLOOKUP($A20,'1.28'!$A$6:$P$387,'Data for figs 1.26_1.31'!N$2,FALSE)</f>
        <v>0</v>
      </c>
      <c r="O20" s="570">
        <f>VLOOKUP($A20,'1.28'!$A$6:$P$387,'Data for figs 1.26_1.31'!O$2,FALSE)</f>
        <v>0</v>
      </c>
      <c r="P20" s="556">
        <f>VLOOKUP($A20,'1.29'!$A$6:$P$387,'Data for figs 1.26_1.31'!P$2,FALSE)</f>
        <v>66.835086189999998</v>
      </c>
      <c r="Q20" s="556">
        <f>VLOOKUP($A20,'1.29'!$A$6:$P$387,'Data for figs 1.26_1.31'!Q$2,FALSE)</f>
        <v>18.252649040000001</v>
      </c>
      <c r="R20" s="556">
        <f>VLOOKUP($A20,'1.29'!$A$6:$P$387,'Data for figs 1.26_1.31'!R$2,FALSE)</f>
        <v>41.819671120000002</v>
      </c>
      <c r="S20" s="569">
        <f>VLOOKUP($A20,'1.30'!$A$6:$P$387,'Data for figs 1.26_1.31'!S$2,FALSE)</f>
        <v>0</v>
      </c>
      <c r="T20" s="569">
        <f>VLOOKUP($A20,'1.30'!$A$6:$P$387,'Data for figs 1.26_1.31'!T$2,FALSE)</f>
        <v>0</v>
      </c>
      <c r="U20" s="570">
        <f>VLOOKUP($A20,'1.30'!$A$6:$P$387,'Data for figs 1.26_1.31'!U$2,FALSE)</f>
        <v>0</v>
      </c>
      <c r="V20" s="556">
        <v>17.177087100000001</v>
      </c>
      <c r="W20" s="556">
        <v>12.890049080000001</v>
      </c>
      <c r="X20" s="556">
        <v>14.89363187</v>
      </c>
      <c r="Y20" s="531">
        <f>VLOOKUP($A20,'1.26'!$A$6:$P$387,'Data for figs 1.26_1.31'!Y$2,FALSE)</f>
        <v>90</v>
      </c>
      <c r="Z20" s="526"/>
      <c r="AA20" s="526"/>
      <c r="AB20" s="526"/>
      <c r="AC20" s="527"/>
    </row>
    <row r="21" spans="1:29" s="468" customFormat="1" ht="17.25" x14ac:dyDescent="0.35">
      <c r="A21" s="528" t="s">
        <v>154</v>
      </c>
      <c r="B21" s="528" t="s">
        <v>155</v>
      </c>
      <c r="C21" s="528" t="s">
        <v>921</v>
      </c>
      <c r="D21" s="528" t="s">
        <v>61</v>
      </c>
      <c r="E21" s="528" t="s">
        <v>129</v>
      </c>
      <c r="F21" s="528"/>
      <c r="G21" s="569">
        <f>VLOOKUP($A21,'1.26'!$A$6:$P$387,'Data for figs 1.26_1.31'!G$2,FALSE)</f>
        <v>0</v>
      </c>
      <c r="H21" s="569">
        <f>VLOOKUP($A21,'1.26'!$A$6:$P$387,'Data for figs 1.26_1.31'!H$2,FALSE)</f>
        <v>0</v>
      </c>
      <c r="I21" s="570">
        <f>VLOOKUP($A21,'1.26'!$A$6:$P$387,'Data for figs 1.26_1.31'!I$2,FALSE)</f>
        <v>0</v>
      </c>
      <c r="J21" s="530">
        <f>VLOOKUP($A21,'1.27'!$A$6:$P$387,'Data for figs 1.26_1.31'!J$2,FALSE)</f>
        <v>152.69999999999999</v>
      </c>
      <c r="K21" s="530">
        <f>VLOOKUP($A21,'1.27'!$A$6:$P$387,'Data for figs 1.26_1.31'!K$2,FALSE)</f>
        <v>62.6</v>
      </c>
      <c r="L21" s="530">
        <f>VLOOKUP($A21,'1.27'!$A$6:$P$387,'Data for figs 1.26_1.31'!L$2,FALSE)</f>
        <v>107.1</v>
      </c>
      <c r="M21" s="569">
        <f>VLOOKUP($A21,'1.28'!$A$6:$P$387,'Data for figs 1.26_1.31'!M$2,FALSE)</f>
        <v>0</v>
      </c>
      <c r="N21" s="569">
        <f>VLOOKUP($A21,'1.28'!$A$6:$P$387,'Data for figs 1.26_1.31'!N$2,FALSE)</f>
        <v>0</v>
      </c>
      <c r="O21" s="570">
        <f>VLOOKUP($A21,'1.28'!$A$6:$P$387,'Data for figs 1.26_1.31'!O$2,FALSE)</f>
        <v>0</v>
      </c>
      <c r="P21" s="556">
        <f>VLOOKUP($A21,'1.29'!$A$6:$P$387,'Data for figs 1.26_1.31'!P$2,FALSE)</f>
        <v>99.394556910000006</v>
      </c>
      <c r="Q21" s="556">
        <f>VLOOKUP($A21,'1.29'!$A$6:$P$387,'Data for figs 1.26_1.31'!Q$2,FALSE)</f>
        <v>24.004855769999999</v>
      </c>
      <c r="R21" s="556">
        <f>VLOOKUP($A21,'1.29'!$A$6:$P$387,'Data for figs 1.26_1.31'!R$2,FALSE)</f>
        <v>61.17672391</v>
      </c>
      <c r="S21" s="569">
        <f>VLOOKUP($A21,'1.30'!$A$6:$P$387,'Data for figs 1.26_1.31'!S$2,FALSE)</f>
        <v>0</v>
      </c>
      <c r="T21" s="569">
        <f>VLOOKUP($A21,'1.30'!$A$6:$P$387,'Data for figs 1.26_1.31'!T$2,FALSE)</f>
        <v>0</v>
      </c>
      <c r="U21" s="570">
        <f>VLOOKUP($A21,'1.30'!$A$6:$P$387,'Data for figs 1.26_1.31'!U$2,FALSE)</f>
        <v>0</v>
      </c>
      <c r="V21" s="556">
        <v>19.904512489999998</v>
      </c>
      <c r="W21" s="556">
        <v>18.10945388</v>
      </c>
      <c r="X21" s="556">
        <v>18.988288000000001</v>
      </c>
      <c r="Y21" s="531">
        <f>VLOOKUP($A21,'1.26'!$A$6:$P$387,'Data for figs 1.26_1.31'!Y$2,FALSE)</f>
        <v>22</v>
      </c>
      <c r="Z21" s="526"/>
      <c r="AA21" s="526"/>
      <c r="AB21" s="526"/>
      <c r="AC21" s="527"/>
    </row>
    <row r="22" spans="1:29" s="468" customFormat="1" ht="17.25" x14ac:dyDescent="0.35">
      <c r="A22" s="528" t="s">
        <v>206</v>
      </c>
      <c r="B22" s="528" t="s">
        <v>207</v>
      </c>
      <c r="C22" s="528" t="s">
        <v>207</v>
      </c>
      <c r="D22" s="528" t="s">
        <v>61</v>
      </c>
      <c r="E22" s="528" t="s">
        <v>129</v>
      </c>
      <c r="F22" s="528"/>
      <c r="G22" s="569">
        <f>VLOOKUP($A22,'1.26'!$A$6:$P$387,'Data for figs 1.26_1.31'!G$2,FALSE)</f>
        <v>0</v>
      </c>
      <c r="H22" s="569">
        <f>VLOOKUP($A22,'1.26'!$A$6:$P$387,'Data for figs 1.26_1.31'!H$2,FALSE)</f>
        <v>0</v>
      </c>
      <c r="I22" s="570">
        <f>VLOOKUP($A22,'1.26'!$A$6:$P$387,'Data for figs 1.26_1.31'!I$2,FALSE)</f>
        <v>0</v>
      </c>
      <c r="J22" s="530">
        <f>VLOOKUP($A22,'1.27'!$A$6:$P$387,'Data for figs 1.26_1.31'!J$2,FALSE)</f>
        <v>54.6</v>
      </c>
      <c r="K22" s="530">
        <f>VLOOKUP($A22,'1.27'!$A$6:$P$387,'Data for figs 1.26_1.31'!K$2,FALSE)</f>
        <v>29.3</v>
      </c>
      <c r="L22" s="530">
        <f>VLOOKUP($A22,'1.27'!$A$6:$P$387,'Data for figs 1.26_1.31'!L$2,FALSE)</f>
        <v>41.8</v>
      </c>
      <c r="M22" s="569">
        <f>VLOOKUP($A22,'1.28'!$A$6:$P$387,'Data for figs 1.26_1.31'!M$2,FALSE)</f>
        <v>0</v>
      </c>
      <c r="N22" s="569">
        <f>VLOOKUP($A22,'1.28'!$A$6:$P$387,'Data for figs 1.26_1.31'!N$2,FALSE)</f>
        <v>0</v>
      </c>
      <c r="O22" s="570">
        <f>VLOOKUP($A22,'1.28'!$A$6:$P$387,'Data for figs 1.26_1.31'!O$2,FALSE)</f>
        <v>0</v>
      </c>
      <c r="P22" s="556">
        <f>VLOOKUP($A22,'1.29'!$A$6:$P$387,'Data for figs 1.26_1.31'!P$2,FALSE)</f>
        <v>33.438225500000001</v>
      </c>
      <c r="Q22" s="556">
        <f>VLOOKUP($A22,'1.29'!$A$6:$P$387,'Data for figs 1.26_1.31'!Q$2,FALSE)</f>
        <v>0</v>
      </c>
      <c r="R22" s="556">
        <f>VLOOKUP($A22,'1.29'!$A$6:$P$387,'Data for figs 1.26_1.31'!R$2,FALSE)</f>
        <v>22.388500000000001</v>
      </c>
      <c r="S22" s="569">
        <f>VLOOKUP($A22,'1.30'!$A$6:$P$387,'Data for figs 1.26_1.31'!S$2,FALSE)</f>
        <v>0</v>
      </c>
      <c r="T22" s="569">
        <f>VLOOKUP($A22,'1.30'!$A$6:$P$387,'Data for figs 1.26_1.31'!T$2,FALSE)</f>
        <v>0</v>
      </c>
      <c r="U22" s="570">
        <f>VLOOKUP($A22,'1.30'!$A$6:$P$387,'Data for figs 1.26_1.31'!U$2,FALSE)</f>
        <v>0</v>
      </c>
      <c r="V22" s="556">
        <v>0</v>
      </c>
      <c r="W22" s="556">
        <v>0</v>
      </c>
      <c r="X22" s="556">
        <v>0</v>
      </c>
      <c r="Y22" s="531">
        <f>VLOOKUP($A22,'1.26'!$A$6:$P$387,'Data for figs 1.26_1.31'!Y$2,FALSE)</f>
        <v>303</v>
      </c>
      <c r="Z22" s="526"/>
      <c r="AA22" s="526"/>
      <c r="AB22" s="526"/>
      <c r="AC22" s="527"/>
    </row>
    <row r="23" spans="1:29" s="468" customFormat="1" ht="17.25" x14ac:dyDescent="0.35">
      <c r="A23" s="528" t="s">
        <v>202</v>
      </c>
      <c r="B23" s="528" t="s">
        <v>203</v>
      </c>
      <c r="C23" s="528" t="s">
        <v>922</v>
      </c>
      <c r="D23" s="528" t="s">
        <v>61</v>
      </c>
      <c r="E23" s="528" t="s">
        <v>129</v>
      </c>
      <c r="F23" s="528"/>
      <c r="G23" s="569">
        <f>VLOOKUP($A23,'1.26'!$A$6:$P$387,'Data for figs 1.26_1.31'!G$2,FALSE)</f>
        <v>0</v>
      </c>
      <c r="H23" s="569">
        <f>VLOOKUP($A23,'1.26'!$A$6:$P$387,'Data for figs 1.26_1.31'!H$2,FALSE)</f>
        <v>0</v>
      </c>
      <c r="I23" s="570">
        <f>VLOOKUP($A23,'1.26'!$A$6:$P$387,'Data for figs 1.26_1.31'!I$2,FALSE)</f>
        <v>0</v>
      </c>
      <c r="J23" s="530">
        <f>VLOOKUP($A23,'1.27'!$A$6:$P$387,'Data for figs 1.26_1.31'!J$2,FALSE)</f>
        <v>144.5</v>
      </c>
      <c r="K23" s="530">
        <f>VLOOKUP($A23,'1.27'!$A$6:$P$387,'Data for figs 1.26_1.31'!K$2,FALSE)</f>
        <v>66</v>
      </c>
      <c r="L23" s="530">
        <f>VLOOKUP($A23,'1.27'!$A$6:$P$387,'Data for figs 1.26_1.31'!L$2,FALSE)</f>
        <v>105.2</v>
      </c>
      <c r="M23" s="569">
        <f>VLOOKUP($A23,'1.28'!$A$6:$P$387,'Data for figs 1.26_1.31'!M$2,FALSE)</f>
        <v>0</v>
      </c>
      <c r="N23" s="569">
        <f>VLOOKUP($A23,'1.28'!$A$6:$P$387,'Data for figs 1.26_1.31'!N$2,FALSE)</f>
        <v>0</v>
      </c>
      <c r="O23" s="570">
        <f>VLOOKUP($A23,'1.28'!$A$6:$P$387,'Data for figs 1.26_1.31'!O$2,FALSE)</f>
        <v>0</v>
      </c>
      <c r="P23" s="556">
        <f>VLOOKUP($A23,'1.29'!$A$6:$P$387,'Data for figs 1.26_1.31'!P$2,FALSE)</f>
        <v>90.0391537</v>
      </c>
      <c r="Q23" s="556">
        <f>VLOOKUP($A23,'1.29'!$A$6:$P$387,'Data for figs 1.26_1.31'!Q$2,FALSE)</f>
        <v>25.144790489999998</v>
      </c>
      <c r="R23" s="556">
        <f>VLOOKUP($A23,'1.29'!$A$6:$P$387,'Data for figs 1.26_1.31'!R$2,FALSE)</f>
        <v>57.596805529999997</v>
      </c>
      <c r="S23" s="569">
        <f>VLOOKUP($A23,'1.30'!$A$6:$P$387,'Data for figs 1.26_1.31'!S$2,FALSE)</f>
        <v>0</v>
      </c>
      <c r="T23" s="569">
        <f>VLOOKUP($A23,'1.30'!$A$6:$P$387,'Data for figs 1.26_1.31'!T$2,FALSE)</f>
        <v>0</v>
      </c>
      <c r="U23" s="570">
        <f>VLOOKUP($A23,'1.30'!$A$6:$P$387,'Data for figs 1.26_1.31'!U$2,FALSE)</f>
        <v>0</v>
      </c>
      <c r="V23" s="556">
        <v>20.830897920000002</v>
      </c>
      <c r="W23" s="556">
        <v>15.54269397</v>
      </c>
      <c r="X23" s="556">
        <v>18.17801073</v>
      </c>
      <c r="Y23" s="531">
        <f>VLOOKUP($A23,'1.26'!$A$6:$P$387,'Data for figs 1.26_1.31'!Y$2,FALSE)</f>
        <v>10</v>
      </c>
      <c r="Z23" s="526"/>
      <c r="AA23" s="526"/>
      <c r="AB23" s="526"/>
      <c r="AC23" s="527"/>
    </row>
    <row r="24" spans="1:29" s="468" customFormat="1" ht="17.25" x14ac:dyDescent="0.35">
      <c r="A24" s="528" t="s">
        <v>644</v>
      </c>
      <c r="B24" s="528" t="s">
        <v>923</v>
      </c>
      <c r="C24" s="528" t="s">
        <v>923</v>
      </c>
      <c r="D24" s="528" t="s">
        <v>60</v>
      </c>
      <c r="E24" s="528" t="s">
        <v>129</v>
      </c>
      <c r="F24" s="528"/>
      <c r="G24" s="569">
        <f>VLOOKUP($A24,'1.26'!$A$6:$P$387,'Data for figs 1.26_1.31'!G$2,FALSE)</f>
        <v>0</v>
      </c>
      <c r="H24" s="569">
        <f>VLOOKUP($A24,'1.26'!$A$6:$P$387,'Data for figs 1.26_1.31'!H$2,FALSE)</f>
        <v>0</v>
      </c>
      <c r="I24" s="570">
        <f>VLOOKUP($A24,'1.26'!$A$6:$P$387,'Data for figs 1.26_1.31'!I$2,FALSE)</f>
        <v>0</v>
      </c>
      <c r="J24" s="530">
        <f>VLOOKUP($A24,'1.27'!$A$6:$P$387,'Data for figs 1.26_1.31'!J$2,FALSE)</f>
        <v>90.6</v>
      </c>
      <c r="K24" s="530">
        <f>VLOOKUP($A24,'1.27'!$A$6:$P$387,'Data for figs 1.26_1.31'!K$2,FALSE)</f>
        <v>42.2</v>
      </c>
      <c r="L24" s="530">
        <f>VLOOKUP($A24,'1.27'!$A$6:$P$387,'Data for figs 1.26_1.31'!L$2,FALSE)</f>
        <v>65.7</v>
      </c>
      <c r="M24" s="569">
        <f>VLOOKUP($A24,'1.28'!$A$6:$P$387,'Data for figs 1.26_1.31'!M$2,FALSE)</f>
        <v>0</v>
      </c>
      <c r="N24" s="569">
        <f>VLOOKUP($A24,'1.28'!$A$6:$P$387,'Data for figs 1.26_1.31'!N$2,FALSE)</f>
        <v>0</v>
      </c>
      <c r="O24" s="570">
        <f>VLOOKUP($A24,'1.28'!$A$6:$P$387,'Data for figs 1.26_1.31'!O$2,FALSE)</f>
        <v>0</v>
      </c>
      <c r="P24" s="556">
        <f>VLOOKUP($A24,'1.29'!$A$6:$P$387,'Data for figs 1.26_1.31'!P$2,FALSE)</f>
        <v>57.611372639999999</v>
      </c>
      <c r="Q24" s="556">
        <f>VLOOKUP($A24,'1.29'!$A$6:$P$387,'Data for figs 1.26_1.31'!Q$2,FALSE)</f>
        <v>17.454737789999999</v>
      </c>
      <c r="R24" s="556">
        <f>VLOOKUP($A24,'1.29'!$A$6:$P$387,'Data for figs 1.26_1.31'!R$2,FALSE)</f>
        <v>37.033015380000002</v>
      </c>
      <c r="S24" s="569">
        <f>VLOOKUP($A24,'1.30'!$A$6:$P$387,'Data for figs 1.26_1.31'!S$2,FALSE)</f>
        <v>0</v>
      </c>
      <c r="T24" s="569">
        <f>VLOOKUP($A24,'1.30'!$A$6:$P$387,'Data for figs 1.26_1.31'!T$2,FALSE)</f>
        <v>0</v>
      </c>
      <c r="U24" s="570">
        <f>VLOOKUP($A24,'1.30'!$A$6:$P$387,'Data for figs 1.26_1.31'!U$2,FALSE)</f>
        <v>0</v>
      </c>
      <c r="V24" s="556">
        <v>9.2976207479999999</v>
      </c>
      <c r="W24" s="556">
        <v>10.234908190000001</v>
      </c>
      <c r="X24" s="556">
        <v>9.7896438549999996</v>
      </c>
      <c r="Y24" s="531">
        <f>VLOOKUP($A24,'1.26'!$A$6:$P$387,'Data for figs 1.26_1.31'!Y$2,FALSE)</f>
        <v>137</v>
      </c>
      <c r="Z24" s="526"/>
      <c r="AA24" s="526"/>
      <c r="AB24" s="526"/>
      <c r="AC24" s="527"/>
    </row>
    <row r="25" spans="1:29" s="468" customFormat="1" ht="17.25" x14ac:dyDescent="0.35">
      <c r="A25" s="528" t="s">
        <v>647</v>
      </c>
      <c r="B25" s="528" t="s">
        <v>648</v>
      </c>
      <c r="C25" s="528" t="s">
        <v>646</v>
      </c>
      <c r="D25" s="528" t="s">
        <v>60</v>
      </c>
      <c r="E25" s="528" t="s">
        <v>129</v>
      </c>
      <c r="F25" s="528"/>
      <c r="G25" s="569">
        <f>VLOOKUP($A25,'1.26'!$A$6:$P$387,'Data for figs 1.26_1.31'!G$2,FALSE)</f>
        <v>0</v>
      </c>
      <c r="H25" s="569">
        <f>VLOOKUP($A25,'1.26'!$A$6:$P$387,'Data for figs 1.26_1.31'!H$2,FALSE)</f>
        <v>0</v>
      </c>
      <c r="I25" s="570">
        <f>VLOOKUP($A25,'1.26'!$A$6:$P$387,'Data for figs 1.26_1.31'!I$2,FALSE)</f>
        <v>0</v>
      </c>
      <c r="J25" s="530">
        <f>VLOOKUP($A25,'1.27'!$A$6:$P$387,'Data for figs 1.26_1.31'!J$2,FALSE)</f>
        <v>122.7</v>
      </c>
      <c r="K25" s="530">
        <f>VLOOKUP($A25,'1.27'!$A$6:$P$387,'Data for figs 1.26_1.31'!K$2,FALSE)</f>
        <v>55.6</v>
      </c>
      <c r="L25" s="530">
        <f>VLOOKUP($A25,'1.27'!$A$6:$P$387,'Data for figs 1.26_1.31'!L$2,FALSE)</f>
        <v>88.3</v>
      </c>
      <c r="M25" s="569">
        <f>VLOOKUP($A25,'1.28'!$A$6:$P$387,'Data for figs 1.26_1.31'!M$2,FALSE)</f>
        <v>0</v>
      </c>
      <c r="N25" s="569">
        <f>VLOOKUP($A25,'1.28'!$A$6:$P$387,'Data for figs 1.26_1.31'!N$2,FALSE)</f>
        <v>0</v>
      </c>
      <c r="O25" s="570">
        <f>VLOOKUP($A25,'1.28'!$A$6:$P$387,'Data for figs 1.26_1.31'!O$2,FALSE)</f>
        <v>0</v>
      </c>
      <c r="P25" s="556">
        <f>VLOOKUP($A25,'1.29'!$A$6:$P$387,'Data for figs 1.26_1.31'!P$2,FALSE)</f>
        <v>72.797933400000005</v>
      </c>
      <c r="Q25" s="556">
        <f>VLOOKUP($A25,'1.29'!$A$6:$P$387,'Data for figs 1.26_1.31'!Q$2,FALSE)</f>
        <v>19.379954949999998</v>
      </c>
      <c r="R25" s="556">
        <f>VLOOKUP($A25,'1.29'!$A$6:$P$387,'Data for figs 1.26_1.31'!R$2,FALSE)</f>
        <v>45.475907769999999</v>
      </c>
      <c r="S25" s="569">
        <f>VLOOKUP($A25,'1.30'!$A$6:$P$387,'Data for figs 1.26_1.31'!S$2,FALSE)</f>
        <v>0</v>
      </c>
      <c r="T25" s="569">
        <f>VLOOKUP($A25,'1.30'!$A$6:$P$387,'Data for figs 1.26_1.31'!T$2,FALSE)</f>
        <v>0</v>
      </c>
      <c r="U25" s="570">
        <f>VLOOKUP($A25,'1.30'!$A$6:$P$387,'Data for figs 1.26_1.31'!U$2,FALSE)</f>
        <v>0</v>
      </c>
      <c r="V25" s="556">
        <v>21.00631306</v>
      </c>
      <c r="W25" s="556">
        <v>14.815655720000001</v>
      </c>
      <c r="X25" s="556">
        <v>17.825442469999999</v>
      </c>
      <c r="Y25" s="531">
        <f>VLOOKUP($A25,'1.26'!$A$6:$P$387,'Data for figs 1.26_1.31'!Y$2,FALSE)</f>
        <v>99</v>
      </c>
      <c r="Z25" s="526"/>
      <c r="AA25" s="526"/>
      <c r="AB25" s="526"/>
      <c r="AC25" s="527"/>
    </row>
    <row r="26" spans="1:29" s="468" customFormat="1" ht="17.25" x14ac:dyDescent="0.35">
      <c r="A26" s="528" t="s">
        <v>663</v>
      </c>
      <c r="B26" s="528" t="s">
        <v>664</v>
      </c>
      <c r="C26" s="528" t="s">
        <v>924</v>
      </c>
      <c r="D26" s="528" t="s">
        <v>60</v>
      </c>
      <c r="E26" s="528" t="s">
        <v>129</v>
      </c>
      <c r="F26" s="528"/>
      <c r="G26" s="569">
        <f>VLOOKUP($A26,'1.26'!$A$6:$P$387,'Data for figs 1.26_1.31'!G$2,FALSE)</f>
        <v>0</v>
      </c>
      <c r="H26" s="569">
        <f>VLOOKUP($A26,'1.26'!$A$6:$P$387,'Data for figs 1.26_1.31'!H$2,FALSE)</f>
        <v>0</v>
      </c>
      <c r="I26" s="570">
        <f>VLOOKUP($A26,'1.26'!$A$6:$P$387,'Data for figs 1.26_1.31'!I$2,FALSE)</f>
        <v>0</v>
      </c>
      <c r="J26" s="530">
        <f>VLOOKUP($A26,'1.27'!$A$6:$P$387,'Data for figs 1.26_1.31'!J$2,FALSE)</f>
        <v>136.4</v>
      </c>
      <c r="K26" s="530">
        <f>VLOOKUP($A26,'1.27'!$A$6:$P$387,'Data for figs 1.26_1.31'!K$2,FALSE)</f>
        <v>56.9</v>
      </c>
      <c r="L26" s="530">
        <f>VLOOKUP($A26,'1.27'!$A$6:$P$387,'Data for figs 1.26_1.31'!L$2,FALSE)</f>
        <v>96.4</v>
      </c>
      <c r="M26" s="569">
        <f>VLOOKUP($A26,'1.28'!$A$6:$P$387,'Data for figs 1.26_1.31'!M$2,FALSE)</f>
        <v>0</v>
      </c>
      <c r="N26" s="569">
        <f>VLOOKUP($A26,'1.28'!$A$6:$P$387,'Data for figs 1.26_1.31'!N$2,FALSE)</f>
        <v>0</v>
      </c>
      <c r="O26" s="570">
        <f>VLOOKUP($A26,'1.28'!$A$6:$P$387,'Data for figs 1.26_1.31'!O$2,FALSE)</f>
        <v>0</v>
      </c>
      <c r="P26" s="556">
        <f>VLOOKUP($A26,'1.29'!$A$6:$P$387,'Data for figs 1.26_1.31'!P$2,FALSE)</f>
        <v>79.203086670000005</v>
      </c>
      <c r="Q26" s="556">
        <f>VLOOKUP($A26,'1.29'!$A$6:$P$387,'Data for figs 1.26_1.31'!Q$2,FALSE)</f>
        <v>24.50630623</v>
      </c>
      <c r="R26" s="556">
        <f>VLOOKUP($A26,'1.29'!$A$6:$P$387,'Data for figs 1.26_1.31'!R$2,FALSE)</f>
        <v>51.707773690000003</v>
      </c>
      <c r="S26" s="569">
        <f>VLOOKUP($A26,'1.30'!$A$6:$P$387,'Data for figs 1.26_1.31'!S$2,FALSE)</f>
        <v>0</v>
      </c>
      <c r="T26" s="569">
        <f>VLOOKUP($A26,'1.30'!$A$6:$P$387,'Data for figs 1.26_1.31'!T$2,FALSE)</f>
        <v>0</v>
      </c>
      <c r="U26" s="570">
        <f>VLOOKUP($A26,'1.30'!$A$6:$P$387,'Data for figs 1.26_1.31'!U$2,FALSE)</f>
        <v>0</v>
      </c>
      <c r="V26" s="556">
        <v>19.346226649999998</v>
      </c>
      <c r="W26" s="556">
        <v>9.8411196160000003</v>
      </c>
      <c r="X26" s="556">
        <v>14.5326775</v>
      </c>
      <c r="Y26" s="531">
        <f>VLOOKUP($A26,'1.26'!$A$6:$P$387,'Data for figs 1.26_1.31'!Y$2,FALSE)</f>
        <v>15</v>
      </c>
      <c r="Z26" s="526"/>
      <c r="AA26" s="526"/>
      <c r="AB26" s="526"/>
      <c r="AC26" s="527"/>
    </row>
    <row r="27" spans="1:29" s="468" customFormat="1" ht="17.25" x14ac:dyDescent="0.35">
      <c r="A27" s="528" t="s">
        <v>630</v>
      </c>
      <c r="B27" s="528" t="s">
        <v>631</v>
      </c>
      <c r="C27" s="528" t="s">
        <v>925</v>
      </c>
      <c r="D27" s="528" t="s">
        <v>56</v>
      </c>
      <c r="E27" s="528" t="s">
        <v>129</v>
      </c>
      <c r="F27" s="528"/>
      <c r="G27" s="569">
        <f>VLOOKUP($A27,'1.26'!$A$6:$P$387,'Data for figs 1.26_1.31'!G$2,FALSE)</f>
        <v>0</v>
      </c>
      <c r="H27" s="569">
        <f>VLOOKUP($A27,'1.26'!$A$6:$P$387,'Data for figs 1.26_1.31'!H$2,FALSE)</f>
        <v>0</v>
      </c>
      <c r="I27" s="570">
        <f>VLOOKUP($A27,'1.26'!$A$6:$P$387,'Data for figs 1.26_1.31'!I$2,FALSE)</f>
        <v>0</v>
      </c>
      <c r="J27" s="530">
        <f>VLOOKUP($A27,'1.27'!$A$6:$P$387,'Data for figs 1.26_1.31'!J$2,FALSE)</f>
        <v>83.5</v>
      </c>
      <c r="K27" s="530">
        <f>VLOOKUP($A27,'1.27'!$A$6:$P$387,'Data for figs 1.26_1.31'!K$2,FALSE)</f>
        <v>30.7</v>
      </c>
      <c r="L27" s="530">
        <f>VLOOKUP($A27,'1.27'!$A$6:$P$387,'Data for figs 1.26_1.31'!L$2,FALSE)</f>
        <v>56.1</v>
      </c>
      <c r="M27" s="569">
        <f>VLOOKUP($A27,'1.28'!$A$6:$P$387,'Data for figs 1.26_1.31'!M$2,FALSE)</f>
        <v>0</v>
      </c>
      <c r="N27" s="569">
        <f>VLOOKUP($A27,'1.28'!$A$6:$P$387,'Data for figs 1.26_1.31'!N$2,FALSE)</f>
        <v>0</v>
      </c>
      <c r="O27" s="570">
        <f>VLOOKUP($A27,'1.28'!$A$6:$P$387,'Data for figs 1.26_1.31'!O$2,FALSE)</f>
        <v>0</v>
      </c>
      <c r="P27" s="556">
        <f>VLOOKUP($A27,'1.29'!$A$6:$P$387,'Data for figs 1.26_1.31'!P$2,FALSE)</f>
        <v>46.348927949999997</v>
      </c>
      <c r="Q27" s="556">
        <f>VLOOKUP($A27,'1.29'!$A$6:$P$387,'Data for figs 1.26_1.31'!Q$2,FALSE)</f>
        <v>9.1453824830000006</v>
      </c>
      <c r="R27" s="556">
        <f>VLOOKUP($A27,'1.29'!$A$6:$P$387,'Data for figs 1.26_1.31'!R$2,FALSE)</f>
        <v>27.046262930000001</v>
      </c>
      <c r="S27" s="569">
        <f>VLOOKUP($A27,'1.30'!$A$6:$P$387,'Data for figs 1.26_1.31'!S$2,FALSE)</f>
        <v>0</v>
      </c>
      <c r="T27" s="569">
        <f>VLOOKUP($A27,'1.30'!$A$6:$P$387,'Data for figs 1.26_1.31'!T$2,FALSE)</f>
        <v>0</v>
      </c>
      <c r="U27" s="570">
        <f>VLOOKUP($A27,'1.30'!$A$6:$P$387,'Data for figs 1.26_1.31'!U$2,FALSE)</f>
        <v>0</v>
      </c>
      <c r="V27" s="556">
        <v>11.271779159999999</v>
      </c>
      <c r="W27" s="556">
        <v>10.11462115</v>
      </c>
      <c r="X27" s="556">
        <v>10.633256980000001</v>
      </c>
      <c r="Y27" s="531">
        <f>VLOOKUP($A27,'1.26'!$A$6:$P$387,'Data for figs 1.26_1.31'!Y$2,FALSE)</f>
        <v>274</v>
      </c>
      <c r="Z27" s="526"/>
      <c r="AA27" s="526"/>
      <c r="AB27" s="526"/>
      <c r="AC27" s="527"/>
    </row>
    <row r="28" spans="1:29" s="468" customFormat="1" ht="17.25" x14ac:dyDescent="0.35">
      <c r="A28" s="528" t="s">
        <v>594</v>
      </c>
      <c r="B28" s="528" t="s">
        <v>926</v>
      </c>
      <c r="C28" s="528" t="s">
        <v>926</v>
      </c>
      <c r="D28" s="528" t="s">
        <v>56</v>
      </c>
      <c r="E28" s="528" t="s">
        <v>129</v>
      </c>
      <c r="F28" s="528"/>
      <c r="G28" s="569">
        <f>VLOOKUP($A28,'1.26'!$A$6:$P$387,'Data for figs 1.26_1.31'!G$2,FALSE)</f>
        <v>0</v>
      </c>
      <c r="H28" s="569">
        <f>VLOOKUP($A28,'1.26'!$A$6:$P$387,'Data for figs 1.26_1.31'!H$2,FALSE)</f>
        <v>0</v>
      </c>
      <c r="I28" s="570">
        <f>VLOOKUP($A28,'1.26'!$A$6:$P$387,'Data for figs 1.26_1.31'!I$2,FALSE)</f>
        <v>0</v>
      </c>
      <c r="J28" s="530">
        <f>VLOOKUP($A28,'1.27'!$A$6:$P$387,'Data for figs 1.26_1.31'!J$2,FALSE)</f>
        <v>109.2</v>
      </c>
      <c r="K28" s="530">
        <f>VLOOKUP($A28,'1.27'!$A$6:$P$387,'Data for figs 1.26_1.31'!K$2,FALSE)</f>
        <v>48.3</v>
      </c>
      <c r="L28" s="530">
        <f>VLOOKUP($A28,'1.27'!$A$6:$P$387,'Data for figs 1.26_1.31'!L$2,FALSE)</f>
        <v>78.3</v>
      </c>
      <c r="M28" s="569">
        <f>VLOOKUP($A28,'1.28'!$A$6:$P$387,'Data for figs 1.26_1.31'!M$2,FALSE)</f>
        <v>0</v>
      </c>
      <c r="N28" s="569">
        <f>VLOOKUP($A28,'1.28'!$A$6:$P$387,'Data for figs 1.26_1.31'!N$2,FALSE)</f>
        <v>0</v>
      </c>
      <c r="O28" s="570">
        <f>VLOOKUP($A28,'1.28'!$A$6:$P$387,'Data for figs 1.26_1.31'!O$2,FALSE)</f>
        <v>0</v>
      </c>
      <c r="P28" s="556">
        <f>VLOOKUP($A28,'1.29'!$A$6:$P$387,'Data for figs 1.26_1.31'!P$2,FALSE)</f>
        <v>62.897989870000004</v>
      </c>
      <c r="Q28" s="556">
        <f>VLOOKUP($A28,'1.29'!$A$6:$P$387,'Data for figs 1.26_1.31'!Q$2,FALSE)</f>
        <v>17.725829690000001</v>
      </c>
      <c r="R28" s="556">
        <f>VLOOKUP($A28,'1.29'!$A$6:$P$387,'Data for figs 1.26_1.31'!R$2,FALSE)</f>
        <v>39.901299420000001</v>
      </c>
      <c r="S28" s="569">
        <f>VLOOKUP($A28,'1.30'!$A$6:$P$387,'Data for figs 1.26_1.31'!S$2,FALSE)</f>
        <v>0</v>
      </c>
      <c r="T28" s="569">
        <f>VLOOKUP($A28,'1.30'!$A$6:$P$387,'Data for figs 1.26_1.31'!T$2,FALSE)</f>
        <v>0</v>
      </c>
      <c r="U28" s="570">
        <f>VLOOKUP($A28,'1.30'!$A$6:$P$387,'Data for figs 1.26_1.31'!U$2,FALSE)</f>
        <v>0</v>
      </c>
      <c r="V28" s="556">
        <v>14.2949979</v>
      </c>
      <c r="W28" s="556">
        <v>11.12084215</v>
      </c>
      <c r="X28" s="556">
        <v>12.72564811</v>
      </c>
      <c r="Y28" s="531">
        <f>VLOOKUP($A28,'1.26'!$A$6:$P$387,'Data for figs 1.26_1.31'!Y$2,FALSE)</f>
        <v>82</v>
      </c>
      <c r="Z28" s="526"/>
      <c r="AA28" s="526"/>
      <c r="AB28" s="526"/>
      <c r="AC28" s="527"/>
    </row>
    <row r="29" spans="1:29" s="468" customFormat="1" ht="17.25" x14ac:dyDescent="0.35">
      <c r="A29" s="528" t="s">
        <v>634</v>
      </c>
      <c r="B29" s="528" t="s">
        <v>635</v>
      </c>
      <c r="C29" s="528" t="s">
        <v>925</v>
      </c>
      <c r="D29" s="528" t="s">
        <v>56</v>
      </c>
      <c r="E29" s="528" t="s">
        <v>129</v>
      </c>
      <c r="F29" s="528"/>
      <c r="G29" s="569">
        <f>VLOOKUP($A29,'1.26'!$A$6:$P$387,'Data for figs 1.26_1.31'!G$2,FALSE)</f>
        <v>0</v>
      </c>
      <c r="H29" s="569">
        <f>VLOOKUP($A29,'1.26'!$A$6:$P$387,'Data for figs 1.26_1.31'!H$2,FALSE)</f>
        <v>0</v>
      </c>
      <c r="I29" s="570">
        <f>VLOOKUP($A29,'1.26'!$A$6:$P$387,'Data for figs 1.26_1.31'!I$2,FALSE)</f>
        <v>0</v>
      </c>
      <c r="J29" s="530">
        <f>VLOOKUP($A29,'1.27'!$A$6:$P$387,'Data for figs 1.26_1.31'!J$2,FALSE)</f>
        <v>93.4</v>
      </c>
      <c r="K29" s="530">
        <f>VLOOKUP($A29,'1.27'!$A$6:$P$387,'Data for figs 1.26_1.31'!K$2,FALSE)</f>
        <v>33.6</v>
      </c>
      <c r="L29" s="530">
        <f>VLOOKUP($A29,'1.27'!$A$6:$P$387,'Data for figs 1.26_1.31'!L$2,FALSE)</f>
        <v>62.6</v>
      </c>
      <c r="M29" s="569">
        <f>VLOOKUP($A29,'1.28'!$A$6:$P$387,'Data for figs 1.26_1.31'!M$2,FALSE)</f>
        <v>0</v>
      </c>
      <c r="N29" s="569">
        <f>VLOOKUP($A29,'1.28'!$A$6:$P$387,'Data for figs 1.26_1.31'!N$2,FALSE)</f>
        <v>0</v>
      </c>
      <c r="O29" s="570">
        <f>VLOOKUP($A29,'1.28'!$A$6:$P$387,'Data for figs 1.26_1.31'!O$2,FALSE)</f>
        <v>0</v>
      </c>
      <c r="P29" s="556">
        <f>VLOOKUP($A29,'1.29'!$A$6:$P$387,'Data for figs 1.26_1.31'!P$2,FALSE)</f>
        <v>52.597522240000004</v>
      </c>
      <c r="Q29" s="556">
        <f>VLOOKUP($A29,'1.29'!$A$6:$P$387,'Data for figs 1.26_1.31'!Q$2,FALSE)</f>
        <v>12.60363954</v>
      </c>
      <c r="R29" s="556">
        <f>VLOOKUP($A29,'1.29'!$A$6:$P$387,'Data for figs 1.26_1.31'!R$2,FALSE)</f>
        <v>31.955937339999998</v>
      </c>
      <c r="S29" s="569">
        <f>VLOOKUP($A29,'1.30'!$A$6:$P$387,'Data for figs 1.26_1.31'!S$2,FALSE)</f>
        <v>0</v>
      </c>
      <c r="T29" s="569">
        <f>VLOOKUP($A29,'1.30'!$A$6:$P$387,'Data for figs 1.26_1.31'!T$2,FALSE)</f>
        <v>0</v>
      </c>
      <c r="U29" s="570">
        <f>VLOOKUP($A29,'1.30'!$A$6:$P$387,'Data for figs 1.26_1.31'!U$2,FALSE)</f>
        <v>0</v>
      </c>
      <c r="V29" s="556">
        <v>13.61782878</v>
      </c>
      <c r="W29" s="556">
        <v>6.308276738</v>
      </c>
      <c r="X29" s="556">
        <v>9.8679716590000002</v>
      </c>
      <c r="Y29" s="531">
        <f>VLOOKUP($A29,'1.26'!$A$6:$P$387,'Data for figs 1.26_1.31'!Y$2,FALSE)</f>
        <v>221</v>
      </c>
      <c r="Z29" s="526"/>
      <c r="AA29" s="526"/>
      <c r="AB29" s="526"/>
      <c r="AC29" s="527"/>
    </row>
    <row r="30" spans="1:29" s="468" customFormat="1" ht="17.25" x14ac:dyDescent="0.35">
      <c r="A30" s="528" t="s">
        <v>624</v>
      </c>
      <c r="B30" s="528" t="s">
        <v>625</v>
      </c>
      <c r="C30" s="528" t="s">
        <v>927</v>
      </c>
      <c r="D30" s="528" t="s">
        <v>56</v>
      </c>
      <c r="E30" s="528" t="s">
        <v>129</v>
      </c>
      <c r="F30" s="528"/>
      <c r="G30" s="569">
        <f>VLOOKUP($A30,'1.26'!$A$6:$P$387,'Data for figs 1.26_1.31'!G$2,FALSE)</f>
        <v>0</v>
      </c>
      <c r="H30" s="569">
        <f>VLOOKUP($A30,'1.26'!$A$6:$P$387,'Data for figs 1.26_1.31'!H$2,FALSE)</f>
        <v>0</v>
      </c>
      <c r="I30" s="570">
        <f>VLOOKUP($A30,'1.26'!$A$6:$P$387,'Data for figs 1.26_1.31'!I$2,FALSE)</f>
        <v>0</v>
      </c>
      <c r="J30" s="530">
        <f>VLOOKUP($A30,'1.27'!$A$6:$P$387,'Data for figs 1.26_1.31'!J$2,FALSE)</f>
        <v>76.5</v>
      </c>
      <c r="K30" s="530">
        <f>VLOOKUP($A30,'1.27'!$A$6:$P$387,'Data for figs 1.26_1.31'!K$2,FALSE)</f>
        <v>36</v>
      </c>
      <c r="L30" s="530">
        <f>VLOOKUP($A30,'1.27'!$A$6:$P$387,'Data for figs 1.26_1.31'!L$2,FALSE)</f>
        <v>55.8</v>
      </c>
      <c r="M30" s="569">
        <f>VLOOKUP($A30,'1.28'!$A$6:$P$387,'Data for figs 1.26_1.31'!M$2,FALSE)</f>
        <v>0</v>
      </c>
      <c r="N30" s="569">
        <f>VLOOKUP($A30,'1.28'!$A$6:$P$387,'Data for figs 1.26_1.31'!N$2,FALSE)</f>
        <v>0</v>
      </c>
      <c r="O30" s="570">
        <f>VLOOKUP($A30,'1.28'!$A$6:$P$387,'Data for figs 1.26_1.31'!O$2,FALSE)</f>
        <v>0</v>
      </c>
      <c r="P30" s="556">
        <f>VLOOKUP($A30,'1.29'!$A$6:$P$387,'Data for figs 1.26_1.31'!P$2,FALSE)</f>
        <v>45.055001709999999</v>
      </c>
      <c r="Q30" s="556">
        <f>VLOOKUP($A30,'1.29'!$A$6:$P$387,'Data for figs 1.26_1.31'!Q$2,FALSE)</f>
        <v>13.579937210000001</v>
      </c>
      <c r="R30" s="556">
        <f>VLOOKUP($A30,'1.29'!$A$6:$P$387,'Data for figs 1.26_1.31'!R$2,FALSE)</f>
        <v>28.934118900000001</v>
      </c>
      <c r="S30" s="569">
        <f>VLOOKUP($A30,'1.30'!$A$6:$P$387,'Data for figs 1.26_1.31'!S$2,FALSE)</f>
        <v>0</v>
      </c>
      <c r="T30" s="569">
        <f>VLOOKUP($A30,'1.30'!$A$6:$P$387,'Data for figs 1.26_1.31'!T$2,FALSE)</f>
        <v>0</v>
      </c>
      <c r="U30" s="570">
        <f>VLOOKUP($A30,'1.30'!$A$6:$P$387,'Data for figs 1.26_1.31'!U$2,FALSE)</f>
        <v>0</v>
      </c>
      <c r="V30" s="556">
        <v>9.0911713209999991</v>
      </c>
      <c r="W30" s="556">
        <v>7.9319806850000001</v>
      </c>
      <c r="X30" s="556">
        <v>8.4989686080000002</v>
      </c>
      <c r="Y30" s="531">
        <f>VLOOKUP($A30,'1.26'!$A$6:$P$387,'Data for figs 1.26_1.31'!Y$2,FALSE)</f>
        <v>267</v>
      </c>
      <c r="Z30" s="526"/>
      <c r="AA30" s="526"/>
      <c r="AB30" s="526"/>
      <c r="AC30" s="527"/>
    </row>
    <row r="31" spans="1:29" s="468" customFormat="1" ht="17.25" x14ac:dyDescent="0.35">
      <c r="A31" s="528" t="s">
        <v>604</v>
      </c>
      <c r="B31" s="528" t="s">
        <v>605</v>
      </c>
      <c r="C31" s="528" t="s">
        <v>928</v>
      </c>
      <c r="D31" s="528" t="s">
        <v>56</v>
      </c>
      <c r="E31" s="528" t="s">
        <v>129</v>
      </c>
      <c r="F31" s="528"/>
      <c r="G31" s="569">
        <f>VLOOKUP($A31,'1.26'!$A$6:$P$387,'Data for figs 1.26_1.31'!G$2,FALSE)</f>
        <v>0</v>
      </c>
      <c r="H31" s="569">
        <f>VLOOKUP($A31,'1.26'!$A$6:$P$387,'Data for figs 1.26_1.31'!H$2,FALSE)</f>
        <v>0</v>
      </c>
      <c r="I31" s="570">
        <f>VLOOKUP($A31,'1.26'!$A$6:$P$387,'Data for figs 1.26_1.31'!I$2,FALSE)</f>
        <v>0</v>
      </c>
      <c r="J31" s="530">
        <f>VLOOKUP($A31,'1.27'!$A$6:$P$387,'Data for figs 1.26_1.31'!J$2,FALSE)</f>
        <v>107.2</v>
      </c>
      <c r="K31" s="530">
        <f>VLOOKUP($A31,'1.27'!$A$6:$P$387,'Data for figs 1.26_1.31'!K$2,FALSE)</f>
        <v>51.4</v>
      </c>
      <c r="L31" s="530">
        <f>VLOOKUP($A31,'1.27'!$A$6:$P$387,'Data for figs 1.26_1.31'!L$2,FALSE)</f>
        <v>78.599999999999994</v>
      </c>
      <c r="M31" s="569">
        <f>VLOOKUP($A31,'1.28'!$A$6:$P$387,'Data for figs 1.26_1.31'!M$2,FALSE)</f>
        <v>0</v>
      </c>
      <c r="N31" s="569">
        <f>VLOOKUP($A31,'1.28'!$A$6:$P$387,'Data for figs 1.26_1.31'!N$2,FALSE)</f>
        <v>0</v>
      </c>
      <c r="O31" s="570">
        <f>VLOOKUP($A31,'1.28'!$A$6:$P$387,'Data for figs 1.26_1.31'!O$2,FALSE)</f>
        <v>0</v>
      </c>
      <c r="P31" s="556">
        <f>VLOOKUP($A31,'1.29'!$A$6:$P$387,'Data for figs 1.26_1.31'!P$2,FALSE)</f>
        <v>64.353278130000007</v>
      </c>
      <c r="Q31" s="556">
        <f>VLOOKUP($A31,'1.29'!$A$6:$P$387,'Data for figs 1.26_1.31'!Q$2,FALSE)</f>
        <v>23.075573070000001</v>
      </c>
      <c r="R31" s="556">
        <f>VLOOKUP($A31,'1.29'!$A$6:$P$387,'Data for figs 1.26_1.31'!R$2,FALSE)</f>
        <v>43.170049949999999</v>
      </c>
      <c r="S31" s="569">
        <f>VLOOKUP($A31,'1.30'!$A$6:$P$387,'Data for figs 1.26_1.31'!S$2,FALSE)</f>
        <v>0</v>
      </c>
      <c r="T31" s="569">
        <f>VLOOKUP($A31,'1.30'!$A$6:$P$387,'Data for figs 1.26_1.31'!T$2,FALSE)</f>
        <v>0</v>
      </c>
      <c r="U31" s="570">
        <f>VLOOKUP($A31,'1.30'!$A$6:$P$387,'Data for figs 1.26_1.31'!U$2,FALSE)</f>
        <v>0</v>
      </c>
      <c r="V31" s="556">
        <v>12.77163695</v>
      </c>
      <c r="W31" s="556">
        <v>12.17106993</v>
      </c>
      <c r="X31" s="556">
        <v>12.47224619</v>
      </c>
      <c r="Y31" s="531">
        <f>VLOOKUP($A31,'1.26'!$A$6:$P$387,'Data for figs 1.26_1.31'!Y$2,FALSE)</f>
        <v>72</v>
      </c>
      <c r="Z31" s="526"/>
      <c r="AA31" s="526"/>
      <c r="AB31" s="526"/>
      <c r="AC31" s="527"/>
    </row>
    <row r="32" spans="1:29" s="468" customFormat="1" ht="17.25" x14ac:dyDescent="0.35">
      <c r="A32" s="528" t="s">
        <v>610</v>
      </c>
      <c r="B32" s="528" t="s">
        <v>611</v>
      </c>
      <c r="C32" s="528" t="s">
        <v>928</v>
      </c>
      <c r="D32" s="528" t="s">
        <v>56</v>
      </c>
      <c r="E32" s="528" t="s">
        <v>129</v>
      </c>
      <c r="F32" s="528"/>
      <c r="G32" s="569">
        <f>VLOOKUP($A32,'1.26'!$A$6:$P$387,'Data for figs 1.26_1.31'!G$2,FALSE)</f>
        <v>0</v>
      </c>
      <c r="H32" s="569">
        <f>VLOOKUP($A32,'1.26'!$A$6:$P$387,'Data for figs 1.26_1.31'!H$2,FALSE)</f>
        <v>0</v>
      </c>
      <c r="I32" s="570">
        <f>VLOOKUP($A32,'1.26'!$A$6:$P$387,'Data for figs 1.26_1.31'!I$2,FALSE)</f>
        <v>0</v>
      </c>
      <c r="J32" s="530">
        <f>VLOOKUP($A32,'1.27'!$A$6:$P$387,'Data for figs 1.26_1.31'!J$2,FALSE)</f>
        <v>110.4</v>
      </c>
      <c r="K32" s="530">
        <f>VLOOKUP($A32,'1.27'!$A$6:$P$387,'Data for figs 1.26_1.31'!K$2,FALSE)</f>
        <v>42.8</v>
      </c>
      <c r="L32" s="530">
        <f>VLOOKUP($A32,'1.27'!$A$6:$P$387,'Data for figs 1.26_1.31'!L$2,FALSE)</f>
        <v>75.599999999999994</v>
      </c>
      <c r="M32" s="569">
        <f>VLOOKUP($A32,'1.28'!$A$6:$P$387,'Data for figs 1.26_1.31'!M$2,FALSE)</f>
        <v>0</v>
      </c>
      <c r="N32" s="569">
        <f>VLOOKUP($A32,'1.28'!$A$6:$P$387,'Data for figs 1.26_1.31'!N$2,FALSE)</f>
        <v>0</v>
      </c>
      <c r="O32" s="570">
        <f>VLOOKUP($A32,'1.28'!$A$6:$P$387,'Data for figs 1.26_1.31'!O$2,FALSE)</f>
        <v>0</v>
      </c>
      <c r="P32" s="556">
        <f>VLOOKUP($A32,'1.29'!$A$6:$P$387,'Data for figs 1.26_1.31'!P$2,FALSE)</f>
        <v>71.000932820000003</v>
      </c>
      <c r="Q32" s="556">
        <f>VLOOKUP($A32,'1.29'!$A$6:$P$387,'Data for figs 1.26_1.31'!Q$2,FALSE)</f>
        <v>14.843344310000001</v>
      </c>
      <c r="R32" s="556">
        <f>VLOOKUP($A32,'1.29'!$A$6:$P$387,'Data for figs 1.26_1.31'!R$2,FALSE)</f>
        <v>42.106910890000002</v>
      </c>
      <c r="S32" s="569">
        <f>VLOOKUP($A32,'1.30'!$A$6:$P$387,'Data for figs 1.26_1.31'!S$2,FALSE)</f>
        <v>0</v>
      </c>
      <c r="T32" s="569">
        <f>VLOOKUP($A32,'1.30'!$A$6:$P$387,'Data for figs 1.26_1.31'!T$2,FALSE)</f>
        <v>0</v>
      </c>
      <c r="U32" s="570">
        <f>VLOOKUP($A32,'1.30'!$A$6:$P$387,'Data for figs 1.26_1.31'!U$2,FALSE)</f>
        <v>0</v>
      </c>
      <c r="V32" s="556">
        <v>12.550878020000001</v>
      </c>
      <c r="W32" s="556">
        <v>17.0073042</v>
      </c>
      <c r="X32" s="556">
        <v>14.810170080000001</v>
      </c>
      <c r="Y32" s="531">
        <f>VLOOKUP($A32,'1.26'!$A$6:$P$387,'Data for figs 1.26_1.31'!Y$2,FALSE)</f>
        <v>48</v>
      </c>
      <c r="Z32" s="526"/>
      <c r="AA32" s="526"/>
      <c r="AB32" s="526"/>
      <c r="AC32" s="527"/>
    </row>
    <row r="33" spans="1:29" s="468" customFormat="1" ht="17.25" x14ac:dyDescent="0.35">
      <c r="A33" s="528" t="s">
        <v>640</v>
      </c>
      <c r="B33" s="528" t="s">
        <v>641</v>
      </c>
      <c r="C33" s="528" t="s">
        <v>642</v>
      </c>
      <c r="D33" s="528" t="s">
        <v>56</v>
      </c>
      <c r="E33" s="528" t="s">
        <v>129</v>
      </c>
      <c r="F33" s="528"/>
      <c r="G33" s="569">
        <f>VLOOKUP($A33,'1.26'!$A$6:$P$387,'Data for figs 1.26_1.31'!G$2,FALSE)</f>
        <v>0</v>
      </c>
      <c r="H33" s="569">
        <f>VLOOKUP($A33,'1.26'!$A$6:$P$387,'Data for figs 1.26_1.31'!H$2,FALSE)</f>
        <v>0</v>
      </c>
      <c r="I33" s="570">
        <f>VLOOKUP($A33,'1.26'!$A$6:$P$387,'Data for figs 1.26_1.31'!I$2,FALSE)</f>
        <v>0</v>
      </c>
      <c r="J33" s="530">
        <f>VLOOKUP($A33,'1.27'!$A$6:$P$387,'Data for figs 1.26_1.31'!J$2,FALSE)</f>
        <v>100.9</v>
      </c>
      <c r="K33" s="530">
        <f>VLOOKUP($A33,'1.27'!$A$6:$P$387,'Data for figs 1.26_1.31'!K$2,FALSE)</f>
        <v>47.5</v>
      </c>
      <c r="L33" s="530">
        <f>VLOOKUP($A33,'1.27'!$A$6:$P$387,'Data for figs 1.26_1.31'!L$2,FALSE)</f>
        <v>73.7</v>
      </c>
      <c r="M33" s="569">
        <f>VLOOKUP($A33,'1.28'!$A$6:$P$387,'Data for figs 1.26_1.31'!M$2,FALSE)</f>
        <v>0</v>
      </c>
      <c r="N33" s="569">
        <f>VLOOKUP($A33,'1.28'!$A$6:$P$387,'Data for figs 1.26_1.31'!N$2,FALSE)</f>
        <v>0</v>
      </c>
      <c r="O33" s="570">
        <f>VLOOKUP($A33,'1.28'!$A$6:$P$387,'Data for figs 1.26_1.31'!O$2,FALSE)</f>
        <v>0</v>
      </c>
      <c r="P33" s="556">
        <f>VLOOKUP($A33,'1.29'!$A$6:$P$387,'Data for figs 1.26_1.31'!P$2,FALSE)</f>
        <v>60.17618942</v>
      </c>
      <c r="Q33" s="556">
        <f>VLOOKUP($A33,'1.29'!$A$6:$P$387,'Data for figs 1.26_1.31'!Q$2,FALSE)</f>
        <v>17.513835159999999</v>
      </c>
      <c r="R33" s="556">
        <f>VLOOKUP($A33,'1.29'!$A$6:$P$387,'Data for figs 1.26_1.31'!R$2,FALSE)</f>
        <v>38.484354600000003</v>
      </c>
      <c r="S33" s="569">
        <f>VLOOKUP($A33,'1.30'!$A$6:$P$387,'Data for figs 1.26_1.31'!S$2,FALSE)</f>
        <v>0</v>
      </c>
      <c r="T33" s="569">
        <f>VLOOKUP($A33,'1.30'!$A$6:$P$387,'Data for figs 1.26_1.31'!T$2,FALSE)</f>
        <v>0</v>
      </c>
      <c r="U33" s="570">
        <f>VLOOKUP($A33,'1.30'!$A$6:$P$387,'Data for figs 1.26_1.31'!U$2,FALSE)</f>
        <v>0</v>
      </c>
      <c r="V33" s="556">
        <v>15.284602810000001</v>
      </c>
      <c r="W33" s="556">
        <v>10.672219910000001</v>
      </c>
      <c r="X33" s="556">
        <v>12.93013129</v>
      </c>
      <c r="Y33" s="531">
        <f>VLOOKUP($A33,'1.26'!$A$6:$P$387,'Data for figs 1.26_1.31'!Y$2,FALSE)</f>
        <v>171</v>
      </c>
      <c r="Z33" s="526"/>
      <c r="AA33" s="526"/>
      <c r="AB33" s="526"/>
      <c r="AC33" s="527"/>
    </row>
    <row r="34" spans="1:29" ht="17.25" x14ac:dyDescent="0.35">
      <c r="A34" s="528" t="s">
        <v>222</v>
      </c>
      <c r="B34" s="528" t="s">
        <v>223</v>
      </c>
      <c r="C34" s="528" t="s">
        <v>930</v>
      </c>
      <c r="D34" s="528" t="s">
        <v>59</v>
      </c>
      <c r="E34" s="528" t="s">
        <v>129</v>
      </c>
      <c r="F34" s="528"/>
      <c r="G34" s="569">
        <f>VLOOKUP($A34,'1.26'!$A$6:$P$387,'Data for figs 1.26_1.31'!G$2,FALSE)</f>
        <v>0</v>
      </c>
      <c r="H34" s="569">
        <f>VLOOKUP($A34,'1.26'!$A$6:$P$387,'Data for figs 1.26_1.31'!H$2,FALSE)</f>
        <v>0</v>
      </c>
      <c r="I34" s="570">
        <f>VLOOKUP($A34,'1.26'!$A$6:$P$387,'Data for figs 1.26_1.31'!I$2,FALSE)</f>
        <v>0</v>
      </c>
      <c r="J34" s="530">
        <f>VLOOKUP($A34,'1.27'!$A$6:$P$387,'Data for figs 1.26_1.31'!J$2,FALSE)</f>
        <v>127.1</v>
      </c>
      <c r="K34" s="530">
        <f>VLOOKUP($A34,'1.27'!$A$6:$P$387,'Data for figs 1.26_1.31'!K$2,FALSE)</f>
        <v>53.7</v>
      </c>
      <c r="L34" s="530">
        <f>VLOOKUP($A34,'1.27'!$A$6:$P$387,'Data for figs 1.26_1.31'!L$2,FALSE)</f>
        <v>89.7</v>
      </c>
      <c r="M34" s="569">
        <f>VLOOKUP($A34,'1.28'!$A$6:$P$387,'Data for figs 1.26_1.31'!M$2,FALSE)</f>
        <v>0</v>
      </c>
      <c r="N34" s="569">
        <f>VLOOKUP($A34,'1.28'!$A$6:$P$387,'Data for figs 1.26_1.31'!N$2,FALSE)</f>
        <v>0</v>
      </c>
      <c r="O34" s="570">
        <f>VLOOKUP($A34,'1.28'!$A$6:$P$387,'Data for figs 1.26_1.31'!O$2,FALSE)</f>
        <v>0</v>
      </c>
      <c r="P34" s="556">
        <f>VLOOKUP($A34,'1.29'!$A$6:$P$387,'Data for figs 1.26_1.31'!P$2,FALSE)</f>
        <v>73.348913269999997</v>
      </c>
      <c r="Q34" s="556">
        <f>VLOOKUP($A34,'1.29'!$A$6:$P$387,'Data for figs 1.26_1.31'!Q$2,FALSE)</f>
        <v>22.799724659999999</v>
      </c>
      <c r="R34" s="556">
        <f>VLOOKUP($A34,'1.29'!$A$6:$P$387,'Data for figs 1.26_1.31'!R$2,FALSE)</f>
        <v>47.474685739999998</v>
      </c>
      <c r="S34" s="569">
        <f>VLOOKUP($A34,'1.30'!$A$6:$P$387,'Data for figs 1.26_1.31'!S$2,FALSE)</f>
        <v>0</v>
      </c>
      <c r="T34" s="569">
        <f>VLOOKUP($A34,'1.30'!$A$6:$P$387,'Data for figs 1.26_1.31'!T$2,FALSE)</f>
        <v>0</v>
      </c>
      <c r="U34" s="570">
        <f>VLOOKUP($A34,'1.30'!$A$6:$P$387,'Data for figs 1.26_1.31'!U$2,FALSE)</f>
        <v>0</v>
      </c>
      <c r="V34" s="556">
        <v>18.243374249999999</v>
      </c>
      <c r="W34" s="556">
        <v>12.922757689999999</v>
      </c>
      <c r="X34" s="556">
        <v>15.58246087</v>
      </c>
      <c r="Y34" s="531">
        <f>VLOOKUP($A34,'1.26'!$A$6:$P$387,'Data for figs 1.26_1.31'!Y$2,FALSE)</f>
        <v>53</v>
      </c>
      <c r="Z34" s="526"/>
      <c r="AA34" s="526"/>
      <c r="AB34" s="526"/>
      <c r="AC34" s="527"/>
    </row>
    <row r="35" spans="1:29" ht="17.25" x14ac:dyDescent="0.35">
      <c r="A35" s="528" t="s">
        <v>212</v>
      </c>
      <c r="B35" s="528" t="s">
        <v>213</v>
      </c>
      <c r="C35" s="528" t="s">
        <v>931</v>
      </c>
      <c r="D35" s="528" t="s">
        <v>59</v>
      </c>
      <c r="E35" s="528" t="s">
        <v>129</v>
      </c>
      <c r="F35" s="528"/>
      <c r="G35" s="569">
        <f>VLOOKUP($A35,'1.26'!$A$6:$P$387,'Data for figs 1.26_1.31'!G$2,FALSE)</f>
        <v>0</v>
      </c>
      <c r="H35" s="569">
        <f>VLOOKUP($A35,'1.26'!$A$6:$P$387,'Data for figs 1.26_1.31'!H$2,FALSE)</f>
        <v>0</v>
      </c>
      <c r="I35" s="570">
        <f>VLOOKUP($A35,'1.26'!$A$6:$P$387,'Data for figs 1.26_1.31'!I$2,FALSE)</f>
        <v>0</v>
      </c>
      <c r="J35" s="530">
        <f>VLOOKUP($A35,'1.27'!$A$6:$P$387,'Data for figs 1.26_1.31'!J$2,FALSE)</f>
        <v>129.69999999999999</v>
      </c>
      <c r="K35" s="530">
        <f>VLOOKUP($A35,'1.27'!$A$6:$P$387,'Data for figs 1.26_1.31'!K$2,FALSE)</f>
        <v>55.8</v>
      </c>
      <c r="L35" s="530">
        <f>VLOOKUP($A35,'1.27'!$A$6:$P$387,'Data for figs 1.26_1.31'!L$2,FALSE)</f>
        <v>91.9</v>
      </c>
      <c r="M35" s="569">
        <f>VLOOKUP($A35,'1.28'!$A$6:$P$387,'Data for figs 1.26_1.31'!M$2,FALSE)</f>
        <v>0</v>
      </c>
      <c r="N35" s="569">
        <f>VLOOKUP($A35,'1.28'!$A$6:$P$387,'Data for figs 1.26_1.31'!N$2,FALSE)</f>
        <v>0</v>
      </c>
      <c r="O35" s="570">
        <f>VLOOKUP($A35,'1.28'!$A$6:$P$387,'Data for figs 1.26_1.31'!O$2,FALSE)</f>
        <v>0</v>
      </c>
      <c r="P35" s="556">
        <f>VLOOKUP($A35,'1.29'!$A$6:$P$387,'Data for figs 1.26_1.31'!P$2,FALSE)</f>
        <v>67.650948769999999</v>
      </c>
      <c r="Q35" s="556">
        <f>VLOOKUP($A35,'1.29'!$A$6:$P$387,'Data for figs 1.26_1.31'!Q$2,FALSE)</f>
        <v>20.271134289999999</v>
      </c>
      <c r="R35" s="556">
        <f>VLOOKUP($A35,'1.29'!$A$6:$P$387,'Data for figs 1.26_1.31'!R$2,FALSE)</f>
        <v>43.499701049999999</v>
      </c>
      <c r="S35" s="569">
        <f>VLOOKUP($A35,'1.30'!$A$6:$P$387,'Data for figs 1.26_1.31'!S$2,FALSE)</f>
        <v>0</v>
      </c>
      <c r="T35" s="569">
        <f>VLOOKUP($A35,'1.30'!$A$6:$P$387,'Data for figs 1.26_1.31'!T$2,FALSE)</f>
        <v>0</v>
      </c>
      <c r="U35" s="570">
        <f>VLOOKUP($A35,'1.30'!$A$6:$P$387,'Data for figs 1.26_1.31'!U$2,FALSE)</f>
        <v>0</v>
      </c>
      <c r="V35" s="556">
        <v>26.087449830000001</v>
      </c>
      <c r="W35" s="556">
        <v>10.78228751</v>
      </c>
      <c r="X35" s="556">
        <v>18.2071367</v>
      </c>
      <c r="Y35" s="531">
        <f>VLOOKUP($A35,'1.26'!$A$6:$P$387,'Data for figs 1.26_1.31'!Y$2,FALSE)</f>
        <v>52</v>
      </c>
      <c r="Z35" s="526"/>
      <c r="AA35" s="526"/>
      <c r="AB35" s="526"/>
      <c r="AC35" s="527"/>
    </row>
    <row r="36" spans="1:29" ht="17.25" x14ac:dyDescent="0.35">
      <c r="A36" s="528" t="s">
        <v>246</v>
      </c>
      <c r="B36" s="528" t="s">
        <v>247</v>
      </c>
      <c r="C36" s="528" t="s">
        <v>932</v>
      </c>
      <c r="D36" s="528" t="s">
        <v>59</v>
      </c>
      <c r="E36" s="528" t="s">
        <v>129</v>
      </c>
      <c r="F36" s="528"/>
      <c r="G36" s="569">
        <f>VLOOKUP($A36,'1.26'!$A$6:$P$387,'Data for figs 1.26_1.31'!G$2,FALSE)</f>
        <v>0</v>
      </c>
      <c r="H36" s="569">
        <f>VLOOKUP($A36,'1.26'!$A$6:$P$387,'Data for figs 1.26_1.31'!H$2,FALSE)</f>
        <v>0</v>
      </c>
      <c r="I36" s="570">
        <f>VLOOKUP($A36,'1.26'!$A$6:$P$387,'Data for figs 1.26_1.31'!I$2,FALSE)</f>
        <v>0</v>
      </c>
      <c r="J36" s="530">
        <f>VLOOKUP($A36,'1.27'!$A$6:$P$387,'Data for figs 1.26_1.31'!J$2,FALSE)</f>
        <v>111.1</v>
      </c>
      <c r="K36" s="530">
        <f>VLOOKUP($A36,'1.27'!$A$6:$P$387,'Data for figs 1.26_1.31'!K$2,FALSE)</f>
        <v>39.200000000000003</v>
      </c>
      <c r="L36" s="530">
        <f>VLOOKUP($A36,'1.27'!$A$6:$P$387,'Data for figs 1.26_1.31'!L$2,FALSE)</f>
        <v>74</v>
      </c>
      <c r="M36" s="569">
        <f>VLOOKUP($A36,'1.28'!$A$6:$P$387,'Data for figs 1.26_1.31'!M$2,FALSE)</f>
        <v>0</v>
      </c>
      <c r="N36" s="569">
        <f>VLOOKUP($A36,'1.28'!$A$6:$P$387,'Data for figs 1.26_1.31'!N$2,FALSE)</f>
        <v>0</v>
      </c>
      <c r="O36" s="570">
        <f>VLOOKUP($A36,'1.28'!$A$6:$P$387,'Data for figs 1.26_1.31'!O$2,FALSE)</f>
        <v>0</v>
      </c>
      <c r="P36" s="556">
        <f>VLOOKUP($A36,'1.29'!$A$6:$P$387,'Data for figs 1.26_1.31'!P$2,FALSE)</f>
        <v>58.917554920000001</v>
      </c>
      <c r="Q36" s="556">
        <f>VLOOKUP($A36,'1.29'!$A$6:$P$387,'Data for figs 1.26_1.31'!Q$2,FALSE)</f>
        <v>10.949201260000001</v>
      </c>
      <c r="R36" s="556">
        <f>VLOOKUP($A36,'1.29'!$A$6:$P$387,'Data for figs 1.26_1.31'!R$2,FALSE)</f>
        <v>34.237571240000001</v>
      </c>
      <c r="S36" s="569">
        <f>VLOOKUP($A36,'1.30'!$A$6:$P$387,'Data for figs 1.26_1.31'!S$2,FALSE)</f>
        <v>0</v>
      </c>
      <c r="T36" s="569">
        <f>VLOOKUP($A36,'1.30'!$A$6:$P$387,'Data for figs 1.26_1.31'!T$2,FALSE)</f>
        <v>0</v>
      </c>
      <c r="U36" s="570">
        <f>VLOOKUP($A36,'1.30'!$A$6:$P$387,'Data for figs 1.26_1.31'!U$2,FALSE)</f>
        <v>0</v>
      </c>
      <c r="V36" s="556">
        <v>17.759485000000002</v>
      </c>
      <c r="W36" s="556">
        <v>10.410831890000001</v>
      </c>
      <c r="X36" s="556">
        <v>13.987121549999999</v>
      </c>
      <c r="Y36" s="531">
        <f>VLOOKUP($A36,'1.26'!$A$6:$P$387,'Data for figs 1.26_1.31'!Y$2,FALSE)</f>
        <v>129</v>
      </c>
      <c r="Z36" s="526"/>
      <c r="AA36" s="526"/>
      <c r="AB36" s="526"/>
      <c r="AC36" s="527"/>
    </row>
    <row r="37" spans="1:29" ht="17.25" x14ac:dyDescent="0.35">
      <c r="A37" s="528" t="s">
        <v>250</v>
      </c>
      <c r="B37" s="528" t="s">
        <v>251</v>
      </c>
      <c r="C37" s="528" t="s">
        <v>932</v>
      </c>
      <c r="D37" s="528" t="s">
        <v>59</v>
      </c>
      <c r="E37" s="528" t="s">
        <v>129</v>
      </c>
      <c r="F37" s="528"/>
      <c r="G37" s="569">
        <f>VLOOKUP($A37,'1.26'!$A$6:$P$387,'Data for figs 1.26_1.31'!G$2,FALSE)</f>
        <v>0</v>
      </c>
      <c r="H37" s="569">
        <f>VLOOKUP($A37,'1.26'!$A$6:$P$387,'Data for figs 1.26_1.31'!H$2,FALSE)</f>
        <v>0</v>
      </c>
      <c r="I37" s="570">
        <f>VLOOKUP($A37,'1.26'!$A$6:$P$387,'Data for figs 1.26_1.31'!I$2,FALSE)</f>
        <v>0</v>
      </c>
      <c r="J37" s="530">
        <f>VLOOKUP($A37,'1.27'!$A$6:$P$387,'Data for figs 1.26_1.31'!J$2,FALSE)</f>
        <v>113.5</v>
      </c>
      <c r="K37" s="530">
        <f>VLOOKUP($A37,'1.27'!$A$6:$P$387,'Data for figs 1.26_1.31'!K$2,FALSE)</f>
        <v>47.8</v>
      </c>
      <c r="L37" s="530">
        <f>VLOOKUP($A37,'1.27'!$A$6:$P$387,'Data for figs 1.26_1.31'!L$2,FALSE)</f>
        <v>80.2</v>
      </c>
      <c r="M37" s="569">
        <f>VLOOKUP($A37,'1.28'!$A$6:$P$387,'Data for figs 1.26_1.31'!M$2,FALSE)</f>
        <v>0</v>
      </c>
      <c r="N37" s="569">
        <f>VLOOKUP($A37,'1.28'!$A$6:$P$387,'Data for figs 1.26_1.31'!N$2,FALSE)</f>
        <v>0</v>
      </c>
      <c r="O37" s="570">
        <f>VLOOKUP($A37,'1.28'!$A$6:$P$387,'Data for figs 1.26_1.31'!O$2,FALSE)</f>
        <v>0</v>
      </c>
      <c r="P37" s="556">
        <f>VLOOKUP($A37,'1.29'!$A$6:$P$387,'Data for figs 1.26_1.31'!P$2,FALSE)</f>
        <v>63.935964499999997</v>
      </c>
      <c r="Q37" s="556">
        <f>VLOOKUP($A37,'1.29'!$A$6:$P$387,'Data for figs 1.26_1.31'!Q$2,FALSE)</f>
        <v>24.90789681</v>
      </c>
      <c r="R37" s="556">
        <f>VLOOKUP($A37,'1.29'!$A$6:$P$387,'Data for figs 1.26_1.31'!R$2,FALSE)</f>
        <v>44.268606890000001</v>
      </c>
      <c r="S37" s="569">
        <f>VLOOKUP($A37,'1.30'!$A$6:$P$387,'Data for figs 1.26_1.31'!S$2,FALSE)</f>
        <v>0</v>
      </c>
      <c r="T37" s="569">
        <f>VLOOKUP($A37,'1.30'!$A$6:$P$387,'Data for figs 1.26_1.31'!T$2,FALSE)</f>
        <v>0</v>
      </c>
      <c r="U37" s="570">
        <f>VLOOKUP($A37,'1.30'!$A$6:$P$387,'Data for figs 1.26_1.31'!U$2,FALSE)</f>
        <v>0</v>
      </c>
      <c r="V37" s="556">
        <v>13.5521996</v>
      </c>
      <c r="W37" s="556">
        <v>6.7295178680000003</v>
      </c>
      <c r="X37" s="556">
        <v>10.067383510000001</v>
      </c>
      <c r="Y37" s="531">
        <f>VLOOKUP($A37,'1.26'!$A$6:$P$387,'Data for figs 1.26_1.31'!Y$2,FALSE)</f>
        <v>116</v>
      </c>
      <c r="Z37" s="526"/>
      <c r="AA37" s="526"/>
      <c r="AB37" s="526"/>
      <c r="AC37" s="527"/>
    </row>
    <row r="38" spans="1:29" ht="17.25" x14ac:dyDescent="0.35">
      <c r="A38" s="528" t="s">
        <v>535</v>
      </c>
      <c r="B38" s="528" t="s">
        <v>536</v>
      </c>
      <c r="C38" s="528" t="s">
        <v>933</v>
      </c>
      <c r="D38" s="528" t="s">
        <v>58</v>
      </c>
      <c r="E38" s="528" t="s">
        <v>129</v>
      </c>
      <c r="F38" s="528"/>
      <c r="G38" s="569">
        <f>VLOOKUP($A38,'1.26'!$A$6:$P$387,'Data for figs 1.26_1.31'!G$2,FALSE)</f>
        <v>0</v>
      </c>
      <c r="H38" s="569">
        <f>VLOOKUP($A38,'1.26'!$A$6:$P$387,'Data for figs 1.26_1.31'!H$2,FALSE)</f>
        <v>0</v>
      </c>
      <c r="I38" s="570">
        <f>VLOOKUP($A38,'1.26'!$A$6:$P$387,'Data for figs 1.26_1.31'!I$2,FALSE)</f>
        <v>0</v>
      </c>
      <c r="J38" s="530">
        <f>VLOOKUP($A38,'1.27'!$A$6:$P$387,'Data for figs 1.26_1.31'!J$2,FALSE)</f>
        <v>92.6</v>
      </c>
      <c r="K38" s="530">
        <f>VLOOKUP($A38,'1.27'!$A$6:$P$387,'Data for figs 1.26_1.31'!K$2,FALSE)</f>
        <v>45.7</v>
      </c>
      <c r="L38" s="530">
        <f>VLOOKUP($A38,'1.27'!$A$6:$P$387,'Data for figs 1.26_1.31'!L$2,FALSE)</f>
        <v>68.599999999999994</v>
      </c>
      <c r="M38" s="569">
        <f>VLOOKUP($A38,'1.28'!$A$6:$P$387,'Data for figs 1.26_1.31'!M$2,FALSE)</f>
        <v>0</v>
      </c>
      <c r="N38" s="569">
        <f>VLOOKUP($A38,'1.28'!$A$6:$P$387,'Data for figs 1.26_1.31'!N$2,FALSE)</f>
        <v>0</v>
      </c>
      <c r="O38" s="570">
        <f>VLOOKUP($A38,'1.28'!$A$6:$P$387,'Data for figs 1.26_1.31'!O$2,FALSE)</f>
        <v>0</v>
      </c>
      <c r="P38" s="556">
        <f>VLOOKUP($A38,'1.29'!$A$6:$P$387,'Data for figs 1.26_1.31'!P$2,FALSE)</f>
        <v>47.555672800000004</v>
      </c>
      <c r="Q38" s="556">
        <f>VLOOKUP($A38,'1.29'!$A$6:$P$387,'Data for figs 1.26_1.31'!Q$2,FALSE)</f>
        <v>17.884993850000001</v>
      </c>
      <c r="R38" s="556">
        <f>VLOOKUP($A38,'1.29'!$A$6:$P$387,'Data for figs 1.26_1.31'!R$2,FALSE)</f>
        <v>32.406229490000001</v>
      </c>
      <c r="S38" s="569">
        <f>VLOOKUP($A38,'1.30'!$A$6:$P$387,'Data for figs 1.26_1.31'!S$2,FALSE)</f>
        <v>0</v>
      </c>
      <c r="T38" s="569">
        <f>VLOOKUP($A38,'1.30'!$A$6:$P$387,'Data for figs 1.26_1.31'!T$2,FALSE)</f>
        <v>0</v>
      </c>
      <c r="U38" s="570">
        <f>VLOOKUP($A38,'1.30'!$A$6:$P$387,'Data for figs 1.26_1.31'!U$2,FALSE)</f>
        <v>0</v>
      </c>
      <c r="V38" s="556">
        <v>15.35499023</v>
      </c>
      <c r="W38" s="556">
        <v>10.473292730000001</v>
      </c>
      <c r="X38" s="556">
        <v>12.83235167</v>
      </c>
      <c r="Y38" s="531">
        <f>VLOOKUP($A38,'1.26'!$A$6:$P$387,'Data for figs 1.26_1.31'!Y$2,FALSE)</f>
        <v>98</v>
      </c>
      <c r="Z38" s="526"/>
      <c r="AA38" s="526"/>
      <c r="AB38" s="526"/>
      <c r="AC38" s="527"/>
    </row>
    <row r="39" spans="1:29" ht="17.25" x14ac:dyDescent="0.35">
      <c r="A39" s="528" t="s">
        <v>461</v>
      </c>
      <c r="B39" s="528" t="s">
        <v>462</v>
      </c>
      <c r="C39" s="528" t="s">
        <v>934</v>
      </c>
      <c r="D39" s="528" t="s">
        <v>58</v>
      </c>
      <c r="E39" s="528" t="s">
        <v>129</v>
      </c>
      <c r="F39" s="528"/>
      <c r="G39" s="569">
        <f>VLOOKUP($A39,'1.26'!$A$6:$P$387,'Data for figs 1.26_1.31'!G$2,FALSE)</f>
        <v>0</v>
      </c>
      <c r="H39" s="569">
        <f>VLOOKUP($A39,'1.26'!$A$6:$P$387,'Data for figs 1.26_1.31'!H$2,FALSE)</f>
        <v>0</v>
      </c>
      <c r="I39" s="570">
        <f>VLOOKUP($A39,'1.26'!$A$6:$P$387,'Data for figs 1.26_1.31'!I$2,FALSE)</f>
        <v>0</v>
      </c>
      <c r="J39" s="530">
        <f>VLOOKUP($A39,'1.27'!$A$6:$P$387,'Data for figs 1.26_1.31'!J$2,FALSE)</f>
        <v>65.2</v>
      </c>
      <c r="K39" s="530">
        <f>VLOOKUP($A39,'1.27'!$A$6:$P$387,'Data for figs 1.26_1.31'!K$2,FALSE)</f>
        <v>27.9</v>
      </c>
      <c r="L39" s="530">
        <f>VLOOKUP($A39,'1.27'!$A$6:$P$387,'Data for figs 1.26_1.31'!L$2,FALSE)</f>
        <v>46.1</v>
      </c>
      <c r="M39" s="569">
        <f>VLOOKUP($A39,'1.28'!$A$6:$P$387,'Data for figs 1.26_1.31'!M$2,FALSE)</f>
        <v>0</v>
      </c>
      <c r="N39" s="569">
        <f>VLOOKUP($A39,'1.28'!$A$6:$P$387,'Data for figs 1.26_1.31'!N$2,FALSE)</f>
        <v>0</v>
      </c>
      <c r="O39" s="570">
        <f>VLOOKUP($A39,'1.28'!$A$6:$P$387,'Data for figs 1.26_1.31'!O$2,FALSE)</f>
        <v>0</v>
      </c>
      <c r="P39" s="556">
        <f>VLOOKUP($A39,'1.29'!$A$6:$P$387,'Data for figs 1.26_1.31'!P$2,FALSE)</f>
        <v>37.630836029999998</v>
      </c>
      <c r="Q39" s="556">
        <f>VLOOKUP($A39,'1.29'!$A$6:$P$387,'Data for figs 1.26_1.31'!Q$2,FALSE)</f>
        <v>6.6050701060000003</v>
      </c>
      <c r="R39" s="556">
        <f>VLOOKUP($A39,'1.29'!$A$6:$P$387,'Data for figs 1.26_1.31'!R$2,FALSE)</f>
        <v>21.85447735</v>
      </c>
      <c r="S39" s="569">
        <f>VLOOKUP($A39,'1.30'!$A$6:$P$387,'Data for figs 1.26_1.31'!S$2,FALSE)</f>
        <v>0</v>
      </c>
      <c r="T39" s="569">
        <f>VLOOKUP($A39,'1.30'!$A$6:$P$387,'Data for figs 1.26_1.31'!T$2,FALSE)</f>
        <v>0</v>
      </c>
      <c r="U39" s="570">
        <f>VLOOKUP($A39,'1.30'!$A$6:$P$387,'Data for figs 1.26_1.31'!U$2,FALSE)</f>
        <v>0</v>
      </c>
      <c r="V39" s="556">
        <v>0</v>
      </c>
      <c r="W39" s="556">
        <v>7.1703405690000004</v>
      </c>
      <c r="X39" s="556">
        <v>5.6978903150000004</v>
      </c>
      <c r="Y39" s="531">
        <f>VLOOKUP($A39,'1.26'!$A$6:$P$387,'Data for figs 1.26_1.31'!Y$2,FALSE)</f>
        <v>284</v>
      </c>
      <c r="Z39" s="526"/>
      <c r="AA39" s="526"/>
      <c r="AB39" s="526"/>
      <c r="AC39" s="527"/>
    </row>
    <row r="40" spans="1:29" ht="17.25" x14ac:dyDescent="0.35">
      <c r="A40" s="528" t="s">
        <v>467</v>
      </c>
      <c r="B40" s="528" t="s">
        <v>468</v>
      </c>
      <c r="C40" s="528" t="s">
        <v>934</v>
      </c>
      <c r="D40" s="528" t="s">
        <v>58</v>
      </c>
      <c r="E40" s="528" t="s">
        <v>129</v>
      </c>
      <c r="F40" s="528"/>
      <c r="G40" s="569">
        <f>VLOOKUP($A40,'1.26'!$A$6:$P$387,'Data for figs 1.26_1.31'!G$2,FALSE)</f>
        <v>0</v>
      </c>
      <c r="H40" s="569">
        <f>VLOOKUP($A40,'1.26'!$A$6:$P$387,'Data for figs 1.26_1.31'!H$2,FALSE)</f>
        <v>0</v>
      </c>
      <c r="I40" s="570">
        <f>VLOOKUP($A40,'1.26'!$A$6:$P$387,'Data for figs 1.26_1.31'!I$2,FALSE)</f>
        <v>0</v>
      </c>
      <c r="J40" s="530">
        <f>VLOOKUP($A40,'1.27'!$A$6:$P$387,'Data for figs 1.26_1.31'!J$2,FALSE)</f>
        <v>70.599999999999994</v>
      </c>
      <c r="K40" s="530">
        <f>VLOOKUP($A40,'1.27'!$A$6:$P$387,'Data for figs 1.26_1.31'!K$2,FALSE)</f>
        <v>29.2</v>
      </c>
      <c r="L40" s="530">
        <f>VLOOKUP($A40,'1.27'!$A$6:$P$387,'Data for figs 1.26_1.31'!L$2,FALSE)</f>
        <v>49.6</v>
      </c>
      <c r="M40" s="569">
        <f>VLOOKUP($A40,'1.28'!$A$6:$P$387,'Data for figs 1.26_1.31'!M$2,FALSE)</f>
        <v>0</v>
      </c>
      <c r="N40" s="569">
        <f>VLOOKUP($A40,'1.28'!$A$6:$P$387,'Data for figs 1.26_1.31'!N$2,FALSE)</f>
        <v>0</v>
      </c>
      <c r="O40" s="570">
        <f>VLOOKUP($A40,'1.28'!$A$6:$P$387,'Data for figs 1.26_1.31'!O$2,FALSE)</f>
        <v>0</v>
      </c>
      <c r="P40" s="556">
        <f>VLOOKUP($A40,'1.29'!$A$6:$P$387,'Data for figs 1.26_1.31'!P$2,FALSE)</f>
        <v>46.272197259999999</v>
      </c>
      <c r="Q40" s="556">
        <f>VLOOKUP($A40,'1.29'!$A$6:$P$387,'Data for figs 1.26_1.31'!Q$2,FALSE)</f>
        <v>10.26252159</v>
      </c>
      <c r="R40" s="556">
        <f>VLOOKUP($A40,'1.29'!$A$6:$P$387,'Data for figs 1.26_1.31'!R$2,FALSE)</f>
        <v>27.897244579999999</v>
      </c>
      <c r="S40" s="569">
        <f>VLOOKUP($A40,'1.30'!$A$6:$P$387,'Data for figs 1.26_1.31'!S$2,FALSE)</f>
        <v>0</v>
      </c>
      <c r="T40" s="569">
        <f>VLOOKUP($A40,'1.30'!$A$6:$P$387,'Data for figs 1.26_1.31'!T$2,FALSE)</f>
        <v>0</v>
      </c>
      <c r="U40" s="570">
        <f>VLOOKUP($A40,'1.30'!$A$6:$P$387,'Data for figs 1.26_1.31'!U$2,FALSE)</f>
        <v>0</v>
      </c>
      <c r="V40" s="556">
        <v>8.8071703659999994</v>
      </c>
      <c r="W40" s="556">
        <v>9.1257508319999996</v>
      </c>
      <c r="X40" s="556">
        <v>9.0103379369999992</v>
      </c>
      <c r="Y40" s="531">
        <f>VLOOKUP($A40,'1.26'!$A$6:$P$387,'Data for figs 1.26_1.31'!Y$2,FALSE)</f>
        <v>289</v>
      </c>
      <c r="Z40" s="526"/>
      <c r="AA40" s="526"/>
      <c r="AB40" s="526"/>
      <c r="AC40" s="527"/>
    </row>
    <row r="41" spans="1:29" ht="17.25" x14ac:dyDescent="0.35">
      <c r="A41" s="528" t="s">
        <v>463</v>
      </c>
      <c r="B41" s="528" t="s">
        <v>464</v>
      </c>
      <c r="C41" s="528" t="s">
        <v>934</v>
      </c>
      <c r="D41" s="528" t="s">
        <v>58</v>
      </c>
      <c r="E41" s="528" t="s">
        <v>129</v>
      </c>
      <c r="F41" s="528"/>
      <c r="G41" s="569">
        <f>VLOOKUP($A41,'1.26'!$A$6:$P$387,'Data for figs 1.26_1.31'!G$2,FALSE)</f>
        <v>0</v>
      </c>
      <c r="H41" s="569">
        <f>VLOOKUP($A41,'1.26'!$A$6:$P$387,'Data for figs 1.26_1.31'!H$2,FALSE)</f>
        <v>0</v>
      </c>
      <c r="I41" s="570">
        <f>VLOOKUP($A41,'1.26'!$A$6:$P$387,'Data for figs 1.26_1.31'!I$2,FALSE)</f>
        <v>0</v>
      </c>
      <c r="J41" s="530">
        <f>VLOOKUP($A41,'1.27'!$A$6:$P$387,'Data for figs 1.26_1.31'!J$2,FALSE)</f>
        <v>103.5</v>
      </c>
      <c r="K41" s="530">
        <f>VLOOKUP($A41,'1.27'!$A$6:$P$387,'Data for figs 1.26_1.31'!K$2,FALSE)</f>
        <v>49.8</v>
      </c>
      <c r="L41" s="530">
        <f>VLOOKUP($A41,'1.27'!$A$6:$P$387,'Data for figs 1.26_1.31'!L$2,FALSE)</f>
        <v>76.599999999999994</v>
      </c>
      <c r="M41" s="569">
        <f>VLOOKUP($A41,'1.28'!$A$6:$P$387,'Data for figs 1.26_1.31'!M$2,FALSE)</f>
        <v>0</v>
      </c>
      <c r="N41" s="569">
        <f>VLOOKUP($A41,'1.28'!$A$6:$P$387,'Data for figs 1.26_1.31'!N$2,FALSE)</f>
        <v>0</v>
      </c>
      <c r="O41" s="570">
        <f>VLOOKUP($A41,'1.28'!$A$6:$P$387,'Data for figs 1.26_1.31'!O$2,FALSE)</f>
        <v>0</v>
      </c>
      <c r="P41" s="556">
        <f>VLOOKUP($A41,'1.29'!$A$6:$P$387,'Data for figs 1.26_1.31'!P$2,FALSE)</f>
        <v>59.991104960000001</v>
      </c>
      <c r="Q41" s="556">
        <f>VLOOKUP($A41,'1.29'!$A$6:$P$387,'Data for figs 1.26_1.31'!Q$2,FALSE)</f>
        <v>17.876432770000001</v>
      </c>
      <c r="R41" s="556">
        <f>VLOOKUP($A41,'1.29'!$A$6:$P$387,'Data for figs 1.26_1.31'!R$2,FALSE)</f>
        <v>38.77082334</v>
      </c>
      <c r="S41" s="569">
        <f>VLOOKUP($A41,'1.30'!$A$6:$P$387,'Data for figs 1.26_1.31'!S$2,FALSE)</f>
        <v>0</v>
      </c>
      <c r="T41" s="569">
        <f>VLOOKUP($A41,'1.30'!$A$6:$P$387,'Data for figs 1.26_1.31'!T$2,FALSE)</f>
        <v>0</v>
      </c>
      <c r="U41" s="570">
        <f>VLOOKUP($A41,'1.30'!$A$6:$P$387,'Data for figs 1.26_1.31'!U$2,FALSE)</f>
        <v>0</v>
      </c>
      <c r="V41" s="556">
        <v>20.219430469999999</v>
      </c>
      <c r="W41" s="556">
        <v>9.656450371</v>
      </c>
      <c r="X41" s="556">
        <v>14.963518240000001</v>
      </c>
      <c r="Y41" s="531">
        <f>VLOOKUP($A41,'1.26'!$A$6:$P$387,'Data for figs 1.26_1.31'!Y$2,FALSE)</f>
        <v>141</v>
      </c>
      <c r="Z41" s="526"/>
      <c r="AA41" s="526"/>
      <c r="AB41" s="526"/>
      <c r="AC41" s="527"/>
    </row>
    <row r="42" spans="1:29" ht="17.25" x14ac:dyDescent="0.35">
      <c r="A42" s="528" t="s">
        <v>465</v>
      </c>
      <c r="B42" s="528" t="s">
        <v>466</v>
      </c>
      <c r="C42" s="528" t="s">
        <v>934</v>
      </c>
      <c r="D42" s="528" t="s">
        <v>58</v>
      </c>
      <c r="E42" s="528" t="s">
        <v>129</v>
      </c>
      <c r="F42" s="528"/>
      <c r="G42" s="569">
        <f>VLOOKUP($A42,'1.26'!$A$6:$P$387,'Data for figs 1.26_1.31'!G$2,FALSE)</f>
        <v>0</v>
      </c>
      <c r="H42" s="569">
        <f>VLOOKUP($A42,'1.26'!$A$6:$P$387,'Data for figs 1.26_1.31'!H$2,FALSE)</f>
        <v>0</v>
      </c>
      <c r="I42" s="570">
        <f>VLOOKUP($A42,'1.26'!$A$6:$P$387,'Data for figs 1.26_1.31'!I$2,FALSE)</f>
        <v>0</v>
      </c>
      <c r="J42" s="530">
        <f>VLOOKUP($A42,'1.27'!$A$6:$P$387,'Data for figs 1.26_1.31'!J$2,FALSE)</f>
        <v>138.1</v>
      </c>
      <c r="K42" s="530">
        <f>VLOOKUP($A42,'1.27'!$A$6:$P$387,'Data for figs 1.26_1.31'!K$2,FALSE)</f>
        <v>74.2</v>
      </c>
      <c r="L42" s="530">
        <f>VLOOKUP($A42,'1.27'!$A$6:$P$387,'Data for figs 1.26_1.31'!L$2,FALSE)</f>
        <v>105.7</v>
      </c>
      <c r="M42" s="569">
        <f>VLOOKUP($A42,'1.28'!$A$6:$P$387,'Data for figs 1.26_1.31'!M$2,FALSE)</f>
        <v>0</v>
      </c>
      <c r="N42" s="569">
        <f>VLOOKUP($A42,'1.28'!$A$6:$P$387,'Data for figs 1.26_1.31'!N$2,FALSE)</f>
        <v>0</v>
      </c>
      <c r="O42" s="570">
        <f>VLOOKUP($A42,'1.28'!$A$6:$P$387,'Data for figs 1.26_1.31'!O$2,FALSE)</f>
        <v>0</v>
      </c>
      <c r="P42" s="556">
        <f>VLOOKUP($A42,'1.29'!$A$6:$P$387,'Data for figs 1.26_1.31'!P$2,FALSE)</f>
        <v>90.641501020000007</v>
      </c>
      <c r="Q42" s="556">
        <f>VLOOKUP($A42,'1.29'!$A$6:$P$387,'Data for figs 1.26_1.31'!Q$2,FALSE)</f>
        <v>34.298792689999999</v>
      </c>
      <c r="R42" s="556">
        <f>VLOOKUP($A42,'1.29'!$A$6:$P$387,'Data for figs 1.26_1.31'!R$2,FALSE)</f>
        <v>61.964920679999999</v>
      </c>
      <c r="S42" s="569">
        <f>VLOOKUP($A42,'1.30'!$A$6:$P$387,'Data for figs 1.26_1.31'!S$2,FALSE)</f>
        <v>0</v>
      </c>
      <c r="T42" s="569">
        <f>VLOOKUP($A42,'1.30'!$A$6:$P$387,'Data for figs 1.26_1.31'!T$2,FALSE)</f>
        <v>0</v>
      </c>
      <c r="U42" s="570">
        <f>VLOOKUP($A42,'1.30'!$A$6:$P$387,'Data for figs 1.26_1.31'!U$2,FALSE)</f>
        <v>0</v>
      </c>
      <c r="V42" s="556">
        <v>16.103616290000001</v>
      </c>
      <c r="W42" s="556">
        <v>20.642032589999999</v>
      </c>
      <c r="X42" s="556">
        <v>18.47757344</v>
      </c>
      <c r="Y42" s="531">
        <f>VLOOKUP($A42,'1.26'!$A$6:$P$387,'Data for figs 1.26_1.31'!Y$2,FALSE)</f>
        <v>73</v>
      </c>
      <c r="Z42" s="526"/>
      <c r="AA42" s="526"/>
      <c r="AB42" s="526"/>
      <c r="AC42" s="527"/>
    </row>
    <row r="43" spans="1:29" ht="17.25" x14ac:dyDescent="0.35">
      <c r="A43" s="528" t="s">
        <v>469</v>
      </c>
      <c r="B43" s="528" t="s">
        <v>470</v>
      </c>
      <c r="C43" s="528" t="s">
        <v>934</v>
      </c>
      <c r="D43" s="528" t="s">
        <v>58</v>
      </c>
      <c r="E43" s="528" t="s">
        <v>129</v>
      </c>
      <c r="F43" s="528"/>
      <c r="G43" s="569">
        <f>VLOOKUP($A43,'1.26'!$A$6:$P$387,'Data for figs 1.26_1.31'!G$2,FALSE)</f>
        <v>0</v>
      </c>
      <c r="H43" s="569">
        <f>VLOOKUP($A43,'1.26'!$A$6:$P$387,'Data for figs 1.26_1.31'!H$2,FALSE)</f>
        <v>0</v>
      </c>
      <c r="I43" s="570">
        <f>VLOOKUP($A43,'1.26'!$A$6:$P$387,'Data for figs 1.26_1.31'!I$2,FALSE)</f>
        <v>0</v>
      </c>
      <c r="J43" s="530">
        <f>VLOOKUP($A43,'1.27'!$A$6:$P$387,'Data for figs 1.26_1.31'!J$2,FALSE)</f>
        <v>70.099999999999994</v>
      </c>
      <c r="K43" s="530">
        <f>VLOOKUP($A43,'1.27'!$A$6:$P$387,'Data for figs 1.26_1.31'!K$2,FALSE)</f>
        <v>35.299999999999997</v>
      </c>
      <c r="L43" s="530">
        <f>VLOOKUP($A43,'1.27'!$A$6:$P$387,'Data for figs 1.26_1.31'!L$2,FALSE)</f>
        <v>52.3</v>
      </c>
      <c r="M43" s="569">
        <f>VLOOKUP($A43,'1.28'!$A$6:$P$387,'Data for figs 1.26_1.31'!M$2,FALSE)</f>
        <v>0</v>
      </c>
      <c r="N43" s="569">
        <f>VLOOKUP($A43,'1.28'!$A$6:$P$387,'Data for figs 1.26_1.31'!N$2,FALSE)</f>
        <v>0</v>
      </c>
      <c r="O43" s="570">
        <f>VLOOKUP($A43,'1.28'!$A$6:$P$387,'Data for figs 1.26_1.31'!O$2,FALSE)</f>
        <v>0</v>
      </c>
      <c r="P43" s="556">
        <f>VLOOKUP($A43,'1.29'!$A$6:$P$387,'Data for figs 1.26_1.31'!P$2,FALSE)</f>
        <v>39.957423749999997</v>
      </c>
      <c r="Q43" s="556">
        <f>VLOOKUP($A43,'1.29'!$A$6:$P$387,'Data for figs 1.26_1.31'!Q$2,FALSE)</f>
        <v>12.70254102</v>
      </c>
      <c r="R43" s="556">
        <f>VLOOKUP($A43,'1.29'!$A$6:$P$387,'Data for figs 1.26_1.31'!R$2,FALSE)</f>
        <v>26.069389699999999</v>
      </c>
      <c r="S43" s="569">
        <f>VLOOKUP($A43,'1.30'!$A$6:$P$387,'Data for figs 1.26_1.31'!S$2,FALSE)</f>
        <v>0</v>
      </c>
      <c r="T43" s="569">
        <f>VLOOKUP($A43,'1.30'!$A$6:$P$387,'Data for figs 1.26_1.31'!T$2,FALSE)</f>
        <v>0</v>
      </c>
      <c r="U43" s="570">
        <f>VLOOKUP($A43,'1.30'!$A$6:$P$387,'Data for figs 1.26_1.31'!U$2,FALSE)</f>
        <v>0</v>
      </c>
      <c r="V43" s="556">
        <v>13.385779489999999</v>
      </c>
      <c r="W43" s="556">
        <v>9.5989345860000004</v>
      </c>
      <c r="X43" s="556">
        <v>11.41320157</v>
      </c>
      <c r="Y43" s="531">
        <f>VLOOKUP($A43,'1.26'!$A$6:$P$387,'Data for figs 1.26_1.31'!Y$2,FALSE)</f>
        <v>304</v>
      </c>
      <c r="Z43" s="526"/>
      <c r="AA43" s="526"/>
      <c r="AB43" s="526"/>
      <c r="AC43" s="527"/>
    </row>
    <row r="44" spans="1:29" ht="17.25" x14ac:dyDescent="0.35">
      <c r="A44" s="528" t="s">
        <v>471</v>
      </c>
      <c r="B44" s="528" t="s">
        <v>472</v>
      </c>
      <c r="C44" s="528" t="s">
        <v>934</v>
      </c>
      <c r="D44" s="528" t="s">
        <v>58</v>
      </c>
      <c r="E44" s="528" t="s">
        <v>129</v>
      </c>
      <c r="F44" s="528"/>
      <c r="G44" s="569">
        <f>VLOOKUP($A44,'1.26'!$A$6:$P$387,'Data for figs 1.26_1.31'!G$2,FALSE)</f>
        <v>0</v>
      </c>
      <c r="H44" s="569">
        <f>VLOOKUP($A44,'1.26'!$A$6:$P$387,'Data for figs 1.26_1.31'!H$2,FALSE)</f>
        <v>0</v>
      </c>
      <c r="I44" s="570">
        <f>VLOOKUP($A44,'1.26'!$A$6:$P$387,'Data for figs 1.26_1.31'!I$2,FALSE)</f>
        <v>0</v>
      </c>
      <c r="J44" s="530">
        <f>VLOOKUP($A44,'1.27'!$A$6:$P$387,'Data for figs 1.26_1.31'!J$2,FALSE)</f>
        <v>70.400000000000006</v>
      </c>
      <c r="K44" s="530">
        <f>VLOOKUP($A44,'1.27'!$A$6:$P$387,'Data for figs 1.26_1.31'!K$2,FALSE)</f>
        <v>27.5</v>
      </c>
      <c r="L44" s="530">
        <f>VLOOKUP($A44,'1.27'!$A$6:$P$387,'Data for figs 1.26_1.31'!L$2,FALSE)</f>
        <v>48.3</v>
      </c>
      <c r="M44" s="569">
        <f>VLOOKUP($A44,'1.28'!$A$6:$P$387,'Data for figs 1.26_1.31'!M$2,FALSE)</f>
        <v>0</v>
      </c>
      <c r="N44" s="569">
        <f>VLOOKUP($A44,'1.28'!$A$6:$P$387,'Data for figs 1.26_1.31'!N$2,FALSE)</f>
        <v>0</v>
      </c>
      <c r="O44" s="570">
        <f>VLOOKUP($A44,'1.28'!$A$6:$P$387,'Data for figs 1.26_1.31'!O$2,FALSE)</f>
        <v>0</v>
      </c>
      <c r="P44" s="556">
        <f>VLOOKUP($A44,'1.29'!$A$6:$P$387,'Data for figs 1.26_1.31'!P$2,FALSE)</f>
        <v>40.219579580000001</v>
      </c>
      <c r="Q44" s="556">
        <f>VLOOKUP($A44,'1.29'!$A$6:$P$387,'Data for figs 1.26_1.31'!Q$2,FALSE)</f>
        <v>10.27704685</v>
      </c>
      <c r="R44" s="556">
        <f>VLOOKUP($A44,'1.29'!$A$6:$P$387,'Data for figs 1.26_1.31'!R$2,FALSE)</f>
        <v>24.888514749999999</v>
      </c>
      <c r="S44" s="569">
        <f>VLOOKUP($A44,'1.30'!$A$6:$P$387,'Data for figs 1.26_1.31'!S$2,FALSE)</f>
        <v>0</v>
      </c>
      <c r="T44" s="569">
        <f>VLOOKUP($A44,'1.30'!$A$6:$P$387,'Data for figs 1.26_1.31'!T$2,FALSE)</f>
        <v>0</v>
      </c>
      <c r="U44" s="570">
        <f>VLOOKUP($A44,'1.30'!$A$6:$P$387,'Data for figs 1.26_1.31'!U$2,FALSE)</f>
        <v>0</v>
      </c>
      <c r="V44" s="556">
        <v>9.1943560980000001</v>
      </c>
      <c r="W44" s="556">
        <v>6.3176506889999997</v>
      </c>
      <c r="X44" s="556">
        <v>7.7178172849999997</v>
      </c>
      <c r="Y44" s="531">
        <f>VLOOKUP($A44,'1.26'!$A$6:$P$387,'Data for figs 1.26_1.31'!Y$2,FALSE)</f>
        <v>316</v>
      </c>
      <c r="Z44" s="526"/>
      <c r="AA44" s="526"/>
      <c r="AB44" s="526"/>
      <c r="AC44" s="527"/>
    </row>
    <row r="45" spans="1:29" ht="17.25" x14ac:dyDescent="0.35">
      <c r="A45" s="528" t="s">
        <v>477</v>
      </c>
      <c r="B45" s="528" t="s">
        <v>478</v>
      </c>
      <c r="C45" s="528" t="s">
        <v>935</v>
      </c>
      <c r="D45" s="528" t="s">
        <v>58</v>
      </c>
      <c r="E45" s="528" t="s">
        <v>129</v>
      </c>
      <c r="F45" s="528"/>
      <c r="G45" s="569">
        <f>VLOOKUP($A45,'1.26'!$A$6:$P$387,'Data for figs 1.26_1.31'!G$2,FALSE)</f>
        <v>0</v>
      </c>
      <c r="H45" s="569">
        <f>VLOOKUP($A45,'1.26'!$A$6:$P$387,'Data for figs 1.26_1.31'!H$2,FALSE)</f>
        <v>0</v>
      </c>
      <c r="I45" s="570">
        <f>VLOOKUP($A45,'1.26'!$A$6:$P$387,'Data for figs 1.26_1.31'!I$2,FALSE)</f>
        <v>0</v>
      </c>
      <c r="J45" s="530">
        <f>VLOOKUP($A45,'1.27'!$A$6:$P$387,'Data for figs 1.26_1.31'!J$2,FALSE)</f>
        <v>99.2</v>
      </c>
      <c r="K45" s="530">
        <f>VLOOKUP($A45,'1.27'!$A$6:$P$387,'Data for figs 1.26_1.31'!K$2,FALSE)</f>
        <v>46.2</v>
      </c>
      <c r="L45" s="530">
        <f>VLOOKUP($A45,'1.27'!$A$6:$P$387,'Data for figs 1.26_1.31'!L$2,FALSE)</f>
        <v>71.900000000000006</v>
      </c>
      <c r="M45" s="569">
        <f>VLOOKUP($A45,'1.28'!$A$6:$P$387,'Data for figs 1.26_1.31'!M$2,FALSE)</f>
        <v>0</v>
      </c>
      <c r="N45" s="569">
        <f>VLOOKUP($A45,'1.28'!$A$6:$P$387,'Data for figs 1.26_1.31'!N$2,FALSE)</f>
        <v>0</v>
      </c>
      <c r="O45" s="570">
        <f>VLOOKUP($A45,'1.28'!$A$6:$P$387,'Data for figs 1.26_1.31'!O$2,FALSE)</f>
        <v>0</v>
      </c>
      <c r="P45" s="556">
        <f>VLOOKUP($A45,'1.29'!$A$6:$P$387,'Data for figs 1.26_1.31'!P$2,FALSE)</f>
        <v>52.892091260000001</v>
      </c>
      <c r="Q45" s="556">
        <f>VLOOKUP($A45,'1.29'!$A$6:$P$387,'Data for figs 1.26_1.31'!Q$2,FALSE)</f>
        <v>15.712611900000001</v>
      </c>
      <c r="R45" s="556">
        <f>VLOOKUP($A45,'1.29'!$A$6:$P$387,'Data for figs 1.26_1.31'!R$2,FALSE)</f>
        <v>33.772389560000001</v>
      </c>
      <c r="S45" s="569">
        <f>VLOOKUP($A45,'1.30'!$A$6:$P$387,'Data for figs 1.26_1.31'!S$2,FALSE)</f>
        <v>0</v>
      </c>
      <c r="T45" s="569">
        <f>VLOOKUP($A45,'1.30'!$A$6:$P$387,'Data for figs 1.26_1.31'!T$2,FALSE)</f>
        <v>0</v>
      </c>
      <c r="U45" s="570">
        <f>VLOOKUP($A45,'1.30'!$A$6:$P$387,'Data for figs 1.26_1.31'!U$2,FALSE)</f>
        <v>0</v>
      </c>
      <c r="V45" s="556">
        <v>16.6204167</v>
      </c>
      <c r="W45" s="556">
        <v>11.445709750000001</v>
      </c>
      <c r="X45" s="556">
        <v>13.947174309999999</v>
      </c>
      <c r="Y45" s="531">
        <f>VLOOKUP($A45,'1.26'!$A$6:$P$387,'Data for figs 1.26_1.31'!Y$2,FALSE)</f>
        <v>172</v>
      </c>
      <c r="Z45" s="526"/>
      <c r="AA45" s="526"/>
      <c r="AB45" s="526"/>
      <c r="AC45" s="527"/>
    </row>
    <row r="46" spans="1:29" ht="17.25" x14ac:dyDescent="0.35">
      <c r="A46" s="528" t="s">
        <v>483</v>
      </c>
      <c r="B46" s="528" t="s">
        <v>484</v>
      </c>
      <c r="C46" s="528" t="s">
        <v>936</v>
      </c>
      <c r="D46" s="528" t="s">
        <v>58</v>
      </c>
      <c r="E46" s="528" t="s">
        <v>129</v>
      </c>
      <c r="F46" s="528"/>
      <c r="G46" s="569">
        <f>VLOOKUP($A46,'1.26'!$A$6:$P$387,'Data for figs 1.26_1.31'!G$2,FALSE)</f>
        <v>0</v>
      </c>
      <c r="H46" s="569">
        <f>VLOOKUP($A46,'1.26'!$A$6:$P$387,'Data for figs 1.26_1.31'!H$2,FALSE)</f>
        <v>0</v>
      </c>
      <c r="I46" s="570">
        <f>VLOOKUP($A46,'1.26'!$A$6:$P$387,'Data for figs 1.26_1.31'!I$2,FALSE)</f>
        <v>0</v>
      </c>
      <c r="J46" s="530">
        <f>VLOOKUP($A46,'1.27'!$A$6:$P$387,'Data for figs 1.26_1.31'!J$2,FALSE)</f>
        <v>103.7</v>
      </c>
      <c r="K46" s="530">
        <f>VLOOKUP($A46,'1.27'!$A$6:$P$387,'Data for figs 1.26_1.31'!K$2,FALSE)</f>
        <v>40</v>
      </c>
      <c r="L46" s="530">
        <f>VLOOKUP($A46,'1.27'!$A$6:$P$387,'Data for figs 1.26_1.31'!L$2,FALSE)</f>
        <v>71.7</v>
      </c>
      <c r="M46" s="569">
        <f>VLOOKUP($A46,'1.28'!$A$6:$P$387,'Data for figs 1.26_1.31'!M$2,FALSE)</f>
        <v>0</v>
      </c>
      <c r="N46" s="569">
        <f>VLOOKUP($A46,'1.28'!$A$6:$P$387,'Data for figs 1.26_1.31'!N$2,FALSE)</f>
        <v>0</v>
      </c>
      <c r="O46" s="570">
        <f>VLOOKUP($A46,'1.28'!$A$6:$P$387,'Data for figs 1.26_1.31'!O$2,FALSE)</f>
        <v>0</v>
      </c>
      <c r="P46" s="556">
        <f>VLOOKUP($A46,'1.29'!$A$6:$P$387,'Data for figs 1.26_1.31'!P$2,FALSE)</f>
        <v>58.922820950000002</v>
      </c>
      <c r="Q46" s="556">
        <f>VLOOKUP($A46,'1.29'!$A$6:$P$387,'Data for figs 1.26_1.31'!Q$2,FALSE)</f>
        <v>13.12061063</v>
      </c>
      <c r="R46" s="556">
        <f>VLOOKUP($A46,'1.29'!$A$6:$P$387,'Data for figs 1.26_1.31'!R$2,FALSE)</f>
        <v>35.95015618</v>
      </c>
      <c r="S46" s="569">
        <f>VLOOKUP($A46,'1.30'!$A$6:$P$387,'Data for figs 1.26_1.31'!S$2,FALSE)</f>
        <v>0</v>
      </c>
      <c r="T46" s="569">
        <f>VLOOKUP($A46,'1.30'!$A$6:$P$387,'Data for figs 1.26_1.31'!T$2,FALSE)</f>
        <v>0</v>
      </c>
      <c r="U46" s="570">
        <f>VLOOKUP($A46,'1.30'!$A$6:$P$387,'Data for figs 1.26_1.31'!U$2,FALSE)</f>
        <v>0</v>
      </c>
      <c r="V46" s="556">
        <v>14.26961075</v>
      </c>
      <c r="W46" s="556">
        <v>10.20726672</v>
      </c>
      <c r="X46" s="556">
        <v>12.24992593</v>
      </c>
      <c r="Y46" s="531">
        <f>VLOOKUP($A46,'1.26'!$A$6:$P$387,'Data for figs 1.26_1.31'!Y$2,FALSE)</f>
        <v>140</v>
      </c>
      <c r="Z46" s="526"/>
      <c r="AA46" s="526"/>
      <c r="AB46" s="526"/>
      <c r="AC46" s="527"/>
    </row>
    <row r="47" spans="1:29" ht="17.25" x14ac:dyDescent="0.35">
      <c r="A47" s="528" t="s">
        <v>511</v>
      </c>
      <c r="B47" s="528" t="s">
        <v>512</v>
      </c>
      <c r="C47" s="528" t="s">
        <v>937</v>
      </c>
      <c r="D47" s="528" t="s">
        <v>58</v>
      </c>
      <c r="E47" s="528" t="s">
        <v>129</v>
      </c>
      <c r="F47" s="528"/>
      <c r="G47" s="569">
        <f>VLOOKUP($A47,'1.26'!$A$6:$P$387,'Data for figs 1.26_1.31'!G$2,FALSE)</f>
        <v>0</v>
      </c>
      <c r="H47" s="569">
        <f>VLOOKUP($A47,'1.26'!$A$6:$P$387,'Data for figs 1.26_1.31'!H$2,FALSE)</f>
        <v>0</v>
      </c>
      <c r="I47" s="570">
        <f>VLOOKUP($A47,'1.26'!$A$6:$P$387,'Data for figs 1.26_1.31'!I$2,FALSE)</f>
        <v>0</v>
      </c>
      <c r="J47" s="530">
        <f>VLOOKUP($A47,'1.27'!$A$6:$P$387,'Data for figs 1.26_1.31'!J$2,FALSE)</f>
        <v>118.8</v>
      </c>
      <c r="K47" s="530">
        <f>VLOOKUP($A47,'1.27'!$A$6:$P$387,'Data for figs 1.26_1.31'!K$2,FALSE)</f>
        <v>52.4</v>
      </c>
      <c r="L47" s="530">
        <f>VLOOKUP($A47,'1.27'!$A$6:$P$387,'Data for figs 1.26_1.31'!L$2,FALSE)</f>
        <v>85.1</v>
      </c>
      <c r="M47" s="569">
        <f>VLOOKUP($A47,'1.28'!$A$6:$P$387,'Data for figs 1.26_1.31'!M$2,FALSE)</f>
        <v>0</v>
      </c>
      <c r="N47" s="569">
        <f>VLOOKUP($A47,'1.28'!$A$6:$P$387,'Data for figs 1.26_1.31'!N$2,FALSE)</f>
        <v>0</v>
      </c>
      <c r="O47" s="570">
        <f>VLOOKUP($A47,'1.28'!$A$6:$P$387,'Data for figs 1.26_1.31'!O$2,FALSE)</f>
        <v>0</v>
      </c>
      <c r="P47" s="556">
        <f>VLOOKUP($A47,'1.29'!$A$6:$P$387,'Data for figs 1.26_1.31'!P$2,FALSE)</f>
        <v>55.621953089999998</v>
      </c>
      <c r="Q47" s="556">
        <f>VLOOKUP($A47,'1.29'!$A$6:$P$387,'Data for figs 1.26_1.31'!Q$2,FALSE)</f>
        <v>19.62594241</v>
      </c>
      <c r="R47" s="556">
        <f>VLOOKUP($A47,'1.29'!$A$6:$P$387,'Data for figs 1.26_1.31'!R$2,FALSE)</f>
        <v>37.35469629</v>
      </c>
      <c r="S47" s="569">
        <f>VLOOKUP($A47,'1.30'!$A$6:$P$387,'Data for figs 1.26_1.31'!S$2,FALSE)</f>
        <v>0</v>
      </c>
      <c r="T47" s="569">
        <f>VLOOKUP($A47,'1.30'!$A$6:$P$387,'Data for figs 1.26_1.31'!T$2,FALSE)</f>
        <v>0</v>
      </c>
      <c r="U47" s="570">
        <f>VLOOKUP($A47,'1.30'!$A$6:$P$387,'Data for figs 1.26_1.31'!U$2,FALSE)</f>
        <v>0</v>
      </c>
      <c r="V47" s="556">
        <v>20.983021999999998</v>
      </c>
      <c r="W47" s="556">
        <v>11.39821298</v>
      </c>
      <c r="X47" s="556">
        <v>16.090215619999999</v>
      </c>
      <c r="Y47" s="531">
        <f>VLOOKUP($A47,'1.26'!$A$6:$P$387,'Data for figs 1.26_1.31'!Y$2,FALSE)</f>
        <v>57</v>
      </c>
      <c r="Z47" s="526"/>
      <c r="AA47" s="526"/>
      <c r="AB47" s="526"/>
      <c r="AC47" s="527"/>
    </row>
    <row r="48" spans="1:29" ht="17.25" x14ac:dyDescent="0.35">
      <c r="A48" s="528" t="s">
        <v>515</v>
      </c>
      <c r="B48" s="528" t="s">
        <v>516</v>
      </c>
      <c r="C48" s="528" t="s">
        <v>937</v>
      </c>
      <c r="D48" s="528" t="s">
        <v>58</v>
      </c>
      <c r="E48" s="528" t="s">
        <v>129</v>
      </c>
      <c r="F48" s="528"/>
      <c r="G48" s="569">
        <f>VLOOKUP($A48,'1.26'!$A$6:$P$387,'Data for figs 1.26_1.31'!G$2,FALSE)</f>
        <v>0</v>
      </c>
      <c r="H48" s="569">
        <f>VLOOKUP($A48,'1.26'!$A$6:$P$387,'Data for figs 1.26_1.31'!H$2,FALSE)</f>
        <v>0</v>
      </c>
      <c r="I48" s="570">
        <f>VLOOKUP($A48,'1.26'!$A$6:$P$387,'Data for figs 1.26_1.31'!I$2,FALSE)</f>
        <v>0</v>
      </c>
      <c r="J48" s="530">
        <f>VLOOKUP($A48,'1.27'!$A$6:$P$387,'Data for figs 1.26_1.31'!J$2,FALSE)</f>
        <v>112.9</v>
      </c>
      <c r="K48" s="530">
        <f>VLOOKUP($A48,'1.27'!$A$6:$P$387,'Data for figs 1.26_1.31'!K$2,FALSE)</f>
        <v>48.7</v>
      </c>
      <c r="L48" s="530">
        <f>VLOOKUP($A48,'1.27'!$A$6:$P$387,'Data for figs 1.26_1.31'!L$2,FALSE)</f>
        <v>80.3</v>
      </c>
      <c r="M48" s="569">
        <f>VLOOKUP($A48,'1.28'!$A$6:$P$387,'Data for figs 1.26_1.31'!M$2,FALSE)</f>
        <v>0</v>
      </c>
      <c r="N48" s="569">
        <f>VLOOKUP($A48,'1.28'!$A$6:$P$387,'Data for figs 1.26_1.31'!N$2,FALSE)</f>
        <v>0</v>
      </c>
      <c r="O48" s="570">
        <f>VLOOKUP($A48,'1.28'!$A$6:$P$387,'Data for figs 1.26_1.31'!O$2,FALSE)</f>
        <v>0</v>
      </c>
      <c r="P48" s="556">
        <f>VLOOKUP($A48,'1.29'!$A$6:$P$387,'Data for figs 1.26_1.31'!P$2,FALSE)</f>
        <v>74.291680330000005</v>
      </c>
      <c r="Q48" s="556">
        <f>VLOOKUP($A48,'1.29'!$A$6:$P$387,'Data for figs 1.26_1.31'!Q$2,FALSE)</f>
        <v>23.346025650000001</v>
      </c>
      <c r="R48" s="556">
        <f>VLOOKUP($A48,'1.29'!$A$6:$P$387,'Data for figs 1.26_1.31'!R$2,FALSE)</f>
        <v>48.541147850000002</v>
      </c>
      <c r="S48" s="569">
        <f>VLOOKUP($A48,'1.30'!$A$6:$P$387,'Data for figs 1.26_1.31'!S$2,FALSE)</f>
        <v>0</v>
      </c>
      <c r="T48" s="569">
        <f>VLOOKUP($A48,'1.30'!$A$6:$P$387,'Data for figs 1.26_1.31'!T$2,FALSE)</f>
        <v>0</v>
      </c>
      <c r="U48" s="570">
        <f>VLOOKUP($A48,'1.30'!$A$6:$P$387,'Data for figs 1.26_1.31'!U$2,FALSE)</f>
        <v>0</v>
      </c>
      <c r="V48" s="556">
        <v>11.950819320000001</v>
      </c>
      <c r="W48" s="556">
        <v>8.2302715899999992</v>
      </c>
      <c r="X48" s="556">
        <v>10.010372459999999</v>
      </c>
      <c r="Y48" s="531">
        <f>VLOOKUP($A48,'1.26'!$A$6:$P$387,'Data for figs 1.26_1.31'!Y$2,FALSE)</f>
        <v>55</v>
      </c>
      <c r="Z48" s="526"/>
      <c r="AA48" s="526"/>
      <c r="AB48" s="526"/>
      <c r="AC48" s="527"/>
    </row>
    <row r="49" spans="1:29" ht="17.25" x14ac:dyDescent="0.35">
      <c r="A49" s="528" t="s">
        <v>521</v>
      </c>
      <c r="B49" s="528" t="s">
        <v>522</v>
      </c>
      <c r="C49" s="528" t="s">
        <v>522</v>
      </c>
      <c r="D49" s="528" t="s">
        <v>58</v>
      </c>
      <c r="E49" s="528" t="s">
        <v>129</v>
      </c>
      <c r="F49" s="528"/>
      <c r="G49" s="569">
        <f>VLOOKUP($A49,'1.26'!$A$6:$P$387,'Data for figs 1.26_1.31'!G$2,FALSE)</f>
        <v>0</v>
      </c>
      <c r="H49" s="569">
        <f>VLOOKUP($A49,'1.26'!$A$6:$P$387,'Data for figs 1.26_1.31'!H$2,FALSE)</f>
        <v>0</v>
      </c>
      <c r="I49" s="570">
        <f>VLOOKUP($A49,'1.26'!$A$6:$P$387,'Data for figs 1.26_1.31'!I$2,FALSE)</f>
        <v>0</v>
      </c>
      <c r="J49" s="530">
        <f>VLOOKUP($A49,'1.27'!$A$6:$P$387,'Data for figs 1.26_1.31'!J$2,FALSE)</f>
        <v>105.7</v>
      </c>
      <c r="K49" s="530">
        <f>VLOOKUP($A49,'1.27'!$A$6:$P$387,'Data for figs 1.26_1.31'!K$2,FALSE)</f>
        <v>41.9</v>
      </c>
      <c r="L49" s="530">
        <f>VLOOKUP($A49,'1.27'!$A$6:$P$387,'Data for figs 1.26_1.31'!L$2,FALSE)</f>
        <v>72.8</v>
      </c>
      <c r="M49" s="569">
        <f>VLOOKUP($A49,'1.28'!$A$6:$P$387,'Data for figs 1.26_1.31'!M$2,FALSE)</f>
        <v>0</v>
      </c>
      <c r="N49" s="569">
        <f>VLOOKUP($A49,'1.28'!$A$6:$P$387,'Data for figs 1.26_1.31'!N$2,FALSE)</f>
        <v>0</v>
      </c>
      <c r="O49" s="570">
        <f>VLOOKUP($A49,'1.28'!$A$6:$P$387,'Data for figs 1.26_1.31'!O$2,FALSE)</f>
        <v>0</v>
      </c>
      <c r="P49" s="556">
        <f>VLOOKUP($A49,'1.29'!$A$6:$P$387,'Data for figs 1.26_1.31'!P$2,FALSE)</f>
        <v>63.503952499999997</v>
      </c>
      <c r="Q49" s="556">
        <f>VLOOKUP($A49,'1.29'!$A$6:$P$387,'Data for figs 1.26_1.31'!Q$2,FALSE)</f>
        <v>10.624992710000001</v>
      </c>
      <c r="R49" s="556">
        <f>VLOOKUP($A49,'1.29'!$A$6:$P$387,'Data for figs 1.26_1.31'!R$2,FALSE)</f>
        <v>36.20689651</v>
      </c>
      <c r="S49" s="569">
        <f>VLOOKUP($A49,'1.30'!$A$6:$P$387,'Data for figs 1.26_1.31'!S$2,FALSE)</f>
        <v>0</v>
      </c>
      <c r="T49" s="569">
        <f>VLOOKUP($A49,'1.30'!$A$6:$P$387,'Data for figs 1.26_1.31'!T$2,FALSE)</f>
        <v>0</v>
      </c>
      <c r="U49" s="570">
        <f>VLOOKUP($A49,'1.30'!$A$6:$P$387,'Data for figs 1.26_1.31'!U$2,FALSE)</f>
        <v>0</v>
      </c>
      <c r="V49" s="556">
        <v>11.78811426</v>
      </c>
      <c r="W49" s="556">
        <v>8.5318018339999995</v>
      </c>
      <c r="X49" s="556">
        <v>10.11780609</v>
      </c>
      <c r="Y49" s="531">
        <f>VLOOKUP($A49,'1.26'!$A$6:$P$387,'Data for figs 1.26_1.31'!Y$2,FALSE)</f>
        <v>80</v>
      </c>
      <c r="Z49" s="526"/>
      <c r="AA49" s="526"/>
      <c r="AB49" s="526"/>
      <c r="AC49" s="527"/>
    </row>
    <row r="50" spans="1:29" ht="17.25" x14ac:dyDescent="0.35">
      <c r="A50" s="528" t="s">
        <v>359</v>
      </c>
      <c r="B50" s="528" t="s">
        <v>360</v>
      </c>
      <c r="C50" s="528" t="s">
        <v>360</v>
      </c>
      <c r="D50" s="528" t="s">
        <v>63</v>
      </c>
      <c r="E50" s="528" t="s">
        <v>129</v>
      </c>
      <c r="F50" s="528"/>
      <c r="G50" s="569">
        <f>VLOOKUP($A50,'1.26'!$A$6:$P$387,'Data for figs 1.26_1.31'!G$2,FALSE)</f>
        <v>0</v>
      </c>
      <c r="H50" s="569">
        <f>VLOOKUP($A50,'1.26'!$A$6:$P$387,'Data for figs 1.26_1.31'!H$2,FALSE)</f>
        <v>0</v>
      </c>
      <c r="I50" s="570">
        <f>VLOOKUP($A50,'1.26'!$A$6:$P$387,'Data for figs 1.26_1.31'!I$2,FALSE)</f>
        <v>0</v>
      </c>
      <c r="J50" s="530">
        <f>VLOOKUP($A50,'1.27'!$A$6:$P$387,'Data for figs 1.26_1.31'!J$2,FALSE)</f>
        <v>102.5</v>
      </c>
      <c r="K50" s="530">
        <f>VLOOKUP($A50,'1.27'!$A$6:$P$387,'Data for figs 1.26_1.31'!K$2,FALSE)</f>
        <v>52</v>
      </c>
      <c r="L50" s="530">
        <f>VLOOKUP($A50,'1.27'!$A$6:$P$387,'Data for figs 1.26_1.31'!L$2,FALSE)</f>
        <v>76.7</v>
      </c>
      <c r="M50" s="569">
        <f>VLOOKUP($A50,'1.28'!$A$6:$P$387,'Data for figs 1.26_1.31'!M$2,FALSE)</f>
        <v>0</v>
      </c>
      <c r="N50" s="569">
        <f>VLOOKUP($A50,'1.28'!$A$6:$P$387,'Data for figs 1.26_1.31'!N$2,FALSE)</f>
        <v>0</v>
      </c>
      <c r="O50" s="570">
        <f>VLOOKUP($A50,'1.28'!$A$6:$P$387,'Data for figs 1.26_1.31'!O$2,FALSE)</f>
        <v>0</v>
      </c>
      <c r="P50" s="556">
        <f>VLOOKUP($A50,'1.29'!$A$6:$P$387,'Data for figs 1.26_1.31'!P$2,FALSE)</f>
        <v>61.393486979999999</v>
      </c>
      <c r="Q50" s="556">
        <f>VLOOKUP($A50,'1.29'!$A$6:$P$387,'Data for figs 1.26_1.31'!Q$2,FALSE)</f>
        <v>20.02554585</v>
      </c>
      <c r="R50" s="556">
        <f>VLOOKUP($A50,'1.29'!$A$6:$P$387,'Data for figs 1.26_1.31'!R$2,FALSE)</f>
        <v>40.218299160000001</v>
      </c>
      <c r="S50" s="569">
        <f>VLOOKUP($A50,'1.30'!$A$6:$P$387,'Data for figs 1.26_1.31'!S$2,FALSE)</f>
        <v>0</v>
      </c>
      <c r="T50" s="569">
        <f>VLOOKUP($A50,'1.30'!$A$6:$P$387,'Data for figs 1.26_1.31'!T$2,FALSE)</f>
        <v>0</v>
      </c>
      <c r="U50" s="570">
        <f>VLOOKUP($A50,'1.30'!$A$6:$P$387,'Data for figs 1.26_1.31'!U$2,FALSE)</f>
        <v>0</v>
      </c>
      <c r="V50" s="556">
        <v>17.973821019999999</v>
      </c>
      <c r="W50" s="556">
        <v>15.837883870000001</v>
      </c>
      <c r="X50" s="556">
        <v>16.889264239999999</v>
      </c>
      <c r="Y50" s="531">
        <f>VLOOKUP($A50,'1.26'!$A$6:$P$387,'Data for figs 1.26_1.31'!Y$2,FALSE)</f>
        <v>65</v>
      </c>
      <c r="Z50" s="526"/>
      <c r="AA50" s="526"/>
      <c r="AB50" s="526"/>
      <c r="AC50" s="527"/>
    </row>
    <row r="51" spans="1:29" ht="17.25" x14ac:dyDescent="0.35">
      <c r="A51" s="528" t="s">
        <v>383</v>
      </c>
      <c r="B51" s="528" t="s">
        <v>384</v>
      </c>
      <c r="C51" s="528" t="s">
        <v>916</v>
      </c>
      <c r="D51" s="528" t="s">
        <v>62</v>
      </c>
      <c r="E51" s="528" t="s">
        <v>129</v>
      </c>
      <c r="F51" s="528"/>
      <c r="G51" s="569">
        <f>VLOOKUP($A51,'1.26'!$A$6:$P$387,'Data for figs 1.26_1.31'!G$2,FALSE)</f>
        <v>0</v>
      </c>
      <c r="H51" s="569">
        <f>VLOOKUP($A51,'1.26'!$A$6:$P$387,'Data for figs 1.26_1.31'!H$2,FALSE)</f>
        <v>0</v>
      </c>
      <c r="I51" s="570">
        <f>VLOOKUP($A51,'1.26'!$A$6:$P$387,'Data for figs 1.26_1.31'!I$2,FALSE)</f>
        <v>0</v>
      </c>
      <c r="J51" s="530">
        <f>VLOOKUP($A51,'1.27'!$A$6:$P$387,'Data for figs 1.26_1.31'!J$2,FALSE)</f>
        <v>95.9</v>
      </c>
      <c r="K51" s="530">
        <f>VLOOKUP($A51,'1.27'!$A$6:$P$387,'Data for figs 1.26_1.31'!K$2,FALSE)</f>
        <v>35</v>
      </c>
      <c r="L51" s="530">
        <f>VLOOKUP($A51,'1.27'!$A$6:$P$387,'Data for figs 1.26_1.31'!L$2,FALSE)</f>
        <v>64.7</v>
      </c>
      <c r="M51" s="569">
        <f>VLOOKUP($A51,'1.28'!$A$6:$P$387,'Data for figs 1.26_1.31'!M$2,FALSE)</f>
        <v>0</v>
      </c>
      <c r="N51" s="569">
        <f>VLOOKUP($A51,'1.28'!$A$6:$P$387,'Data for figs 1.26_1.31'!N$2,FALSE)</f>
        <v>0</v>
      </c>
      <c r="O51" s="570">
        <f>VLOOKUP($A51,'1.28'!$A$6:$P$387,'Data for figs 1.26_1.31'!O$2,FALSE)</f>
        <v>0</v>
      </c>
      <c r="P51" s="556">
        <f>VLOOKUP($A51,'1.29'!$A$6:$P$387,'Data for figs 1.26_1.31'!P$2,FALSE)</f>
        <v>57.456045140000001</v>
      </c>
      <c r="Q51" s="556">
        <f>VLOOKUP($A51,'1.29'!$A$6:$P$387,'Data for figs 1.26_1.31'!Q$2,FALSE)</f>
        <v>15.527363100000001</v>
      </c>
      <c r="R51" s="556">
        <f>VLOOKUP($A51,'1.29'!$A$6:$P$387,'Data for figs 1.26_1.31'!R$2,FALSE)</f>
        <v>36.021196949999997</v>
      </c>
      <c r="S51" s="569">
        <f>VLOOKUP($A51,'1.30'!$A$6:$P$387,'Data for figs 1.26_1.31'!S$2,FALSE)</f>
        <v>0</v>
      </c>
      <c r="T51" s="569">
        <f>VLOOKUP($A51,'1.30'!$A$6:$P$387,'Data for figs 1.26_1.31'!T$2,FALSE)</f>
        <v>0</v>
      </c>
      <c r="U51" s="570">
        <f>VLOOKUP($A51,'1.30'!$A$6:$P$387,'Data for figs 1.26_1.31'!U$2,FALSE)</f>
        <v>0</v>
      </c>
      <c r="V51" s="556">
        <v>13.80005843</v>
      </c>
      <c r="W51" s="556">
        <v>6.6496776730000002</v>
      </c>
      <c r="X51" s="556">
        <v>10.15559912</v>
      </c>
      <c r="Y51" s="531">
        <f>VLOOKUP($A51,'1.26'!$A$6:$P$387,'Data for figs 1.26_1.31'!Y$2,FALSE)</f>
        <v>228</v>
      </c>
      <c r="Z51" s="526"/>
      <c r="AA51" s="526"/>
      <c r="AB51" s="526"/>
      <c r="AC51" s="527"/>
    </row>
    <row r="52" spans="1:29" ht="17.25" x14ac:dyDescent="0.35">
      <c r="A52" s="528" t="s">
        <v>385</v>
      </c>
      <c r="B52" s="528" t="s">
        <v>386</v>
      </c>
      <c r="C52" s="528" t="s">
        <v>916</v>
      </c>
      <c r="D52" s="528" t="s">
        <v>62</v>
      </c>
      <c r="E52" s="528" t="s">
        <v>129</v>
      </c>
      <c r="F52" s="528"/>
      <c r="G52" s="569">
        <f>VLOOKUP($A52,'1.26'!$A$6:$P$387,'Data for figs 1.26_1.31'!G$2,FALSE)</f>
        <v>0</v>
      </c>
      <c r="H52" s="569">
        <f>VLOOKUP($A52,'1.26'!$A$6:$P$387,'Data for figs 1.26_1.31'!H$2,FALSE)</f>
        <v>0</v>
      </c>
      <c r="I52" s="570">
        <f>VLOOKUP($A52,'1.26'!$A$6:$P$387,'Data for figs 1.26_1.31'!I$2,FALSE)</f>
        <v>0</v>
      </c>
      <c r="J52" s="530">
        <f>VLOOKUP($A52,'1.27'!$A$6:$P$387,'Data for figs 1.26_1.31'!J$2,FALSE)</f>
        <v>101.3</v>
      </c>
      <c r="K52" s="530">
        <f>VLOOKUP($A52,'1.27'!$A$6:$P$387,'Data for figs 1.26_1.31'!K$2,FALSE)</f>
        <v>42.7</v>
      </c>
      <c r="L52" s="530">
        <f>VLOOKUP($A52,'1.27'!$A$6:$P$387,'Data for figs 1.26_1.31'!L$2,FALSE)</f>
        <v>71.3</v>
      </c>
      <c r="M52" s="569">
        <f>VLOOKUP($A52,'1.28'!$A$6:$P$387,'Data for figs 1.26_1.31'!M$2,FALSE)</f>
        <v>0</v>
      </c>
      <c r="N52" s="569">
        <f>VLOOKUP($A52,'1.28'!$A$6:$P$387,'Data for figs 1.26_1.31'!N$2,FALSE)</f>
        <v>0</v>
      </c>
      <c r="O52" s="570">
        <f>VLOOKUP($A52,'1.28'!$A$6:$P$387,'Data for figs 1.26_1.31'!O$2,FALSE)</f>
        <v>0</v>
      </c>
      <c r="P52" s="556">
        <f>VLOOKUP($A52,'1.29'!$A$6:$P$387,'Data for figs 1.26_1.31'!P$2,FALSE)</f>
        <v>54.509951489999999</v>
      </c>
      <c r="Q52" s="556">
        <f>VLOOKUP($A52,'1.29'!$A$6:$P$387,'Data for figs 1.26_1.31'!Q$2,FALSE)</f>
        <v>16.098469649999998</v>
      </c>
      <c r="R52" s="556">
        <f>VLOOKUP($A52,'1.29'!$A$6:$P$387,'Data for figs 1.26_1.31'!R$2,FALSE)</f>
        <v>34.828063759999999</v>
      </c>
      <c r="S52" s="569">
        <f>VLOOKUP($A52,'1.30'!$A$6:$P$387,'Data for figs 1.26_1.31'!S$2,FALSE)</f>
        <v>0</v>
      </c>
      <c r="T52" s="569">
        <f>VLOOKUP($A52,'1.30'!$A$6:$P$387,'Data for figs 1.26_1.31'!T$2,FALSE)</f>
        <v>0</v>
      </c>
      <c r="U52" s="570">
        <f>VLOOKUP($A52,'1.30'!$A$6:$P$387,'Data for figs 1.26_1.31'!U$2,FALSE)</f>
        <v>0</v>
      </c>
      <c r="V52" s="556">
        <v>16.15068685</v>
      </c>
      <c r="W52" s="556">
        <v>9.5018629709999995</v>
      </c>
      <c r="X52" s="556">
        <v>12.74201051</v>
      </c>
      <c r="Y52" s="531">
        <f>VLOOKUP($A52,'1.26'!$A$6:$P$387,'Data for figs 1.26_1.31'!Y$2,FALSE)</f>
        <v>183</v>
      </c>
      <c r="Z52" s="526"/>
      <c r="AA52" s="526"/>
      <c r="AB52" s="526"/>
      <c r="AC52" s="527"/>
    </row>
    <row r="53" spans="1:29" ht="17.25" x14ac:dyDescent="0.35">
      <c r="A53" s="528" t="s">
        <v>645</v>
      </c>
      <c r="B53" s="528" t="s">
        <v>646</v>
      </c>
      <c r="C53" s="528" t="s">
        <v>646</v>
      </c>
      <c r="D53" s="528" t="s">
        <v>60</v>
      </c>
      <c r="E53" s="528" t="s">
        <v>129</v>
      </c>
      <c r="F53" s="528"/>
      <c r="G53" s="569">
        <f>VLOOKUP($A53,'1.26'!$A$6:$P$387,'Data for figs 1.26_1.31'!G$2,FALSE)</f>
        <v>0</v>
      </c>
      <c r="H53" s="569">
        <f>VLOOKUP($A53,'1.26'!$A$6:$P$387,'Data for figs 1.26_1.31'!H$2,FALSE)</f>
        <v>0</v>
      </c>
      <c r="I53" s="570">
        <f>VLOOKUP($A53,'1.26'!$A$6:$P$387,'Data for figs 1.26_1.31'!I$2,FALSE)</f>
        <v>0</v>
      </c>
      <c r="J53" s="530">
        <f>VLOOKUP($A53,'1.27'!$A$6:$P$387,'Data for figs 1.26_1.31'!J$2,FALSE)</f>
        <v>83.8</v>
      </c>
      <c r="K53" s="530">
        <f>VLOOKUP($A53,'1.27'!$A$6:$P$387,'Data for figs 1.26_1.31'!K$2,FALSE)</f>
        <v>40.4</v>
      </c>
      <c r="L53" s="530">
        <f>VLOOKUP($A53,'1.27'!$A$6:$P$387,'Data for figs 1.26_1.31'!L$2,FALSE)</f>
        <v>61.5</v>
      </c>
      <c r="M53" s="569">
        <f>VLOOKUP($A53,'1.28'!$A$6:$P$387,'Data for figs 1.26_1.31'!M$2,FALSE)</f>
        <v>0</v>
      </c>
      <c r="N53" s="569">
        <f>VLOOKUP($A53,'1.28'!$A$6:$P$387,'Data for figs 1.26_1.31'!N$2,FALSE)</f>
        <v>0</v>
      </c>
      <c r="O53" s="570">
        <f>VLOOKUP($A53,'1.28'!$A$6:$P$387,'Data for figs 1.26_1.31'!O$2,FALSE)</f>
        <v>0</v>
      </c>
      <c r="P53" s="556">
        <f>VLOOKUP($A53,'1.29'!$A$6:$P$387,'Data for figs 1.26_1.31'!P$2,FALSE)</f>
        <v>53.67248378</v>
      </c>
      <c r="Q53" s="556">
        <f>VLOOKUP($A53,'1.29'!$A$6:$P$387,'Data for figs 1.26_1.31'!Q$2,FALSE)</f>
        <v>15.10850737</v>
      </c>
      <c r="R53" s="556">
        <f>VLOOKUP($A53,'1.29'!$A$6:$P$387,'Data for figs 1.26_1.31'!R$2,FALSE)</f>
        <v>33.994158210000002</v>
      </c>
      <c r="S53" s="569">
        <f>VLOOKUP($A53,'1.30'!$A$6:$P$387,'Data for figs 1.26_1.31'!S$2,FALSE)</f>
        <v>0</v>
      </c>
      <c r="T53" s="569">
        <f>VLOOKUP($A53,'1.30'!$A$6:$P$387,'Data for figs 1.26_1.31'!T$2,FALSE)</f>
        <v>0</v>
      </c>
      <c r="U53" s="570">
        <f>VLOOKUP($A53,'1.30'!$A$6:$P$387,'Data for figs 1.26_1.31'!U$2,FALSE)</f>
        <v>0</v>
      </c>
      <c r="V53" s="556">
        <v>12.695786350000001</v>
      </c>
      <c r="W53" s="556">
        <v>11.241680669999999</v>
      </c>
      <c r="X53" s="556">
        <v>11.89860552</v>
      </c>
      <c r="Y53" s="531">
        <f>VLOOKUP($A53,'1.26'!$A$6:$P$387,'Data for figs 1.26_1.31'!Y$2,FALSE)</f>
        <v>165</v>
      </c>
      <c r="Z53" s="526"/>
      <c r="AA53" s="526"/>
      <c r="AB53" s="526"/>
      <c r="AC53" s="527"/>
    </row>
    <row r="54" spans="1:29" ht="17.25" x14ac:dyDescent="0.35">
      <c r="A54" s="528" t="s">
        <v>595</v>
      </c>
      <c r="B54" s="528" t="s">
        <v>938</v>
      </c>
      <c r="C54" s="528" t="s">
        <v>938</v>
      </c>
      <c r="D54" s="528" t="s">
        <v>56</v>
      </c>
      <c r="E54" s="528" t="s">
        <v>129</v>
      </c>
      <c r="F54" s="528"/>
      <c r="G54" s="569">
        <f>VLOOKUP($A54,'1.26'!$A$6:$P$387,'Data for figs 1.26_1.31'!G$2,FALSE)</f>
        <v>0</v>
      </c>
      <c r="H54" s="569">
        <f>VLOOKUP($A54,'1.26'!$A$6:$P$387,'Data for figs 1.26_1.31'!H$2,FALSE)</f>
        <v>0</v>
      </c>
      <c r="I54" s="570">
        <f>VLOOKUP($A54,'1.26'!$A$6:$P$387,'Data for figs 1.26_1.31'!I$2,FALSE)</f>
        <v>0</v>
      </c>
      <c r="J54" s="530">
        <f>VLOOKUP($A54,'1.27'!$A$6:$P$387,'Data for figs 1.26_1.31'!J$2,FALSE)</f>
        <v>94</v>
      </c>
      <c r="K54" s="530">
        <f>VLOOKUP($A54,'1.27'!$A$6:$P$387,'Data for figs 1.26_1.31'!K$2,FALSE)</f>
        <v>41.3</v>
      </c>
      <c r="L54" s="530">
        <f>VLOOKUP($A54,'1.27'!$A$6:$P$387,'Data for figs 1.26_1.31'!L$2,FALSE)</f>
        <v>66.7</v>
      </c>
      <c r="M54" s="569">
        <f>VLOOKUP($A54,'1.28'!$A$6:$P$387,'Data for figs 1.26_1.31'!M$2,FALSE)</f>
        <v>0</v>
      </c>
      <c r="N54" s="569">
        <f>VLOOKUP($A54,'1.28'!$A$6:$P$387,'Data for figs 1.26_1.31'!N$2,FALSE)</f>
        <v>0</v>
      </c>
      <c r="O54" s="570">
        <f>VLOOKUP($A54,'1.28'!$A$6:$P$387,'Data for figs 1.26_1.31'!O$2,FALSE)</f>
        <v>0</v>
      </c>
      <c r="P54" s="556">
        <f>VLOOKUP($A54,'1.29'!$A$6:$P$387,'Data for figs 1.26_1.31'!P$2,FALSE)</f>
        <v>54.681277600000001</v>
      </c>
      <c r="Q54" s="556">
        <f>VLOOKUP($A54,'1.29'!$A$6:$P$387,'Data for figs 1.26_1.31'!Q$2,FALSE)</f>
        <v>16.796483259999999</v>
      </c>
      <c r="R54" s="556">
        <f>VLOOKUP($A54,'1.29'!$A$6:$P$387,'Data for figs 1.26_1.31'!R$2,FALSE)</f>
        <v>35.05493431</v>
      </c>
      <c r="S54" s="569">
        <f>VLOOKUP($A54,'1.30'!$A$6:$P$387,'Data for figs 1.26_1.31'!S$2,FALSE)</f>
        <v>0</v>
      </c>
      <c r="T54" s="569">
        <f>VLOOKUP($A54,'1.30'!$A$6:$P$387,'Data for figs 1.26_1.31'!T$2,FALSE)</f>
        <v>0</v>
      </c>
      <c r="U54" s="570">
        <f>VLOOKUP($A54,'1.30'!$A$6:$P$387,'Data for figs 1.26_1.31'!U$2,FALSE)</f>
        <v>0</v>
      </c>
      <c r="V54" s="556">
        <v>14.055280890000001</v>
      </c>
      <c r="W54" s="556">
        <v>10.57626829</v>
      </c>
      <c r="X54" s="556">
        <v>12.252435699999999</v>
      </c>
      <c r="Y54" s="531">
        <f>VLOOKUP($A54,'1.26'!$A$6:$P$387,'Data for figs 1.26_1.31'!Y$2,FALSE)</f>
        <v>83</v>
      </c>
      <c r="Z54" s="526"/>
      <c r="AA54" s="526"/>
      <c r="AB54" s="526"/>
      <c r="AC54" s="527"/>
    </row>
    <row r="55" spans="1:29" ht="17.25" x14ac:dyDescent="0.35">
      <c r="A55" s="528" t="s">
        <v>1209</v>
      </c>
      <c r="B55" s="528" t="s">
        <v>1210</v>
      </c>
      <c r="C55" s="528" t="s">
        <v>938</v>
      </c>
      <c r="D55" s="528" t="s">
        <v>56</v>
      </c>
      <c r="E55" s="528" t="s">
        <v>129</v>
      </c>
      <c r="F55" s="528"/>
      <c r="G55" s="569">
        <f>VLOOKUP($A55,'1.26'!$A$6:$P$387,'Data for figs 1.26_1.31'!G$2,FALSE)</f>
        <v>0</v>
      </c>
      <c r="H55" s="569">
        <f>VLOOKUP($A55,'1.26'!$A$6:$P$387,'Data for figs 1.26_1.31'!H$2,FALSE)</f>
        <v>0</v>
      </c>
      <c r="I55" s="570">
        <f>VLOOKUP($A55,'1.26'!$A$6:$P$387,'Data for figs 1.26_1.31'!I$2,FALSE)</f>
        <v>0</v>
      </c>
      <c r="J55" s="530">
        <f>VLOOKUP($A55,'1.27'!$A$6:$P$387,'Data for figs 1.26_1.31'!J$2,FALSE)</f>
        <v>0</v>
      </c>
      <c r="K55" s="530">
        <f>VLOOKUP($A55,'1.27'!$A$6:$P$387,'Data for figs 1.26_1.31'!K$2,FALSE)</f>
        <v>0</v>
      </c>
      <c r="L55" s="530">
        <f>VLOOKUP($A55,'1.27'!$A$6:$P$387,'Data for figs 1.26_1.31'!L$2,FALSE)</f>
        <v>0</v>
      </c>
      <c r="M55" s="569">
        <f>VLOOKUP($A55,'1.28'!$A$6:$P$387,'Data for figs 1.26_1.31'!M$2,FALSE)</f>
        <v>0</v>
      </c>
      <c r="N55" s="569">
        <f>VLOOKUP($A55,'1.28'!$A$6:$P$387,'Data for figs 1.26_1.31'!N$2,FALSE)</f>
        <v>0</v>
      </c>
      <c r="O55" s="570">
        <f>VLOOKUP($A55,'1.28'!$A$6:$P$387,'Data for figs 1.26_1.31'!O$2,FALSE)</f>
        <v>0</v>
      </c>
      <c r="P55" s="556">
        <f>VLOOKUP($A55,'1.29'!$A$6:$P$387,'Data for figs 1.26_1.31'!P$2,FALSE)</f>
        <v>0</v>
      </c>
      <c r="Q55" s="556">
        <f>VLOOKUP($A55,'1.29'!$A$6:$P$387,'Data for figs 1.26_1.31'!Q$2,FALSE)</f>
        <v>0</v>
      </c>
      <c r="R55" s="556">
        <f>VLOOKUP($A55,'1.29'!$A$6:$P$387,'Data for figs 1.26_1.31'!R$2,FALSE)</f>
        <v>0</v>
      </c>
      <c r="S55" s="569">
        <f>VLOOKUP($A55,'1.30'!$A$6:$P$387,'Data for figs 1.26_1.31'!S$2,FALSE)</f>
        <v>0</v>
      </c>
      <c r="T55" s="569">
        <f>VLOOKUP($A55,'1.30'!$A$6:$P$387,'Data for figs 1.26_1.31'!T$2,FALSE)</f>
        <v>0</v>
      </c>
      <c r="U55" s="570">
        <f>VLOOKUP($A55,'1.30'!$A$6:$P$387,'Data for figs 1.26_1.31'!U$2,FALSE)</f>
        <v>0</v>
      </c>
      <c r="V55" s="556">
        <v>0</v>
      </c>
      <c r="W55" s="556">
        <v>0</v>
      </c>
      <c r="X55" s="556">
        <v>0</v>
      </c>
      <c r="Y55" s="531">
        <f>VLOOKUP($A55,'1.26'!$A$6:$P$387,'Data for figs 1.26_1.31'!Y$2,FALSE)</f>
        <v>245</v>
      </c>
      <c r="Z55" s="526"/>
      <c r="AA55" s="526"/>
      <c r="AB55" s="526"/>
      <c r="AC55" s="527"/>
    </row>
    <row r="56" spans="1:29" ht="17.25" x14ac:dyDescent="0.35">
      <c r="A56" s="528" t="s">
        <v>643</v>
      </c>
      <c r="B56" s="528" t="s">
        <v>642</v>
      </c>
      <c r="C56" s="528" t="s">
        <v>642</v>
      </c>
      <c r="D56" s="528" t="s">
        <v>56</v>
      </c>
      <c r="E56" s="528" t="s">
        <v>129</v>
      </c>
      <c r="F56" s="528"/>
      <c r="G56" s="569">
        <f>VLOOKUP($A56,'1.26'!$A$6:$P$387,'Data for figs 1.26_1.31'!G$2,FALSE)</f>
        <v>0</v>
      </c>
      <c r="H56" s="569">
        <f>VLOOKUP($A56,'1.26'!$A$6:$P$387,'Data for figs 1.26_1.31'!H$2,FALSE)</f>
        <v>0</v>
      </c>
      <c r="I56" s="570">
        <f>VLOOKUP($A56,'1.26'!$A$6:$P$387,'Data for figs 1.26_1.31'!I$2,FALSE)</f>
        <v>0</v>
      </c>
      <c r="J56" s="530">
        <f>VLOOKUP($A56,'1.27'!$A$6:$P$387,'Data for figs 1.26_1.31'!J$2,FALSE)</f>
        <v>78.3</v>
      </c>
      <c r="K56" s="530">
        <f>VLOOKUP($A56,'1.27'!$A$6:$P$387,'Data for figs 1.26_1.31'!K$2,FALSE)</f>
        <v>36.1</v>
      </c>
      <c r="L56" s="530">
        <f>VLOOKUP($A56,'1.27'!$A$6:$P$387,'Data for figs 1.26_1.31'!L$2,FALSE)</f>
        <v>56.6</v>
      </c>
      <c r="M56" s="569">
        <f>VLOOKUP($A56,'1.28'!$A$6:$P$387,'Data for figs 1.26_1.31'!M$2,FALSE)</f>
        <v>0</v>
      </c>
      <c r="N56" s="569">
        <f>VLOOKUP($A56,'1.28'!$A$6:$P$387,'Data for figs 1.26_1.31'!N$2,FALSE)</f>
        <v>0</v>
      </c>
      <c r="O56" s="570">
        <f>VLOOKUP($A56,'1.28'!$A$6:$P$387,'Data for figs 1.26_1.31'!O$2,FALSE)</f>
        <v>0</v>
      </c>
      <c r="P56" s="556">
        <f>VLOOKUP($A56,'1.29'!$A$6:$P$387,'Data for figs 1.26_1.31'!P$2,FALSE)</f>
        <v>40.862601220000002</v>
      </c>
      <c r="Q56" s="556">
        <f>VLOOKUP($A56,'1.29'!$A$6:$P$387,'Data for figs 1.26_1.31'!Q$2,FALSE)</f>
        <v>12.55260696</v>
      </c>
      <c r="R56" s="556">
        <f>VLOOKUP($A56,'1.29'!$A$6:$P$387,'Data for figs 1.26_1.31'!R$2,FALSE)</f>
        <v>26.329219850000001</v>
      </c>
      <c r="S56" s="569">
        <f>VLOOKUP($A56,'1.30'!$A$6:$P$387,'Data for figs 1.26_1.31'!S$2,FALSE)</f>
        <v>0</v>
      </c>
      <c r="T56" s="569">
        <f>VLOOKUP($A56,'1.30'!$A$6:$P$387,'Data for figs 1.26_1.31'!T$2,FALSE)</f>
        <v>0</v>
      </c>
      <c r="U56" s="570">
        <f>VLOOKUP($A56,'1.30'!$A$6:$P$387,'Data for figs 1.26_1.31'!U$2,FALSE)</f>
        <v>0</v>
      </c>
      <c r="V56" s="556">
        <v>12.042965450000001</v>
      </c>
      <c r="W56" s="556">
        <v>8.0083392690000004</v>
      </c>
      <c r="X56" s="556">
        <v>9.944052933</v>
      </c>
      <c r="Y56" s="531">
        <f>VLOOKUP($A56,'1.26'!$A$6:$P$387,'Data for figs 1.26_1.31'!Y$2,FALSE)</f>
        <v>231</v>
      </c>
      <c r="Z56" s="526"/>
      <c r="AA56" s="526"/>
      <c r="AB56" s="526"/>
      <c r="AC56" s="527"/>
    </row>
    <row r="57" spans="1:29" ht="17.25" x14ac:dyDescent="0.35">
      <c r="A57" s="528" t="s">
        <v>208</v>
      </c>
      <c r="B57" s="528" t="s">
        <v>209</v>
      </c>
      <c r="C57" s="528" t="s">
        <v>931</v>
      </c>
      <c r="D57" s="528" t="s">
        <v>59</v>
      </c>
      <c r="E57" s="528" t="s">
        <v>129</v>
      </c>
      <c r="F57" s="528"/>
      <c r="G57" s="569">
        <f>VLOOKUP($A57,'1.26'!$A$6:$P$387,'Data for figs 1.26_1.31'!G$2,FALSE)</f>
        <v>0</v>
      </c>
      <c r="H57" s="569">
        <f>VLOOKUP($A57,'1.26'!$A$6:$P$387,'Data for figs 1.26_1.31'!H$2,FALSE)</f>
        <v>0</v>
      </c>
      <c r="I57" s="570">
        <f>VLOOKUP($A57,'1.26'!$A$6:$P$387,'Data for figs 1.26_1.31'!I$2,FALSE)</f>
        <v>0</v>
      </c>
      <c r="J57" s="530">
        <f>VLOOKUP($A57,'1.27'!$A$6:$P$387,'Data for figs 1.26_1.31'!J$2,FALSE)</f>
        <v>102.7</v>
      </c>
      <c r="K57" s="530">
        <f>VLOOKUP($A57,'1.27'!$A$6:$P$387,'Data for figs 1.26_1.31'!K$2,FALSE)</f>
        <v>39.9</v>
      </c>
      <c r="L57" s="530">
        <f>VLOOKUP($A57,'1.27'!$A$6:$P$387,'Data for figs 1.26_1.31'!L$2,FALSE)</f>
        <v>70.7</v>
      </c>
      <c r="M57" s="569">
        <f>VLOOKUP($A57,'1.28'!$A$6:$P$387,'Data for figs 1.26_1.31'!M$2,FALSE)</f>
        <v>0</v>
      </c>
      <c r="N57" s="569">
        <f>VLOOKUP($A57,'1.28'!$A$6:$P$387,'Data for figs 1.26_1.31'!N$2,FALSE)</f>
        <v>0</v>
      </c>
      <c r="O57" s="570">
        <f>VLOOKUP($A57,'1.28'!$A$6:$P$387,'Data for figs 1.26_1.31'!O$2,FALSE)</f>
        <v>0</v>
      </c>
      <c r="P57" s="556">
        <f>VLOOKUP($A57,'1.29'!$A$6:$P$387,'Data for figs 1.26_1.31'!P$2,FALSE)</f>
        <v>62.104476419999997</v>
      </c>
      <c r="Q57" s="556">
        <f>VLOOKUP($A57,'1.29'!$A$6:$P$387,'Data for figs 1.26_1.31'!Q$2,FALSE)</f>
        <v>11.36840012</v>
      </c>
      <c r="R57" s="556">
        <f>VLOOKUP($A57,'1.29'!$A$6:$P$387,'Data for figs 1.26_1.31'!R$2,FALSE)</f>
        <v>36.296167500000003</v>
      </c>
      <c r="S57" s="569">
        <f>VLOOKUP($A57,'1.30'!$A$6:$P$387,'Data for figs 1.26_1.31'!S$2,FALSE)</f>
        <v>0</v>
      </c>
      <c r="T57" s="569">
        <f>VLOOKUP($A57,'1.30'!$A$6:$P$387,'Data for figs 1.26_1.31'!T$2,FALSE)</f>
        <v>0</v>
      </c>
      <c r="U57" s="570">
        <f>VLOOKUP($A57,'1.30'!$A$6:$P$387,'Data for figs 1.26_1.31'!U$2,FALSE)</f>
        <v>0</v>
      </c>
      <c r="V57" s="556">
        <v>16.02886612</v>
      </c>
      <c r="W57" s="556">
        <v>8.226169359</v>
      </c>
      <c r="X57" s="556">
        <v>12.06057989</v>
      </c>
      <c r="Y57" s="531">
        <f>VLOOKUP($A57,'1.26'!$A$6:$P$387,'Data for figs 1.26_1.31'!Y$2,FALSE)</f>
        <v>156</v>
      </c>
      <c r="Z57" s="526"/>
      <c r="AA57" s="526"/>
      <c r="AB57" s="526"/>
      <c r="AC57" s="527"/>
    </row>
    <row r="58" spans="1:29" ht="17.25" x14ac:dyDescent="0.35">
      <c r="A58" s="528" t="s">
        <v>210</v>
      </c>
      <c r="B58" s="528" t="s">
        <v>211</v>
      </c>
      <c r="C58" s="528" t="s">
        <v>931</v>
      </c>
      <c r="D58" s="528" t="s">
        <v>59</v>
      </c>
      <c r="E58" s="528" t="s">
        <v>129</v>
      </c>
      <c r="F58" s="528"/>
      <c r="G58" s="569">
        <f>VLOOKUP($A58,'1.26'!$A$6:$P$387,'Data for figs 1.26_1.31'!G$2,FALSE)</f>
        <v>0</v>
      </c>
      <c r="H58" s="569">
        <f>VLOOKUP($A58,'1.26'!$A$6:$P$387,'Data for figs 1.26_1.31'!H$2,FALSE)</f>
        <v>0</v>
      </c>
      <c r="I58" s="570">
        <f>VLOOKUP($A58,'1.26'!$A$6:$P$387,'Data for figs 1.26_1.31'!I$2,FALSE)</f>
        <v>0</v>
      </c>
      <c r="J58" s="530">
        <f>VLOOKUP($A58,'1.27'!$A$6:$P$387,'Data for figs 1.26_1.31'!J$2,FALSE)</f>
        <v>77.599999999999994</v>
      </c>
      <c r="K58" s="530">
        <f>VLOOKUP($A58,'1.27'!$A$6:$P$387,'Data for figs 1.26_1.31'!K$2,FALSE)</f>
        <v>34.1</v>
      </c>
      <c r="L58" s="530">
        <f>VLOOKUP($A58,'1.27'!$A$6:$P$387,'Data for figs 1.26_1.31'!L$2,FALSE)</f>
        <v>55.4</v>
      </c>
      <c r="M58" s="569">
        <f>VLOOKUP($A58,'1.28'!$A$6:$P$387,'Data for figs 1.26_1.31'!M$2,FALSE)</f>
        <v>0</v>
      </c>
      <c r="N58" s="569">
        <f>VLOOKUP($A58,'1.28'!$A$6:$P$387,'Data for figs 1.26_1.31'!N$2,FALSE)</f>
        <v>0</v>
      </c>
      <c r="O58" s="570">
        <f>VLOOKUP($A58,'1.28'!$A$6:$P$387,'Data for figs 1.26_1.31'!O$2,FALSE)</f>
        <v>0</v>
      </c>
      <c r="P58" s="556">
        <f>VLOOKUP($A58,'1.29'!$A$6:$P$387,'Data for figs 1.26_1.31'!P$2,FALSE)</f>
        <v>45.45835297</v>
      </c>
      <c r="Q58" s="556">
        <f>VLOOKUP($A58,'1.29'!$A$6:$P$387,'Data for figs 1.26_1.31'!Q$2,FALSE)</f>
        <v>15.27509828</v>
      </c>
      <c r="R58" s="556">
        <f>VLOOKUP($A58,'1.29'!$A$6:$P$387,'Data for figs 1.26_1.31'!R$2,FALSE)</f>
        <v>30.068659199999999</v>
      </c>
      <c r="S58" s="569">
        <f>VLOOKUP($A58,'1.30'!$A$6:$P$387,'Data for figs 1.26_1.31'!S$2,FALSE)</f>
        <v>0</v>
      </c>
      <c r="T58" s="569">
        <f>VLOOKUP($A58,'1.30'!$A$6:$P$387,'Data for figs 1.26_1.31'!T$2,FALSE)</f>
        <v>0</v>
      </c>
      <c r="U58" s="570">
        <f>VLOOKUP($A58,'1.30'!$A$6:$P$387,'Data for figs 1.26_1.31'!U$2,FALSE)</f>
        <v>0</v>
      </c>
      <c r="V58" s="556">
        <v>9.6257173250000001</v>
      </c>
      <c r="W58" s="556">
        <v>7.5540133230000004</v>
      </c>
      <c r="X58" s="556">
        <v>8.5675967669999995</v>
      </c>
      <c r="Y58" s="531">
        <f>VLOOKUP($A58,'1.26'!$A$6:$P$387,'Data for figs 1.26_1.31'!Y$2,FALSE)</f>
        <v>264</v>
      </c>
      <c r="Z58" s="526"/>
      <c r="AA58" s="526"/>
      <c r="AB58" s="526"/>
      <c r="AC58" s="527"/>
    </row>
    <row r="59" spans="1:29" ht="17.25" x14ac:dyDescent="0.35">
      <c r="A59" s="528" t="s">
        <v>367</v>
      </c>
      <c r="B59" s="528" t="s">
        <v>368</v>
      </c>
      <c r="C59" s="528" t="s">
        <v>368</v>
      </c>
      <c r="D59" s="528" t="s">
        <v>63</v>
      </c>
      <c r="E59" s="528" t="s">
        <v>129</v>
      </c>
      <c r="F59" s="528"/>
      <c r="G59" s="569">
        <f>VLOOKUP($A59,'1.26'!$A$6:$P$387,'Data for figs 1.26_1.31'!G$2,FALSE)</f>
        <v>0</v>
      </c>
      <c r="H59" s="569">
        <f>VLOOKUP($A59,'1.26'!$A$6:$P$387,'Data for figs 1.26_1.31'!H$2,FALSE)</f>
        <v>0</v>
      </c>
      <c r="I59" s="570">
        <f>VLOOKUP($A59,'1.26'!$A$6:$P$387,'Data for figs 1.26_1.31'!I$2,FALSE)</f>
        <v>0</v>
      </c>
      <c r="J59" s="530">
        <f>VLOOKUP($A59,'1.27'!$A$6:$P$387,'Data for figs 1.26_1.31'!J$2,FALSE)</f>
        <v>101.5</v>
      </c>
      <c r="K59" s="530">
        <f>VLOOKUP($A59,'1.27'!$A$6:$P$387,'Data for figs 1.26_1.31'!K$2,FALSE)</f>
        <v>49.1</v>
      </c>
      <c r="L59" s="530">
        <f>VLOOKUP($A59,'1.27'!$A$6:$P$387,'Data for figs 1.26_1.31'!L$2,FALSE)</f>
        <v>74.5</v>
      </c>
      <c r="M59" s="569">
        <f>VLOOKUP($A59,'1.28'!$A$6:$P$387,'Data for figs 1.26_1.31'!M$2,FALSE)</f>
        <v>0</v>
      </c>
      <c r="N59" s="569">
        <f>VLOOKUP($A59,'1.28'!$A$6:$P$387,'Data for figs 1.26_1.31'!N$2,FALSE)</f>
        <v>0</v>
      </c>
      <c r="O59" s="570">
        <f>VLOOKUP($A59,'1.28'!$A$6:$P$387,'Data for figs 1.26_1.31'!O$2,FALSE)</f>
        <v>0</v>
      </c>
      <c r="P59" s="556">
        <f>VLOOKUP($A59,'1.29'!$A$6:$P$387,'Data for figs 1.26_1.31'!P$2,FALSE)</f>
        <v>64.570709050000005</v>
      </c>
      <c r="Q59" s="556">
        <f>VLOOKUP($A59,'1.29'!$A$6:$P$387,'Data for figs 1.26_1.31'!Q$2,FALSE)</f>
        <v>20.728733630000001</v>
      </c>
      <c r="R59" s="556">
        <f>VLOOKUP($A59,'1.29'!$A$6:$P$387,'Data for figs 1.26_1.31'!R$2,FALSE)</f>
        <v>41.907556040000003</v>
      </c>
      <c r="S59" s="569">
        <f>VLOOKUP($A59,'1.30'!$A$6:$P$387,'Data for figs 1.26_1.31'!S$2,FALSE)</f>
        <v>0</v>
      </c>
      <c r="T59" s="569">
        <f>VLOOKUP($A59,'1.30'!$A$6:$P$387,'Data for figs 1.26_1.31'!T$2,FALSE)</f>
        <v>0</v>
      </c>
      <c r="U59" s="570">
        <f>VLOOKUP($A59,'1.30'!$A$6:$P$387,'Data for figs 1.26_1.31'!U$2,FALSE)</f>
        <v>0</v>
      </c>
      <c r="V59" s="556">
        <v>15.321168269999999</v>
      </c>
      <c r="W59" s="556">
        <v>14.97942318</v>
      </c>
      <c r="X59" s="556">
        <v>15.14682101</v>
      </c>
      <c r="Y59" s="531">
        <f>VLOOKUP($A59,'1.26'!$A$6:$P$387,'Data for figs 1.26_1.31'!Y$2,FALSE)</f>
        <v>131</v>
      </c>
      <c r="Z59" s="526"/>
      <c r="AA59" s="526"/>
      <c r="AB59" s="526"/>
      <c r="AC59" s="527"/>
    </row>
    <row r="60" spans="1:29" ht="17.25" x14ac:dyDescent="0.35">
      <c r="A60" s="528" t="s">
        <v>1211</v>
      </c>
      <c r="B60" s="528" t="s">
        <v>1212</v>
      </c>
      <c r="C60" s="528" t="s">
        <v>938</v>
      </c>
      <c r="D60" s="528" t="s">
        <v>56</v>
      </c>
      <c r="E60" s="528" t="s">
        <v>129</v>
      </c>
      <c r="F60" s="528"/>
      <c r="G60" s="569">
        <f>VLOOKUP($A60,'1.26'!$A$6:$P$387,'Data for figs 1.26_1.31'!G$2,FALSE)</f>
        <v>0</v>
      </c>
      <c r="H60" s="569">
        <f>VLOOKUP($A60,'1.26'!$A$6:$P$387,'Data for figs 1.26_1.31'!H$2,FALSE)</f>
        <v>0</v>
      </c>
      <c r="I60" s="570">
        <f>VLOOKUP($A60,'1.26'!$A$6:$P$387,'Data for figs 1.26_1.31'!I$2,FALSE)</f>
        <v>0</v>
      </c>
      <c r="J60" s="530">
        <f>VLOOKUP($A60,'1.27'!$A$6:$P$387,'Data for figs 1.26_1.31'!J$2,FALSE)</f>
        <v>82.2</v>
      </c>
      <c r="K60" s="530">
        <f>VLOOKUP($A60,'1.27'!$A$6:$P$387,'Data for figs 1.26_1.31'!K$2,FALSE)</f>
        <v>37.4</v>
      </c>
      <c r="L60" s="530">
        <f>VLOOKUP($A60,'1.27'!$A$6:$P$387,'Data for figs 1.26_1.31'!L$2,FALSE)</f>
        <v>59.3</v>
      </c>
      <c r="M60" s="569">
        <f>VLOOKUP($A60,'1.28'!$A$6:$P$387,'Data for figs 1.26_1.31'!M$2,FALSE)</f>
        <v>0</v>
      </c>
      <c r="N60" s="569">
        <f>VLOOKUP($A60,'1.28'!$A$6:$P$387,'Data for figs 1.26_1.31'!N$2,FALSE)</f>
        <v>0</v>
      </c>
      <c r="O60" s="570">
        <f>VLOOKUP($A60,'1.28'!$A$6:$P$387,'Data for figs 1.26_1.31'!O$2,FALSE)</f>
        <v>0</v>
      </c>
      <c r="P60" s="556">
        <f>VLOOKUP($A60,'1.29'!$A$6:$P$387,'Data for figs 1.26_1.31'!P$2,FALSE)</f>
        <v>46.502574520000003</v>
      </c>
      <c r="Q60" s="556">
        <f>VLOOKUP($A60,'1.29'!$A$6:$P$387,'Data for figs 1.26_1.31'!Q$2,FALSE)</f>
        <v>12.404485579999999</v>
      </c>
      <c r="R60" s="556">
        <f>VLOOKUP($A60,'1.29'!$A$6:$P$387,'Data for figs 1.26_1.31'!R$2,FALSE)</f>
        <v>29.019102749999998</v>
      </c>
      <c r="S60" s="569">
        <f>VLOOKUP($A60,'1.30'!$A$6:$P$387,'Data for figs 1.26_1.31'!S$2,FALSE)</f>
        <v>0</v>
      </c>
      <c r="T60" s="569">
        <f>VLOOKUP($A60,'1.30'!$A$6:$P$387,'Data for figs 1.26_1.31'!T$2,FALSE)</f>
        <v>0</v>
      </c>
      <c r="U60" s="570">
        <f>VLOOKUP($A60,'1.30'!$A$6:$P$387,'Data for figs 1.26_1.31'!U$2,FALSE)</f>
        <v>0</v>
      </c>
      <c r="V60" s="556">
        <v>13.66073849</v>
      </c>
      <c r="W60" s="556">
        <v>9.1277238319999991</v>
      </c>
      <c r="X60" s="556">
        <v>11.33742953</v>
      </c>
      <c r="Y60" s="531">
        <f>VLOOKUP($A60,'1.26'!$A$6:$P$387,'Data for figs 1.26_1.31'!Y$2,FALSE)</f>
        <v>166</v>
      </c>
      <c r="Z60" s="526"/>
      <c r="AA60" s="526"/>
      <c r="AB60" s="526"/>
      <c r="AC60" s="527"/>
    </row>
    <row r="61" spans="1:29" ht="17.25" x14ac:dyDescent="0.35">
      <c r="A61" s="528" t="s">
        <v>1213</v>
      </c>
      <c r="B61" s="528" t="s">
        <v>929</v>
      </c>
      <c r="C61" s="528" t="s">
        <v>938</v>
      </c>
      <c r="D61" s="528" t="s">
        <v>56</v>
      </c>
      <c r="E61" s="528" t="s">
        <v>129</v>
      </c>
      <c r="F61" s="528"/>
      <c r="G61" s="569">
        <f>VLOOKUP($A61,'1.26'!$A$6:$P$387,'Data for figs 1.26_1.31'!G$2,FALSE)</f>
        <v>0</v>
      </c>
      <c r="H61" s="569">
        <f>VLOOKUP($A61,'1.26'!$A$6:$P$387,'Data for figs 1.26_1.31'!H$2,FALSE)</f>
        <v>0</v>
      </c>
      <c r="I61" s="570">
        <f>VLOOKUP($A61,'1.26'!$A$6:$P$387,'Data for figs 1.26_1.31'!I$2,FALSE)</f>
        <v>0</v>
      </c>
      <c r="J61" s="530">
        <f>VLOOKUP($A61,'1.27'!$A$6:$P$387,'Data for figs 1.26_1.31'!J$2,FALSE)</f>
        <v>82.3</v>
      </c>
      <c r="K61" s="530">
        <f>VLOOKUP($A61,'1.27'!$A$6:$P$387,'Data for figs 1.26_1.31'!K$2,FALSE)</f>
        <v>31.4</v>
      </c>
      <c r="L61" s="530">
        <f>VLOOKUP($A61,'1.27'!$A$6:$P$387,'Data for figs 1.26_1.31'!L$2,FALSE)</f>
        <v>56</v>
      </c>
      <c r="M61" s="569">
        <f>VLOOKUP($A61,'1.28'!$A$6:$P$387,'Data for figs 1.26_1.31'!M$2,FALSE)</f>
        <v>0</v>
      </c>
      <c r="N61" s="569">
        <f>VLOOKUP($A61,'1.28'!$A$6:$P$387,'Data for figs 1.26_1.31'!N$2,FALSE)</f>
        <v>0</v>
      </c>
      <c r="O61" s="570">
        <f>VLOOKUP($A61,'1.28'!$A$6:$P$387,'Data for figs 1.26_1.31'!O$2,FALSE)</f>
        <v>0</v>
      </c>
      <c r="P61" s="556">
        <f>VLOOKUP($A61,'1.29'!$A$6:$P$387,'Data for figs 1.26_1.31'!P$2,FALSE)</f>
        <v>51.860478110000003</v>
      </c>
      <c r="Q61" s="556">
        <f>VLOOKUP($A61,'1.29'!$A$6:$P$387,'Data for figs 1.26_1.31'!Q$2,FALSE)</f>
        <v>9.9147052200000001</v>
      </c>
      <c r="R61" s="556">
        <f>VLOOKUP($A61,'1.29'!$A$6:$P$387,'Data for figs 1.26_1.31'!R$2,FALSE)</f>
        <v>30.118386739999998</v>
      </c>
      <c r="S61" s="569">
        <f>VLOOKUP($A61,'1.30'!$A$6:$P$387,'Data for figs 1.26_1.31'!S$2,FALSE)</f>
        <v>0</v>
      </c>
      <c r="T61" s="569">
        <f>VLOOKUP($A61,'1.30'!$A$6:$P$387,'Data for figs 1.26_1.31'!T$2,FALSE)</f>
        <v>0</v>
      </c>
      <c r="U61" s="570">
        <f>VLOOKUP($A61,'1.30'!$A$6:$P$387,'Data for figs 1.26_1.31'!U$2,FALSE)</f>
        <v>0</v>
      </c>
      <c r="V61" s="556">
        <v>11.45307128</v>
      </c>
      <c r="W61" s="556">
        <v>9.110840756</v>
      </c>
      <c r="X61" s="556">
        <v>10.253497940000001</v>
      </c>
      <c r="Y61" s="531">
        <f>VLOOKUP($A61,'1.26'!$A$6:$P$387,'Data for figs 1.26_1.31'!Y$2,FALSE)</f>
        <v>197</v>
      </c>
      <c r="Z61" s="526"/>
      <c r="AA61" s="526"/>
      <c r="AB61" s="526"/>
      <c r="AC61" s="527"/>
    </row>
    <row r="62" spans="1:29" ht="17.25" x14ac:dyDescent="0.35">
      <c r="A62" s="528" t="s">
        <v>473</v>
      </c>
      <c r="B62" s="528" t="s">
        <v>474</v>
      </c>
      <c r="C62" s="528" t="s">
        <v>935</v>
      </c>
      <c r="D62" s="528" t="s">
        <v>58</v>
      </c>
      <c r="E62" s="528" t="s">
        <v>129</v>
      </c>
      <c r="F62" s="528"/>
      <c r="G62" s="569">
        <f>VLOOKUP($A62,'1.26'!$A$6:$P$387,'Data for figs 1.26_1.31'!G$2,FALSE)</f>
        <v>0</v>
      </c>
      <c r="H62" s="569">
        <f>VLOOKUP($A62,'1.26'!$A$6:$P$387,'Data for figs 1.26_1.31'!H$2,FALSE)</f>
        <v>0</v>
      </c>
      <c r="I62" s="570">
        <f>VLOOKUP($A62,'1.26'!$A$6:$P$387,'Data for figs 1.26_1.31'!I$2,FALSE)</f>
        <v>0</v>
      </c>
      <c r="J62" s="530">
        <f>VLOOKUP($A62,'1.27'!$A$6:$P$387,'Data for figs 1.26_1.31'!J$2,FALSE)</f>
        <v>80.400000000000006</v>
      </c>
      <c r="K62" s="530">
        <f>VLOOKUP($A62,'1.27'!$A$6:$P$387,'Data for figs 1.26_1.31'!K$2,FALSE)</f>
        <v>33.9</v>
      </c>
      <c r="L62" s="530">
        <f>VLOOKUP($A62,'1.27'!$A$6:$P$387,'Data for figs 1.26_1.31'!L$2,FALSE)</f>
        <v>56.5</v>
      </c>
      <c r="M62" s="569">
        <f>VLOOKUP($A62,'1.28'!$A$6:$P$387,'Data for figs 1.26_1.31'!M$2,FALSE)</f>
        <v>0</v>
      </c>
      <c r="N62" s="569">
        <f>VLOOKUP($A62,'1.28'!$A$6:$P$387,'Data for figs 1.26_1.31'!N$2,FALSE)</f>
        <v>0</v>
      </c>
      <c r="O62" s="570">
        <f>VLOOKUP($A62,'1.28'!$A$6:$P$387,'Data for figs 1.26_1.31'!O$2,FALSE)</f>
        <v>0</v>
      </c>
      <c r="P62" s="556">
        <f>VLOOKUP($A62,'1.29'!$A$6:$P$387,'Data for figs 1.26_1.31'!P$2,FALSE)</f>
        <v>40.554992349999999</v>
      </c>
      <c r="Q62" s="556">
        <f>VLOOKUP($A62,'1.29'!$A$6:$P$387,'Data for figs 1.26_1.31'!Q$2,FALSE)</f>
        <v>10.86997921</v>
      </c>
      <c r="R62" s="556">
        <f>VLOOKUP($A62,'1.29'!$A$6:$P$387,'Data for figs 1.26_1.31'!R$2,FALSE)</f>
        <v>25.350706049999999</v>
      </c>
      <c r="S62" s="569">
        <f>VLOOKUP($A62,'1.30'!$A$6:$P$387,'Data for figs 1.26_1.31'!S$2,FALSE)</f>
        <v>0</v>
      </c>
      <c r="T62" s="569">
        <f>VLOOKUP($A62,'1.30'!$A$6:$P$387,'Data for figs 1.26_1.31'!T$2,FALSE)</f>
        <v>0</v>
      </c>
      <c r="U62" s="570">
        <f>VLOOKUP($A62,'1.30'!$A$6:$P$387,'Data for figs 1.26_1.31'!U$2,FALSE)</f>
        <v>0</v>
      </c>
      <c r="V62" s="556">
        <v>10.08319886</v>
      </c>
      <c r="W62" s="556">
        <v>7.9335677369999997</v>
      </c>
      <c r="X62" s="556">
        <v>8.9119578770000007</v>
      </c>
      <c r="Y62" s="531">
        <f>VLOOKUP($A62,'1.26'!$A$6:$P$387,'Data for figs 1.26_1.31'!Y$2,FALSE)</f>
        <v>277</v>
      </c>
      <c r="Z62" s="526"/>
      <c r="AA62" s="526"/>
      <c r="AB62" s="526"/>
      <c r="AC62" s="527"/>
    </row>
    <row r="63" spans="1:29" ht="17.25" x14ac:dyDescent="0.35">
      <c r="A63" s="528" t="s">
        <v>475</v>
      </c>
      <c r="B63" s="528" t="s">
        <v>476</v>
      </c>
      <c r="C63" s="528" t="s">
        <v>935</v>
      </c>
      <c r="D63" s="528" t="s">
        <v>58</v>
      </c>
      <c r="E63" s="528" t="s">
        <v>129</v>
      </c>
      <c r="F63" s="528"/>
      <c r="G63" s="569">
        <f>VLOOKUP($A63,'1.26'!$A$6:$P$387,'Data for figs 1.26_1.31'!G$2,FALSE)</f>
        <v>0</v>
      </c>
      <c r="H63" s="569">
        <f>VLOOKUP($A63,'1.26'!$A$6:$P$387,'Data for figs 1.26_1.31'!H$2,FALSE)</f>
        <v>0</v>
      </c>
      <c r="I63" s="570">
        <f>VLOOKUP($A63,'1.26'!$A$6:$P$387,'Data for figs 1.26_1.31'!I$2,FALSE)</f>
        <v>0</v>
      </c>
      <c r="J63" s="530">
        <f>VLOOKUP($A63,'1.27'!$A$6:$P$387,'Data for figs 1.26_1.31'!J$2,FALSE)</f>
        <v>68.5</v>
      </c>
      <c r="K63" s="530">
        <f>VLOOKUP($A63,'1.27'!$A$6:$P$387,'Data for figs 1.26_1.31'!K$2,FALSE)</f>
        <v>26.1</v>
      </c>
      <c r="L63" s="530">
        <f>VLOOKUP($A63,'1.27'!$A$6:$P$387,'Data for figs 1.26_1.31'!L$2,FALSE)</f>
        <v>46.5</v>
      </c>
      <c r="M63" s="569">
        <f>VLOOKUP($A63,'1.28'!$A$6:$P$387,'Data for figs 1.26_1.31'!M$2,FALSE)</f>
        <v>0</v>
      </c>
      <c r="N63" s="569">
        <f>VLOOKUP($A63,'1.28'!$A$6:$P$387,'Data for figs 1.26_1.31'!N$2,FALSE)</f>
        <v>0</v>
      </c>
      <c r="O63" s="570">
        <f>VLOOKUP($A63,'1.28'!$A$6:$P$387,'Data for figs 1.26_1.31'!O$2,FALSE)</f>
        <v>0</v>
      </c>
      <c r="P63" s="556">
        <f>VLOOKUP($A63,'1.29'!$A$6:$P$387,'Data for figs 1.26_1.31'!P$2,FALSE)</f>
        <v>43.61336361</v>
      </c>
      <c r="Q63" s="556">
        <f>VLOOKUP($A63,'1.29'!$A$6:$P$387,'Data for figs 1.26_1.31'!Q$2,FALSE)</f>
        <v>7.8258264390000001</v>
      </c>
      <c r="R63" s="556">
        <f>VLOOKUP($A63,'1.29'!$A$6:$P$387,'Data for figs 1.26_1.31'!R$2,FALSE)</f>
        <v>25.15568081</v>
      </c>
      <c r="S63" s="569">
        <f>VLOOKUP($A63,'1.30'!$A$6:$P$387,'Data for figs 1.26_1.31'!S$2,FALSE)</f>
        <v>0</v>
      </c>
      <c r="T63" s="569">
        <f>VLOOKUP($A63,'1.30'!$A$6:$P$387,'Data for figs 1.26_1.31'!T$2,FALSE)</f>
        <v>0</v>
      </c>
      <c r="U63" s="570">
        <f>VLOOKUP($A63,'1.30'!$A$6:$P$387,'Data for figs 1.26_1.31'!U$2,FALSE)</f>
        <v>0</v>
      </c>
      <c r="V63" s="556">
        <v>0</v>
      </c>
      <c r="W63" s="556">
        <v>0</v>
      </c>
      <c r="X63" s="556">
        <v>5.8178334610000002</v>
      </c>
      <c r="Y63" s="531">
        <f>VLOOKUP($A63,'1.26'!$A$6:$P$387,'Data for figs 1.26_1.31'!Y$2,FALSE)</f>
        <v>315</v>
      </c>
      <c r="Z63" s="526"/>
      <c r="AA63" s="526"/>
      <c r="AB63" s="526"/>
      <c r="AC63" s="527"/>
    </row>
    <row r="64" spans="1:29" ht="17.25" x14ac:dyDescent="0.35">
      <c r="A64" s="528" t="s">
        <v>479</v>
      </c>
      <c r="B64" s="528" t="s">
        <v>480</v>
      </c>
      <c r="C64" s="528" t="s">
        <v>935</v>
      </c>
      <c r="D64" s="528" t="s">
        <v>58</v>
      </c>
      <c r="E64" s="528" t="s">
        <v>129</v>
      </c>
      <c r="F64" s="528"/>
      <c r="G64" s="569">
        <f>VLOOKUP($A64,'1.26'!$A$6:$P$387,'Data for figs 1.26_1.31'!G$2,FALSE)</f>
        <v>0</v>
      </c>
      <c r="H64" s="569">
        <f>VLOOKUP($A64,'1.26'!$A$6:$P$387,'Data for figs 1.26_1.31'!H$2,FALSE)</f>
        <v>0</v>
      </c>
      <c r="I64" s="570">
        <f>VLOOKUP($A64,'1.26'!$A$6:$P$387,'Data for figs 1.26_1.31'!I$2,FALSE)</f>
        <v>0</v>
      </c>
      <c r="J64" s="530">
        <f>VLOOKUP($A64,'1.27'!$A$6:$P$387,'Data for figs 1.26_1.31'!J$2,FALSE)</f>
        <v>63.1</v>
      </c>
      <c r="K64" s="530">
        <f>VLOOKUP($A64,'1.27'!$A$6:$P$387,'Data for figs 1.26_1.31'!K$2,FALSE)</f>
        <v>30.9</v>
      </c>
      <c r="L64" s="530">
        <f>VLOOKUP($A64,'1.27'!$A$6:$P$387,'Data for figs 1.26_1.31'!L$2,FALSE)</f>
        <v>46</v>
      </c>
      <c r="M64" s="569">
        <f>VLOOKUP($A64,'1.28'!$A$6:$P$387,'Data for figs 1.26_1.31'!M$2,FALSE)</f>
        <v>0</v>
      </c>
      <c r="N64" s="569">
        <f>VLOOKUP($A64,'1.28'!$A$6:$P$387,'Data for figs 1.26_1.31'!N$2,FALSE)</f>
        <v>0</v>
      </c>
      <c r="O64" s="570">
        <f>VLOOKUP($A64,'1.28'!$A$6:$P$387,'Data for figs 1.26_1.31'!O$2,FALSE)</f>
        <v>0</v>
      </c>
      <c r="P64" s="556">
        <f>VLOOKUP($A64,'1.29'!$A$6:$P$387,'Data for figs 1.26_1.31'!P$2,FALSE)</f>
        <v>39.808992230000001</v>
      </c>
      <c r="Q64" s="556">
        <f>VLOOKUP($A64,'1.29'!$A$6:$P$387,'Data for figs 1.26_1.31'!Q$2,FALSE)</f>
        <v>10.91487192</v>
      </c>
      <c r="R64" s="556">
        <f>VLOOKUP($A64,'1.29'!$A$6:$P$387,'Data for figs 1.26_1.31'!R$2,FALSE)</f>
        <v>24.578574450000001</v>
      </c>
      <c r="S64" s="569">
        <f>VLOOKUP($A64,'1.30'!$A$6:$P$387,'Data for figs 1.26_1.31'!S$2,FALSE)</f>
        <v>0</v>
      </c>
      <c r="T64" s="569">
        <f>VLOOKUP($A64,'1.30'!$A$6:$P$387,'Data for figs 1.26_1.31'!T$2,FALSE)</f>
        <v>0</v>
      </c>
      <c r="U64" s="570">
        <f>VLOOKUP($A64,'1.30'!$A$6:$P$387,'Data for figs 1.26_1.31'!U$2,FALSE)</f>
        <v>0</v>
      </c>
      <c r="V64" s="556">
        <v>0</v>
      </c>
      <c r="W64" s="556">
        <v>10.915569639999999</v>
      </c>
      <c r="X64" s="556">
        <v>9.5208984700000006</v>
      </c>
      <c r="Y64" s="531">
        <f>VLOOKUP($A64,'1.26'!$A$6:$P$387,'Data for figs 1.26_1.31'!Y$2,FALSE)</f>
        <v>292</v>
      </c>
      <c r="Z64" s="526"/>
      <c r="AA64" s="526"/>
      <c r="AB64" s="526"/>
      <c r="AC64" s="527"/>
    </row>
    <row r="65" spans="1:29" ht="17.25" x14ac:dyDescent="0.35">
      <c r="A65" s="528" t="s">
        <v>481</v>
      </c>
      <c r="B65" s="528" t="s">
        <v>482</v>
      </c>
      <c r="C65" s="528" t="s">
        <v>935</v>
      </c>
      <c r="D65" s="528" t="s">
        <v>58</v>
      </c>
      <c r="E65" s="528" t="s">
        <v>129</v>
      </c>
      <c r="F65" s="528"/>
      <c r="G65" s="569">
        <f>VLOOKUP($A65,'1.26'!$A$6:$P$387,'Data for figs 1.26_1.31'!G$2,FALSE)</f>
        <v>0</v>
      </c>
      <c r="H65" s="569">
        <f>VLOOKUP($A65,'1.26'!$A$6:$P$387,'Data for figs 1.26_1.31'!H$2,FALSE)</f>
        <v>0</v>
      </c>
      <c r="I65" s="570">
        <f>VLOOKUP($A65,'1.26'!$A$6:$P$387,'Data for figs 1.26_1.31'!I$2,FALSE)</f>
        <v>0</v>
      </c>
      <c r="J65" s="530">
        <f>VLOOKUP($A65,'1.27'!$A$6:$P$387,'Data for figs 1.26_1.31'!J$2,FALSE)</f>
        <v>74.7</v>
      </c>
      <c r="K65" s="530">
        <f>VLOOKUP($A65,'1.27'!$A$6:$P$387,'Data for figs 1.26_1.31'!K$2,FALSE)</f>
        <v>24.1</v>
      </c>
      <c r="L65" s="530">
        <f>VLOOKUP($A65,'1.27'!$A$6:$P$387,'Data for figs 1.26_1.31'!L$2,FALSE)</f>
        <v>48.7</v>
      </c>
      <c r="M65" s="569">
        <f>VLOOKUP($A65,'1.28'!$A$6:$P$387,'Data for figs 1.26_1.31'!M$2,FALSE)</f>
        <v>0</v>
      </c>
      <c r="N65" s="569">
        <f>VLOOKUP($A65,'1.28'!$A$6:$P$387,'Data for figs 1.26_1.31'!N$2,FALSE)</f>
        <v>0</v>
      </c>
      <c r="O65" s="570">
        <f>VLOOKUP($A65,'1.28'!$A$6:$P$387,'Data for figs 1.26_1.31'!O$2,FALSE)</f>
        <v>0</v>
      </c>
      <c r="P65" s="556">
        <f>VLOOKUP($A65,'1.29'!$A$6:$P$387,'Data for figs 1.26_1.31'!P$2,FALSE)</f>
        <v>47.703098130000001</v>
      </c>
      <c r="Q65" s="556">
        <f>VLOOKUP($A65,'1.29'!$A$6:$P$387,'Data for figs 1.26_1.31'!Q$2,FALSE)</f>
        <v>10.007864039999999</v>
      </c>
      <c r="R65" s="556">
        <f>VLOOKUP($A65,'1.29'!$A$6:$P$387,'Data for figs 1.26_1.31'!R$2,FALSE)</f>
        <v>28.332280789999999</v>
      </c>
      <c r="S65" s="569">
        <f>VLOOKUP($A65,'1.30'!$A$6:$P$387,'Data for figs 1.26_1.31'!S$2,FALSE)</f>
        <v>0</v>
      </c>
      <c r="T65" s="569">
        <f>VLOOKUP($A65,'1.30'!$A$6:$P$387,'Data for figs 1.26_1.31'!T$2,FALSE)</f>
        <v>0</v>
      </c>
      <c r="U65" s="570">
        <f>VLOOKUP($A65,'1.30'!$A$6:$P$387,'Data for figs 1.26_1.31'!U$2,FALSE)</f>
        <v>0</v>
      </c>
      <c r="V65" s="556">
        <v>9.164089594</v>
      </c>
      <c r="W65" s="556">
        <v>5.5228279789999997</v>
      </c>
      <c r="X65" s="556">
        <v>7.2897768200000002</v>
      </c>
      <c r="Y65" s="531">
        <f>VLOOKUP($A65,'1.26'!$A$6:$P$387,'Data for figs 1.26_1.31'!Y$2,FALSE)</f>
        <v>280</v>
      </c>
      <c r="Z65" s="526"/>
      <c r="AA65" s="526"/>
      <c r="AB65" s="526"/>
      <c r="AC65" s="527"/>
    </row>
    <row r="66" spans="1:29" ht="17.25" x14ac:dyDescent="0.35">
      <c r="A66" s="528" t="s">
        <v>214</v>
      </c>
      <c r="B66" s="528" t="s">
        <v>215</v>
      </c>
      <c r="C66" s="528" t="s">
        <v>930</v>
      </c>
      <c r="D66" s="528" t="s">
        <v>59</v>
      </c>
      <c r="E66" s="528" t="s">
        <v>129</v>
      </c>
      <c r="F66" s="528"/>
      <c r="G66" s="569">
        <f>VLOOKUP($A66,'1.26'!$A$6:$P$387,'Data for figs 1.26_1.31'!G$2,FALSE)</f>
        <v>0</v>
      </c>
      <c r="H66" s="569">
        <f>VLOOKUP($A66,'1.26'!$A$6:$P$387,'Data for figs 1.26_1.31'!H$2,FALSE)</f>
        <v>0</v>
      </c>
      <c r="I66" s="570">
        <f>VLOOKUP($A66,'1.26'!$A$6:$P$387,'Data for figs 1.26_1.31'!I$2,FALSE)</f>
        <v>0</v>
      </c>
      <c r="J66" s="530">
        <f>VLOOKUP($A66,'1.27'!$A$6:$P$387,'Data for figs 1.26_1.31'!J$2,FALSE)</f>
        <v>95.4</v>
      </c>
      <c r="K66" s="530">
        <f>VLOOKUP($A66,'1.27'!$A$6:$P$387,'Data for figs 1.26_1.31'!K$2,FALSE)</f>
        <v>33.1</v>
      </c>
      <c r="L66" s="530">
        <f>VLOOKUP($A66,'1.27'!$A$6:$P$387,'Data for figs 1.26_1.31'!L$2,FALSE)</f>
        <v>63.6</v>
      </c>
      <c r="M66" s="569">
        <f>VLOOKUP($A66,'1.28'!$A$6:$P$387,'Data for figs 1.26_1.31'!M$2,FALSE)</f>
        <v>0</v>
      </c>
      <c r="N66" s="569">
        <f>VLOOKUP($A66,'1.28'!$A$6:$P$387,'Data for figs 1.26_1.31'!N$2,FALSE)</f>
        <v>0</v>
      </c>
      <c r="O66" s="570">
        <f>VLOOKUP($A66,'1.28'!$A$6:$P$387,'Data for figs 1.26_1.31'!O$2,FALSE)</f>
        <v>0</v>
      </c>
      <c r="P66" s="556">
        <f>VLOOKUP($A66,'1.29'!$A$6:$P$387,'Data for figs 1.26_1.31'!P$2,FALSE)</f>
        <v>50.968436529999998</v>
      </c>
      <c r="Q66" s="556">
        <f>VLOOKUP($A66,'1.29'!$A$6:$P$387,'Data for figs 1.26_1.31'!Q$2,FALSE)</f>
        <v>12.936243109999999</v>
      </c>
      <c r="R66" s="556">
        <f>VLOOKUP($A66,'1.29'!$A$6:$P$387,'Data for figs 1.26_1.31'!R$2,FALSE)</f>
        <v>31.544976519999999</v>
      </c>
      <c r="S66" s="569">
        <f>VLOOKUP($A66,'1.30'!$A$6:$P$387,'Data for figs 1.26_1.31'!S$2,FALSE)</f>
        <v>0</v>
      </c>
      <c r="T66" s="569">
        <f>VLOOKUP($A66,'1.30'!$A$6:$P$387,'Data for figs 1.26_1.31'!T$2,FALSE)</f>
        <v>0</v>
      </c>
      <c r="U66" s="570">
        <f>VLOOKUP($A66,'1.30'!$A$6:$P$387,'Data for figs 1.26_1.31'!U$2,FALSE)</f>
        <v>0</v>
      </c>
      <c r="V66" s="556">
        <v>16.772245300000002</v>
      </c>
      <c r="W66" s="556">
        <v>0</v>
      </c>
      <c r="X66" s="556">
        <v>9.7818334749999991</v>
      </c>
      <c r="Y66" s="531">
        <f>VLOOKUP($A66,'1.26'!$A$6:$P$387,'Data for figs 1.26_1.31'!Y$2,FALSE)</f>
        <v>205</v>
      </c>
      <c r="Z66" s="526"/>
      <c r="AA66" s="526"/>
      <c r="AB66" s="526"/>
      <c r="AC66" s="527"/>
    </row>
    <row r="67" spans="1:29" ht="17.25" x14ac:dyDescent="0.35">
      <c r="A67" s="528" t="s">
        <v>216</v>
      </c>
      <c r="B67" s="528" t="s">
        <v>217</v>
      </c>
      <c r="C67" s="528" t="s">
        <v>930</v>
      </c>
      <c r="D67" s="528" t="s">
        <v>59</v>
      </c>
      <c r="E67" s="528" t="s">
        <v>129</v>
      </c>
      <c r="F67" s="528"/>
      <c r="G67" s="569">
        <f>VLOOKUP($A67,'1.26'!$A$6:$P$387,'Data for figs 1.26_1.31'!G$2,FALSE)</f>
        <v>0</v>
      </c>
      <c r="H67" s="569">
        <f>VLOOKUP($A67,'1.26'!$A$6:$P$387,'Data for figs 1.26_1.31'!H$2,FALSE)</f>
        <v>0</v>
      </c>
      <c r="I67" s="570">
        <f>VLOOKUP($A67,'1.26'!$A$6:$P$387,'Data for figs 1.26_1.31'!I$2,FALSE)</f>
        <v>0</v>
      </c>
      <c r="J67" s="530">
        <f>VLOOKUP($A67,'1.27'!$A$6:$P$387,'Data for figs 1.26_1.31'!J$2,FALSE)</f>
        <v>83.3</v>
      </c>
      <c r="K67" s="530">
        <f>VLOOKUP($A67,'1.27'!$A$6:$P$387,'Data for figs 1.26_1.31'!K$2,FALSE)</f>
        <v>43.7</v>
      </c>
      <c r="L67" s="530">
        <f>VLOOKUP($A67,'1.27'!$A$6:$P$387,'Data for figs 1.26_1.31'!L$2,FALSE)</f>
        <v>62.9</v>
      </c>
      <c r="M67" s="569">
        <f>VLOOKUP($A67,'1.28'!$A$6:$P$387,'Data for figs 1.26_1.31'!M$2,FALSE)</f>
        <v>0</v>
      </c>
      <c r="N67" s="569">
        <f>VLOOKUP($A67,'1.28'!$A$6:$P$387,'Data for figs 1.26_1.31'!N$2,FALSE)</f>
        <v>0</v>
      </c>
      <c r="O67" s="570">
        <f>VLOOKUP($A67,'1.28'!$A$6:$P$387,'Data for figs 1.26_1.31'!O$2,FALSE)</f>
        <v>0</v>
      </c>
      <c r="P67" s="556">
        <f>VLOOKUP($A67,'1.29'!$A$6:$P$387,'Data for figs 1.26_1.31'!P$2,FALSE)</f>
        <v>49.403183110000001</v>
      </c>
      <c r="Q67" s="556">
        <f>VLOOKUP($A67,'1.29'!$A$6:$P$387,'Data for figs 1.26_1.31'!Q$2,FALSE)</f>
        <v>14.94315714</v>
      </c>
      <c r="R67" s="556">
        <f>VLOOKUP($A67,'1.29'!$A$6:$P$387,'Data for figs 1.26_1.31'!R$2,FALSE)</f>
        <v>31.731639439999999</v>
      </c>
      <c r="S67" s="569">
        <f>VLOOKUP($A67,'1.30'!$A$6:$P$387,'Data for figs 1.26_1.31'!S$2,FALSE)</f>
        <v>0</v>
      </c>
      <c r="T67" s="569">
        <f>VLOOKUP($A67,'1.30'!$A$6:$P$387,'Data for figs 1.26_1.31'!T$2,FALSE)</f>
        <v>0</v>
      </c>
      <c r="U67" s="570">
        <f>VLOOKUP($A67,'1.30'!$A$6:$P$387,'Data for figs 1.26_1.31'!U$2,FALSE)</f>
        <v>0</v>
      </c>
      <c r="V67" s="556">
        <v>12.396824029999999</v>
      </c>
      <c r="W67" s="556">
        <v>13.161233559999999</v>
      </c>
      <c r="X67" s="556">
        <v>12.745846269999999</v>
      </c>
      <c r="Y67" s="531">
        <f>VLOOKUP($A67,'1.26'!$A$6:$P$387,'Data for figs 1.26_1.31'!Y$2,FALSE)</f>
        <v>266</v>
      </c>
      <c r="Z67" s="526"/>
      <c r="AA67" s="526"/>
      <c r="AB67" s="526"/>
      <c r="AC67" s="527"/>
    </row>
    <row r="68" spans="1:29" ht="17.25" x14ac:dyDescent="0.35">
      <c r="A68" s="528" t="s">
        <v>218</v>
      </c>
      <c r="B68" s="528" t="s">
        <v>219</v>
      </c>
      <c r="C68" s="528" t="s">
        <v>930</v>
      </c>
      <c r="D68" s="528" t="s">
        <v>59</v>
      </c>
      <c r="E68" s="528" t="s">
        <v>129</v>
      </c>
      <c r="F68" s="528"/>
      <c r="G68" s="569">
        <f>VLOOKUP($A68,'1.26'!$A$6:$P$387,'Data for figs 1.26_1.31'!G$2,FALSE)</f>
        <v>0</v>
      </c>
      <c r="H68" s="569">
        <f>VLOOKUP($A68,'1.26'!$A$6:$P$387,'Data for figs 1.26_1.31'!H$2,FALSE)</f>
        <v>0</v>
      </c>
      <c r="I68" s="570">
        <f>VLOOKUP($A68,'1.26'!$A$6:$P$387,'Data for figs 1.26_1.31'!I$2,FALSE)</f>
        <v>0</v>
      </c>
      <c r="J68" s="530">
        <f>VLOOKUP($A68,'1.27'!$A$6:$P$387,'Data for figs 1.26_1.31'!J$2,FALSE)</f>
        <v>108.3</v>
      </c>
      <c r="K68" s="530">
        <f>VLOOKUP($A68,'1.27'!$A$6:$P$387,'Data for figs 1.26_1.31'!K$2,FALSE)</f>
        <v>54.1</v>
      </c>
      <c r="L68" s="530">
        <f>VLOOKUP($A68,'1.27'!$A$6:$P$387,'Data for figs 1.26_1.31'!L$2,FALSE)</f>
        <v>80.8</v>
      </c>
      <c r="M68" s="569">
        <f>VLOOKUP($A68,'1.28'!$A$6:$P$387,'Data for figs 1.26_1.31'!M$2,FALSE)</f>
        <v>0</v>
      </c>
      <c r="N68" s="569">
        <f>VLOOKUP($A68,'1.28'!$A$6:$P$387,'Data for figs 1.26_1.31'!N$2,FALSE)</f>
        <v>0</v>
      </c>
      <c r="O68" s="570">
        <f>VLOOKUP($A68,'1.28'!$A$6:$P$387,'Data for figs 1.26_1.31'!O$2,FALSE)</f>
        <v>0</v>
      </c>
      <c r="P68" s="556">
        <f>VLOOKUP($A68,'1.29'!$A$6:$P$387,'Data for figs 1.26_1.31'!P$2,FALSE)</f>
        <v>56.329940839999999</v>
      </c>
      <c r="Q68" s="556">
        <f>VLOOKUP($A68,'1.29'!$A$6:$P$387,'Data for figs 1.26_1.31'!Q$2,FALSE)</f>
        <v>24.233089039999999</v>
      </c>
      <c r="R68" s="556">
        <f>VLOOKUP($A68,'1.29'!$A$6:$P$387,'Data for figs 1.26_1.31'!R$2,FALSE)</f>
        <v>40.080179970000003</v>
      </c>
      <c r="S68" s="569">
        <f>VLOOKUP($A68,'1.30'!$A$6:$P$387,'Data for figs 1.26_1.31'!S$2,FALSE)</f>
        <v>0</v>
      </c>
      <c r="T68" s="569">
        <f>VLOOKUP($A68,'1.30'!$A$6:$P$387,'Data for figs 1.26_1.31'!T$2,FALSE)</f>
        <v>0</v>
      </c>
      <c r="U68" s="570">
        <f>VLOOKUP($A68,'1.30'!$A$6:$P$387,'Data for figs 1.26_1.31'!U$2,FALSE)</f>
        <v>0</v>
      </c>
      <c r="V68" s="556">
        <v>16.815286969999999</v>
      </c>
      <c r="W68" s="556">
        <v>13.88473677</v>
      </c>
      <c r="X68" s="556">
        <v>15.340167689999999</v>
      </c>
      <c r="Y68" s="531">
        <f>VLOOKUP($A68,'1.26'!$A$6:$P$387,'Data for figs 1.26_1.31'!Y$2,FALSE)</f>
        <v>51</v>
      </c>
      <c r="Z68" s="526"/>
      <c r="AA68" s="526"/>
      <c r="AB68" s="526"/>
      <c r="AC68" s="527"/>
    </row>
    <row r="69" spans="1:29" ht="17.25" x14ac:dyDescent="0.35">
      <c r="A69" s="528" t="s">
        <v>220</v>
      </c>
      <c r="B69" s="528" t="s">
        <v>221</v>
      </c>
      <c r="C69" s="528" t="s">
        <v>930</v>
      </c>
      <c r="D69" s="528" t="s">
        <v>59</v>
      </c>
      <c r="E69" s="528" t="s">
        <v>129</v>
      </c>
      <c r="F69" s="528"/>
      <c r="G69" s="569">
        <f>VLOOKUP($A69,'1.26'!$A$6:$P$387,'Data for figs 1.26_1.31'!G$2,FALSE)</f>
        <v>0</v>
      </c>
      <c r="H69" s="569">
        <f>VLOOKUP($A69,'1.26'!$A$6:$P$387,'Data for figs 1.26_1.31'!H$2,FALSE)</f>
        <v>0</v>
      </c>
      <c r="I69" s="570">
        <f>VLOOKUP($A69,'1.26'!$A$6:$P$387,'Data for figs 1.26_1.31'!I$2,FALSE)</f>
        <v>0</v>
      </c>
      <c r="J69" s="530">
        <f>VLOOKUP($A69,'1.27'!$A$6:$P$387,'Data for figs 1.26_1.31'!J$2,FALSE)</f>
        <v>79.900000000000006</v>
      </c>
      <c r="K69" s="530">
        <f>VLOOKUP($A69,'1.27'!$A$6:$P$387,'Data for figs 1.26_1.31'!K$2,FALSE)</f>
        <v>23.2</v>
      </c>
      <c r="L69" s="530">
        <f>VLOOKUP($A69,'1.27'!$A$6:$P$387,'Data for figs 1.26_1.31'!L$2,FALSE)</f>
        <v>51.3</v>
      </c>
      <c r="M69" s="569">
        <f>VLOOKUP($A69,'1.28'!$A$6:$P$387,'Data for figs 1.26_1.31'!M$2,FALSE)</f>
        <v>0</v>
      </c>
      <c r="N69" s="569">
        <f>VLOOKUP($A69,'1.28'!$A$6:$P$387,'Data for figs 1.26_1.31'!N$2,FALSE)</f>
        <v>0</v>
      </c>
      <c r="O69" s="570">
        <f>VLOOKUP($A69,'1.28'!$A$6:$P$387,'Data for figs 1.26_1.31'!O$2,FALSE)</f>
        <v>0</v>
      </c>
      <c r="P69" s="556">
        <f>VLOOKUP($A69,'1.29'!$A$6:$P$387,'Data for figs 1.26_1.31'!P$2,FALSE)</f>
        <v>39.487027490000003</v>
      </c>
      <c r="Q69" s="556">
        <f>VLOOKUP($A69,'1.29'!$A$6:$P$387,'Data for figs 1.26_1.31'!Q$2,FALSE)</f>
        <v>6.2595739349999997</v>
      </c>
      <c r="R69" s="556">
        <f>VLOOKUP($A69,'1.29'!$A$6:$P$387,'Data for figs 1.26_1.31'!R$2,FALSE)</f>
        <v>22.737780239999999</v>
      </c>
      <c r="S69" s="569">
        <f>VLOOKUP($A69,'1.30'!$A$6:$P$387,'Data for figs 1.26_1.31'!S$2,FALSE)</f>
        <v>0</v>
      </c>
      <c r="T69" s="569">
        <f>VLOOKUP($A69,'1.30'!$A$6:$P$387,'Data for figs 1.26_1.31'!T$2,FALSE)</f>
        <v>0</v>
      </c>
      <c r="U69" s="570">
        <f>VLOOKUP($A69,'1.30'!$A$6:$P$387,'Data for figs 1.26_1.31'!U$2,FALSE)</f>
        <v>0</v>
      </c>
      <c r="V69" s="556">
        <v>9.5384252049999994</v>
      </c>
      <c r="W69" s="556">
        <v>4.2568278380000004</v>
      </c>
      <c r="X69" s="556">
        <v>6.8596868239999997</v>
      </c>
      <c r="Y69" s="531">
        <f>VLOOKUP($A69,'1.26'!$A$6:$P$387,'Data for figs 1.26_1.31'!Y$2,FALSE)</f>
        <v>247</v>
      </c>
      <c r="Z69" s="526"/>
      <c r="AA69" s="526"/>
      <c r="AB69" s="526"/>
      <c r="AC69" s="527"/>
    </row>
    <row r="70" spans="1:29" ht="17.25" x14ac:dyDescent="0.35">
      <c r="A70" s="528" t="s">
        <v>224</v>
      </c>
      <c r="B70" s="528" t="s">
        <v>225</v>
      </c>
      <c r="C70" s="528" t="s">
        <v>930</v>
      </c>
      <c r="D70" s="528" t="s">
        <v>59</v>
      </c>
      <c r="E70" s="528" t="s">
        <v>129</v>
      </c>
      <c r="F70" s="528"/>
      <c r="G70" s="569">
        <f>VLOOKUP($A70,'1.26'!$A$6:$P$387,'Data for figs 1.26_1.31'!G$2,FALSE)</f>
        <v>0</v>
      </c>
      <c r="H70" s="569">
        <f>VLOOKUP($A70,'1.26'!$A$6:$P$387,'Data for figs 1.26_1.31'!H$2,FALSE)</f>
        <v>0</v>
      </c>
      <c r="I70" s="570">
        <f>VLOOKUP($A70,'1.26'!$A$6:$P$387,'Data for figs 1.26_1.31'!I$2,FALSE)</f>
        <v>0</v>
      </c>
      <c r="J70" s="530">
        <f>VLOOKUP($A70,'1.27'!$A$6:$P$387,'Data for figs 1.26_1.31'!J$2,FALSE)</f>
        <v>57</v>
      </c>
      <c r="K70" s="530">
        <f>VLOOKUP($A70,'1.27'!$A$6:$P$387,'Data for figs 1.26_1.31'!K$2,FALSE)</f>
        <v>30.2</v>
      </c>
      <c r="L70" s="530">
        <f>VLOOKUP($A70,'1.27'!$A$6:$P$387,'Data for figs 1.26_1.31'!L$2,FALSE)</f>
        <v>43.4</v>
      </c>
      <c r="M70" s="569">
        <f>VLOOKUP($A70,'1.28'!$A$6:$P$387,'Data for figs 1.26_1.31'!M$2,FALSE)</f>
        <v>0</v>
      </c>
      <c r="N70" s="569">
        <f>VLOOKUP($A70,'1.28'!$A$6:$P$387,'Data for figs 1.26_1.31'!N$2,FALSE)</f>
        <v>0</v>
      </c>
      <c r="O70" s="570">
        <f>VLOOKUP($A70,'1.28'!$A$6:$P$387,'Data for figs 1.26_1.31'!O$2,FALSE)</f>
        <v>0</v>
      </c>
      <c r="P70" s="556">
        <f>VLOOKUP($A70,'1.29'!$A$6:$P$387,'Data for figs 1.26_1.31'!P$2,FALSE)</f>
        <v>31.522931639999999</v>
      </c>
      <c r="Q70" s="556">
        <f>VLOOKUP($A70,'1.29'!$A$6:$P$387,'Data for figs 1.26_1.31'!Q$2,FALSE)</f>
        <v>11.978773909999999</v>
      </c>
      <c r="R70" s="556">
        <f>VLOOKUP($A70,'1.29'!$A$6:$P$387,'Data for figs 1.26_1.31'!R$2,FALSE)</f>
        <v>21.611008569999999</v>
      </c>
      <c r="S70" s="569">
        <f>VLOOKUP($A70,'1.30'!$A$6:$P$387,'Data for figs 1.26_1.31'!S$2,FALSE)</f>
        <v>0</v>
      </c>
      <c r="T70" s="569">
        <f>VLOOKUP($A70,'1.30'!$A$6:$P$387,'Data for figs 1.26_1.31'!T$2,FALSE)</f>
        <v>0</v>
      </c>
      <c r="U70" s="570">
        <f>VLOOKUP($A70,'1.30'!$A$6:$P$387,'Data for figs 1.26_1.31'!U$2,FALSE)</f>
        <v>0</v>
      </c>
      <c r="V70" s="556">
        <v>10.335376009999999</v>
      </c>
      <c r="W70" s="556">
        <v>7.99379054</v>
      </c>
      <c r="X70" s="556">
        <v>9.126574347</v>
      </c>
      <c r="Y70" s="531">
        <f>VLOOKUP($A70,'1.26'!$A$6:$P$387,'Data for figs 1.26_1.31'!Y$2,FALSE)</f>
        <v>300</v>
      </c>
      <c r="Z70" s="526"/>
      <c r="AA70" s="526"/>
      <c r="AB70" s="526"/>
      <c r="AC70" s="527"/>
    </row>
    <row r="71" spans="1:29" ht="17.25" x14ac:dyDescent="0.35">
      <c r="A71" s="528" t="s">
        <v>391</v>
      </c>
      <c r="B71" s="528" t="s">
        <v>392</v>
      </c>
      <c r="C71" s="528" t="s">
        <v>939</v>
      </c>
      <c r="D71" s="528" t="s">
        <v>62</v>
      </c>
      <c r="E71" s="528" t="s">
        <v>129</v>
      </c>
      <c r="F71" s="528"/>
      <c r="G71" s="569">
        <f>VLOOKUP($A71,'1.26'!$A$6:$P$387,'Data for figs 1.26_1.31'!G$2,FALSE)</f>
        <v>0</v>
      </c>
      <c r="H71" s="569">
        <f>VLOOKUP($A71,'1.26'!$A$6:$P$387,'Data for figs 1.26_1.31'!H$2,FALSE)</f>
        <v>0</v>
      </c>
      <c r="I71" s="570">
        <f>VLOOKUP($A71,'1.26'!$A$6:$P$387,'Data for figs 1.26_1.31'!I$2,FALSE)</f>
        <v>0</v>
      </c>
      <c r="J71" s="530">
        <f>VLOOKUP($A71,'1.27'!$A$6:$P$387,'Data for figs 1.26_1.31'!J$2,FALSE)</f>
        <v>105.9</v>
      </c>
      <c r="K71" s="530">
        <f>VLOOKUP($A71,'1.27'!$A$6:$P$387,'Data for figs 1.26_1.31'!K$2,FALSE)</f>
        <v>50.2</v>
      </c>
      <c r="L71" s="530">
        <f>VLOOKUP($A71,'1.27'!$A$6:$P$387,'Data for figs 1.26_1.31'!L$2,FALSE)</f>
        <v>77.8</v>
      </c>
      <c r="M71" s="569">
        <f>VLOOKUP($A71,'1.28'!$A$6:$P$387,'Data for figs 1.26_1.31'!M$2,FALSE)</f>
        <v>0</v>
      </c>
      <c r="N71" s="569">
        <f>VLOOKUP($A71,'1.28'!$A$6:$P$387,'Data for figs 1.26_1.31'!N$2,FALSE)</f>
        <v>0</v>
      </c>
      <c r="O71" s="570">
        <f>VLOOKUP($A71,'1.28'!$A$6:$P$387,'Data for figs 1.26_1.31'!O$2,FALSE)</f>
        <v>0</v>
      </c>
      <c r="P71" s="556">
        <f>VLOOKUP($A71,'1.29'!$A$6:$P$387,'Data for figs 1.26_1.31'!P$2,FALSE)</f>
        <v>68.378433340000001</v>
      </c>
      <c r="Q71" s="556">
        <f>VLOOKUP($A71,'1.29'!$A$6:$P$387,'Data for figs 1.26_1.31'!Q$2,FALSE)</f>
        <v>20.492244580000001</v>
      </c>
      <c r="R71" s="556">
        <f>VLOOKUP($A71,'1.29'!$A$6:$P$387,'Data for figs 1.26_1.31'!R$2,FALSE)</f>
        <v>44.209434029999997</v>
      </c>
      <c r="S71" s="569">
        <f>VLOOKUP($A71,'1.30'!$A$6:$P$387,'Data for figs 1.26_1.31'!S$2,FALSE)</f>
        <v>0</v>
      </c>
      <c r="T71" s="569">
        <f>VLOOKUP($A71,'1.30'!$A$6:$P$387,'Data for figs 1.26_1.31'!T$2,FALSE)</f>
        <v>0</v>
      </c>
      <c r="U71" s="570">
        <f>VLOOKUP($A71,'1.30'!$A$6:$P$387,'Data for figs 1.26_1.31'!U$2,FALSE)</f>
        <v>0</v>
      </c>
      <c r="V71" s="556">
        <v>16.298983339999999</v>
      </c>
      <c r="W71" s="556">
        <v>11.14179815</v>
      </c>
      <c r="X71" s="556">
        <v>13.695686309999999</v>
      </c>
      <c r="Y71" s="531">
        <f>VLOOKUP($A71,'1.26'!$A$6:$P$387,'Data for figs 1.26_1.31'!Y$2,FALSE)</f>
        <v>109</v>
      </c>
      <c r="Z71" s="526"/>
      <c r="AA71" s="526"/>
      <c r="AB71" s="526"/>
      <c r="AC71" s="527"/>
    </row>
    <row r="72" spans="1:29" ht="17.25" x14ac:dyDescent="0.35">
      <c r="A72" s="528" t="s">
        <v>393</v>
      </c>
      <c r="B72" s="528" t="s">
        <v>394</v>
      </c>
      <c r="C72" s="528" t="s">
        <v>939</v>
      </c>
      <c r="D72" s="528" t="s">
        <v>62</v>
      </c>
      <c r="E72" s="528" t="s">
        <v>129</v>
      </c>
      <c r="F72" s="528"/>
      <c r="G72" s="569">
        <f>VLOOKUP($A72,'1.26'!$A$6:$P$387,'Data for figs 1.26_1.31'!G$2,FALSE)</f>
        <v>0</v>
      </c>
      <c r="H72" s="569">
        <f>VLOOKUP($A72,'1.26'!$A$6:$P$387,'Data for figs 1.26_1.31'!H$2,FALSE)</f>
        <v>0</v>
      </c>
      <c r="I72" s="570">
        <f>VLOOKUP($A72,'1.26'!$A$6:$P$387,'Data for figs 1.26_1.31'!I$2,FALSE)</f>
        <v>0</v>
      </c>
      <c r="J72" s="530">
        <f>VLOOKUP($A72,'1.27'!$A$6:$P$387,'Data for figs 1.26_1.31'!J$2,FALSE)</f>
        <v>124</v>
      </c>
      <c r="K72" s="530">
        <f>VLOOKUP($A72,'1.27'!$A$6:$P$387,'Data for figs 1.26_1.31'!K$2,FALSE)</f>
        <v>58.7</v>
      </c>
      <c r="L72" s="530">
        <f>VLOOKUP($A72,'1.27'!$A$6:$P$387,'Data for figs 1.26_1.31'!L$2,FALSE)</f>
        <v>90.9</v>
      </c>
      <c r="M72" s="569">
        <f>VLOOKUP($A72,'1.28'!$A$6:$P$387,'Data for figs 1.26_1.31'!M$2,FALSE)</f>
        <v>0</v>
      </c>
      <c r="N72" s="569">
        <f>VLOOKUP($A72,'1.28'!$A$6:$P$387,'Data for figs 1.26_1.31'!N$2,FALSE)</f>
        <v>0</v>
      </c>
      <c r="O72" s="570">
        <f>VLOOKUP($A72,'1.28'!$A$6:$P$387,'Data for figs 1.26_1.31'!O$2,FALSE)</f>
        <v>0</v>
      </c>
      <c r="P72" s="556">
        <f>VLOOKUP($A72,'1.29'!$A$6:$P$387,'Data for figs 1.26_1.31'!P$2,FALSE)</f>
        <v>76.392532770000003</v>
      </c>
      <c r="Q72" s="556">
        <f>VLOOKUP($A72,'1.29'!$A$6:$P$387,'Data for figs 1.26_1.31'!Q$2,FALSE)</f>
        <v>26.904009519999999</v>
      </c>
      <c r="R72" s="556">
        <f>VLOOKUP($A72,'1.29'!$A$6:$P$387,'Data for figs 1.26_1.31'!R$2,FALSE)</f>
        <v>51.302720100000002</v>
      </c>
      <c r="S72" s="569">
        <f>VLOOKUP($A72,'1.30'!$A$6:$P$387,'Data for figs 1.26_1.31'!S$2,FALSE)</f>
        <v>0</v>
      </c>
      <c r="T72" s="569">
        <f>VLOOKUP($A72,'1.30'!$A$6:$P$387,'Data for figs 1.26_1.31'!T$2,FALSE)</f>
        <v>0</v>
      </c>
      <c r="U72" s="570">
        <f>VLOOKUP($A72,'1.30'!$A$6:$P$387,'Data for figs 1.26_1.31'!U$2,FALSE)</f>
        <v>0</v>
      </c>
      <c r="V72" s="556">
        <v>19.541203079999999</v>
      </c>
      <c r="W72" s="556">
        <v>13.556767020000001</v>
      </c>
      <c r="X72" s="556">
        <v>16.51808188</v>
      </c>
      <c r="Y72" s="531">
        <f>VLOOKUP($A72,'1.26'!$A$6:$P$387,'Data for figs 1.26_1.31'!Y$2,FALSE)</f>
        <v>44</v>
      </c>
      <c r="Z72" s="526"/>
      <c r="AA72" s="526"/>
      <c r="AB72" s="526"/>
      <c r="AC72" s="527"/>
    </row>
    <row r="73" spans="1:29" ht="17.25" x14ac:dyDescent="0.35">
      <c r="A73" s="528" t="s">
        <v>395</v>
      </c>
      <c r="B73" s="528" t="s">
        <v>396</v>
      </c>
      <c r="C73" s="528" t="s">
        <v>939</v>
      </c>
      <c r="D73" s="528" t="s">
        <v>62</v>
      </c>
      <c r="E73" s="528" t="s">
        <v>129</v>
      </c>
      <c r="F73" s="528"/>
      <c r="G73" s="569">
        <f>VLOOKUP($A73,'1.26'!$A$6:$P$387,'Data for figs 1.26_1.31'!G$2,FALSE)</f>
        <v>0</v>
      </c>
      <c r="H73" s="569">
        <f>VLOOKUP($A73,'1.26'!$A$6:$P$387,'Data for figs 1.26_1.31'!H$2,FALSE)</f>
        <v>0</v>
      </c>
      <c r="I73" s="570">
        <f>VLOOKUP($A73,'1.26'!$A$6:$P$387,'Data for figs 1.26_1.31'!I$2,FALSE)</f>
        <v>0</v>
      </c>
      <c r="J73" s="530">
        <f>VLOOKUP($A73,'1.27'!$A$6:$P$387,'Data for figs 1.26_1.31'!J$2,FALSE)</f>
        <v>123.4</v>
      </c>
      <c r="K73" s="530">
        <f>VLOOKUP($A73,'1.27'!$A$6:$P$387,'Data for figs 1.26_1.31'!K$2,FALSE)</f>
        <v>51.9</v>
      </c>
      <c r="L73" s="530">
        <f>VLOOKUP($A73,'1.27'!$A$6:$P$387,'Data for figs 1.26_1.31'!L$2,FALSE)</f>
        <v>87</v>
      </c>
      <c r="M73" s="569">
        <f>VLOOKUP($A73,'1.28'!$A$6:$P$387,'Data for figs 1.26_1.31'!M$2,FALSE)</f>
        <v>0</v>
      </c>
      <c r="N73" s="569">
        <f>VLOOKUP($A73,'1.28'!$A$6:$P$387,'Data for figs 1.26_1.31'!N$2,FALSE)</f>
        <v>0</v>
      </c>
      <c r="O73" s="570">
        <f>VLOOKUP($A73,'1.28'!$A$6:$P$387,'Data for figs 1.26_1.31'!O$2,FALSE)</f>
        <v>0</v>
      </c>
      <c r="P73" s="556">
        <f>VLOOKUP($A73,'1.29'!$A$6:$P$387,'Data for figs 1.26_1.31'!P$2,FALSE)</f>
        <v>83.660888099999994</v>
      </c>
      <c r="Q73" s="556">
        <f>VLOOKUP($A73,'1.29'!$A$6:$P$387,'Data for figs 1.26_1.31'!Q$2,FALSE)</f>
        <v>23.561254160000001</v>
      </c>
      <c r="R73" s="556">
        <f>VLOOKUP($A73,'1.29'!$A$6:$P$387,'Data for figs 1.26_1.31'!R$2,FALSE)</f>
        <v>53.071289460000003</v>
      </c>
      <c r="S73" s="569">
        <f>VLOOKUP($A73,'1.30'!$A$6:$P$387,'Data for figs 1.26_1.31'!S$2,FALSE)</f>
        <v>0</v>
      </c>
      <c r="T73" s="569">
        <f>VLOOKUP($A73,'1.30'!$A$6:$P$387,'Data for figs 1.26_1.31'!T$2,FALSE)</f>
        <v>0</v>
      </c>
      <c r="U73" s="570">
        <f>VLOOKUP($A73,'1.30'!$A$6:$P$387,'Data for figs 1.26_1.31'!U$2,FALSE)</f>
        <v>0</v>
      </c>
      <c r="V73" s="556">
        <v>14.127520199999999</v>
      </c>
      <c r="W73" s="556">
        <v>8.6683631479999992</v>
      </c>
      <c r="X73" s="556">
        <v>11.34830109</v>
      </c>
      <c r="Y73" s="531">
        <f>VLOOKUP($A73,'1.26'!$A$6:$P$387,'Data for figs 1.26_1.31'!Y$2,FALSE)</f>
        <v>115</v>
      </c>
      <c r="Z73" s="526"/>
      <c r="AA73" s="526"/>
      <c r="AB73" s="526"/>
      <c r="AC73" s="527"/>
    </row>
    <row r="74" spans="1:29" ht="17.25" x14ac:dyDescent="0.35">
      <c r="A74" s="528" t="s">
        <v>397</v>
      </c>
      <c r="B74" s="528" t="s">
        <v>398</v>
      </c>
      <c r="C74" s="528" t="s">
        <v>939</v>
      </c>
      <c r="D74" s="528" t="s">
        <v>62</v>
      </c>
      <c r="E74" s="528" t="s">
        <v>129</v>
      </c>
      <c r="F74" s="528"/>
      <c r="G74" s="569">
        <f>VLOOKUP($A74,'1.26'!$A$6:$P$387,'Data for figs 1.26_1.31'!G$2,FALSE)</f>
        <v>0</v>
      </c>
      <c r="H74" s="569">
        <f>VLOOKUP($A74,'1.26'!$A$6:$P$387,'Data for figs 1.26_1.31'!H$2,FALSE)</f>
        <v>0</v>
      </c>
      <c r="I74" s="570">
        <f>VLOOKUP($A74,'1.26'!$A$6:$P$387,'Data for figs 1.26_1.31'!I$2,FALSE)</f>
        <v>0</v>
      </c>
      <c r="J74" s="530">
        <f>VLOOKUP($A74,'1.27'!$A$6:$P$387,'Data for figs 1.26_1.31'!J$2,FALSE)</f>
        <v>123.3</v>
      </c>
      <c r="K74" s="530">
        <f>VLOOKUP($A74,'1.27'!$A$6:$P$387,'Data for figs 1.26_1.31'!K$2,FALSE)</f>
        <v>63</v>
      </c>
      <c r="L74" s="530">
        <f>VLOOKUP($A74,'1.27'!$A$6:$P$387,'Data for figs 1.26_1.31'!L$2,FALSE)</f>
        <v>93.6</v>
      </c>
      <c r="M74" s="569">
        <f>VLOOKUP($A74,'1.28'!$A$6:$P$387,'Data for figs 1.26_1.31'!M$2,FALSE)</f>
        <v>0</v>
      </c>
      <c r="N74" s="569">
        <f>VLOOKUP($A74,'1.28'!$A$6:$P$387,'Data for figs 1.26_1.31'!N$2,FALSE)</f>
        <v>0</v>
      </c>
      <c r="O74" s="570">
        <f>VLOOKUP($A74,'1.28'!$A$6:$P$387,'Data for figs 1.26_1.31'!O$2,FALSE)</f>
        <v>0</v>
      </c>
      <c r="P74" s="556">
        <f>VLOOKUP($A74,'1.29'!$A$6:$P$387,'Data for figs 1.26_1.31'!P$2,FALSE)</f>
        <v>79.212136990000005</v>
      </c>
      <c r="Q74" s="556">
        <f>VLOOKUP($A74,'1.29'!$A$6:$P$387,'Data for figs 1.26_1.31'!Q$2,FALSE)</f>
        <v>36.217618680000001</v>
      </c>
      <c r="R74" s="556">
        <f>VLOOKUP($A74,'1.29'!$A$6:$P$387,'Data for figs 1.26_1.31'!R$2,FALSE)</f>
        <v>58.08831473</v>
      </c>
      <c r="S74" s="569">
        <f>VLOOKUP($A74,'1.30'!$A$6:$P$387,'Data for figs 1.26_1.31'!S$2,FALSE)</f>
        <v>0</v>
      </c>
      <c r="T74" s="569">
        <f>VLOOKUP($A74,'1.30'!$A$6:$P$387,'Data for figs 1.26_1.31'!T$2,FALSE)</f>
        <v>0</v>
      </c>
      <c r="U74" s="570">
        <f>VLOOKUP($A74,'1.30'!$A$6:$P$387,'Data for figs 1.26_1.31'!U$2,FALSE)</f>
        <v>0</v>
      </c>
      <c r="V74" s="556">
        <v>16.502193470000002</v>
      </c>
      <c r="W74" s="556">
        <v>0</v>
      </c>
      <c r="X74" s="556">
        <v>11.99302132</v>
      </c>
      <c r="Y74" s="531">
        <f>VLOOKUP($A74,'1.26'!$A$6:$P$387,'Data for figs 1.26_1.31'!Y$2,FALSE)</f>
        <v>78</v>
      </c>
      <c r="Z74" s="526"/>
      <c r="AA74" s="526"/>
      <c r="AB74" s="526"/>
      <c r="AC74" s="527"/>
    </row>
    <row r="75" spans="1:29" ht="17.25" x14ac:dyDescent="0.35">
      <c r="A75" s="528" t="s">
        <v>399</v>
      </c>
      <c r="B75" s="528" t="s">
        <v>400</v>
      </c>
      <c r="C75" s="528" t="s">
        <v>939</v>
      </c>
      <c r="D75" s="528" t="s">
        <v>62</v>
      </c>
      <c r="E75" s="528" t="s">
        <v>129</v>
      </c>
      <c r="F75" s="528"/>
      <c r="G75" s="569">
        <f>VLOOKUP($A75,'1.26'!$A$6:$P$387,'Data for figs 1.26_1.31'!G$2,FALSE)</f>
        <v>0</v>
      </c>
      <c r="H75" s="569">
        <f>VLOOKUP($A75,'1.26'!$A$6:$P$387,'Data for figs 1.26_1.31'!H$2,FALSE)</f>
        <v>0</v>
      </c>
      <c r="I75" s="570">
        <f>VLOOKUP($A75,'1.26'!$A$6:$P$387,'Data for figs 1.26_1.31'!I$2,FALSE)</f>
        <v>0</v>
      </c>
      <c r="J75" s="530">
        <f>VLOOKUP($A75,'1.27'!$A$6:$P$387,'Data for figs 1.26_1.31'!J$2,FALSE)</f>
        <v>73.599999999999994</v>
      </c>
      <c r="K75" s="530">
        <f>VLOOKUP($A75,'1.27'!$A$6:$P$387,'Data for figs 1.26_1.31'!K$2,FALSE)</f>
        <v>37</v>
      </c>
      <c r="L75" s="530">
        <f>VLOOKUP($A75,'1.27'!$A$6:$P$387,'Data for figs 1.26_1.31'!L$2,FALSE)</f>
        <v>55.2</v>
      </c>
      <c r="M75" s="569">
        <f>VLOOKUP($A75,'1.28'!$A$6:$P$387,'Data for figs 1.26_1.31'!M$2,FALSE)</f>
        <v>0</v>
      </c>
      <c r="N75" s="569">
        <f>VLOOKUP($A75,'1.28'!$A$6:$P$387,'Data for figs 1.26_1.31'!N$2,FALSE)</f>
        <v>0</v>
      </c>
      <c r="O75" s="570">
        <f>VLOOKUP($A75,'1.28'!$A$6:$P$387,'Data for figs 1.26_1.31'!O$2,FALSE)</f>
        <v>0</v>
      </c>
      <c r="P75" s="556">
        <f>VLOOKUP($A75,'1.29'!$A$6:$P$387,'Data for figs 1.26_1.31'!P$2,FALSE)</f>
        <v>42.277714840000002</v>
      </c>
      <c r="Q75" s="556">
        <f>VLOOKUP($A75,'1.29'!$A$6:$P$387,'Data for figs 1.26_1.31'!Q$2,FALSE)</f>
        <v>13.95700791</v>
      </c>
      <c r="R75" s="556">
        <f>VLOOKUP($A75,'1.29'!$A$6:$P$387,'Data for figs 1.26_1.31'!R$2,FALSE)</f>
        <v>28.01538571</v>
      </c>
      <c r="S75" s="569">
        <f>VLOOKUP($A75,'1.30'!$A$6:$P$387,'Data for figs 1.26_1.31'!S$2,FALSE)</f>
        <v>0</v>
      </c>
      <c r="T75" s="569">
        <f>VLOOKUP($A75,'1.30'!$A$6:$P$387,'Data for figs 1.26_1.31'!T$2,FALSE)</f>
        <v>0</v>
      </c>
      <c r="U75" s="570">
        <f>VLOOKUP($A75,'1.30'!$A$6:$P$387,'Data for figs 1.26_1.31'!U$2,FALSE)</f>
        <v>0</v>
      </c>
      <c r="V75" s="556">
        <v>0</v>
      </c>
      <c r="W75" s="556">
        <v>11.216424290000001</v>
      </c>
      <c r="X75" s="556">
        <v>8.8688893289999999</v>
      </c>
      <c r="Y75" s="531">
        <f>VLOOKUP($A75,'1.26'!$A$6:$P$387,'Data for figs 1.26_1.31'!Y$2,FALSE)</f>
        <v>169</v>
      </c>
      <c r="Z75" s="526"/>
      <c r="AA75" s="526"/>
      <c r="AB75" s="526"/>
      <c r="AC75" s="527"/>
    </row>
    <row r="76" spans="1:29" ht="17.25" x14ac:dyDescent="0.35">
      <c r="A76" s="528" t="s">
        <v>401</v>
      </c>
      <c r="B76" s="528" t="s">
        <v>402</v>
      </c>
      <c r="C76" s="528" t="s">
        <v>939</v>
      </c>
      <c r="D76" s="528" t="s">
        <v>62</v>
      </c>
      <c r="E76" s="528" t="s">
        <v>129</v>
      </c>
      <c r="F76" s="528"/>
      <c r="G76" s="569">
        <f>VLOOKUP($A76,'1.26'!$A$6:$P$387,'Data for figs 1.26_1.31'!G$2,FALSE)</f>
        <v>0</v>
      </c>
      <c r="H76" s="569">
        <f>VLOOKUP($A76,'1.26'!$A$6:$P$387,'Data for figs 1.26_1.31'!H$2,FALSE)</f>
        <v>0</v>
      </c>
      <c r="I76" s="570">
        <f>VLOOKUP($A76,'1.26'!$A$6:$P$387,'Data for figs 1.26_1.31'!I$2,FALSE)</f>
        <v>0</v>
      </c>
      <c r="J76" s="530">
        <f>VLOOKUP($A76,'1.27'!$A$6:$P$387,'Data for figs 1.26_1.31'!J$2,FALSE)</f>
        <v>75.3</v>
      </c>
      <c r="K76" s="530">
        <f>VLOOKUP($A76,'1.27'!$A$6:$P$387,'Data for figs 1.26_1.31'!K$2,FALSE)</f>
        <v>29.4</v>
      </c>
      <c r="L76" s="530">
        <f>VLOOKUP($A76,'1.27'!$A$6:$P$387,'Data for figs 1.26_1.31'!L$2,FALSE)</f>
        <v>51.9</v>
      </c>
      <c r="M76" s="569">
        <f>VLOOKUP($A76,'1.28'!$A$6:$P$387,'Data for figs 1.26_1.31'!M$2,FALSE)</f>
        <v>0</v>
      </c>
      <c r="N76" s="569">
        <f>VLOOKUP($A76,'1.28'!$A$6:$P$387,'Data for figs 1.26_1.31'!N$2,FALSE)</f>
        <v>0</v>
      </c>
      <c r="O76" s="570">
        <f>VLOOKUP($A76,'1.28'!$A$6:$P$387,'Data for figs 1.26_1.31'!O$2,FALSE)</f>
        <v>0</v>
      </c>
      <c r="P76" s="556">
        <f>VLOOKUP($A76,'1.29'!$A$6:$P$387,'Data for figs 1.26_1.31'!P$2,FALSE)</f>
        <v>47.810991909999998</v>
      </c>
      <c r="Q76" s="556">
        <f>VLOOKUP($A76,'1.29'!$A$6:$P$387,'Data for figs 1.26_1.31'!Q$2,FALSE)</f>
        <v>12.58266856</v>
      </c>
      <c r="R76" s="556">
        <f>VLOOKUP($A76,'1.29'!$A$6:$P$387,'Data for figs 1.26_1.31'!R$2,FALSE)</f>
        <v>29.86878682</v>
      </c>
      <c r="S76" s="569">
        <f>VLOOKUP($A76,'1.30'!$A$6:$P$387,'Data for figs 1.26_1.31'!S$2,FALSE)</f>
        <v>0</v>
      </c>
      <c r="T76" s="569">
        <f>VLOOKUP($A76,'1.30'!$A$6:$P$387,'Data for figs 1.26_1.31'!T$2,FALSE)</f>
        <v>0</v>
      </c>
      <c r="U76" s="570">
        <f>VLOOKUP($A76,'1.30'!$A$6:$P$387,'Data for figs 1.26_1.31'!U$2,FALSE)</f>
        <v>0</v>
      </c>
      <c r="V76" s="556">
        <v>11.934142</v>
      </c>
      <c r="W76" s="556">
        <v>8.9482443450000009</v>
      </c>
      <c r="X76" s="556">
        <v>10.391875369999999</v>
      </c>
      <c r="Y76" s="531">
        <f>VLOOKUP($A76,'1.26'!$A$6:$P$387,'Data for figs 1.26_1.31'!Y$2,FALSE)</f>
        <v>242</v>
      </c>
      <c r="Z76" s="526"/>
      <c r="AA76" s="526"/>
      <c r="AB76" s="526"/>
      <c r="AC76" s="527"/>
    </row>
    <row r="77" spans="1:29" ht="17.25" x14ac:dyDescent="0.35">
      <c r="A77" s="528" t="s">
        <v>127</v>
      </c>
      <c r="B77" s="528" t="s">
        <v>128</v>
      </c>
      <c r="C77" s="528" t="s">
        <v>920</v>
      </c>
      <c r="D77" s="528" t="s">
        <v>61</v>
      </c>
      <c r="E77" s="528" t="s">
        <v>129</v>
      </c>
      <c r="F77" s="528"/>
      <c r="G77" s="569">
        <f>VLOOKUP($A77,'1.26'!$A$6:$P$387,'Data for figs 1.26_1.31'!G$2,FALSE)</f>
        <v>0</v>
      </c>
      <c r="H77" s="569">
        <f>VLOOKUP($A77,'1.26'!$A$6:$P$387,'Data for figs 1.26_1.31'!H$2,FALSE)</f>
        <v>0</v>
      </c>
      <c r="I77" s="570">
        <f>VLOOKUP($A77,'1.26'!$A$6:$P$387,'Data for figs 1.26_1.31'!I$2,FALSE)</f>
        <v>0</v>
      </c>
      <c r="J77" s="530">
        <f>VLOOKUP($A77,'1.27'!$A$6:$P$387,'Data for figs 1.26_1.31'!J$2,FALSE)</f>
        <v>89.9</v>
      </c>
      <c r="K77" s="530">
        <f>VLOOKUP($A77,'1.27'!$A$6:$P$387,'Data for figs 1.26_1.31'!K$2,FALSE)</f>
        <v>45.2</v>
      </c>
      <c r="L77" s="530">
        <f>VLOOKUP($A77,'1.27'!$A$6:$P$387,'Data for figs 1.26_1.31'!L$2,FALSE)</f>
        <v>67.3</v>
      </c>
      <c r="M77" s="569">
        <f>VLOOKUP($A77,'1.28'!$A$6:$P$387,'Data for figs 1.26_1.31'!M$2,FALSE)</f>
        <v>0</v>
      </c>
      <c r="N77" s="569">
        <f>VLOOKUP($A77,'1.28'!$A$6:$P$387,'Data for figs 1.26_1.31'!N$2,FALSE)</f>
        <v>0</v>
      </c>
      <c r="O77" s="570">
        <f>VLOOKUP($A77,'1.28'!$A$6:$P$387,'Data for figs 1.26_1.31'!O$2,FALSE)</f>
        <v>0</v>
      </c>
      <c r="P77" s="556">
        <f>VLOOKUP($A77,'1.29'!$A$6:$P$387,'Data for figs 1.26_1.31'!P$2,FALSE)</f>
        <v>52.74624214</v>
      </c>
      <c r="Q77" s="556">
        <f>VLOOKUP($A77,'1.29'!$A$6:$P$387,'Data for figs 1.26_1.31'!Q$2,FALSE)</f>
        <v>16.258980309999998</v>
      </c>
      <c r="R77" s="556">
        <f>VLOOKUP($A77,'1.29'!$A$6:$P$387,'Data for figs 1.26_1.31'!R$2,FALSE)</f>
        <v>34.258617379999997</v>
      </c>
      <c r="S77" s="569">
        <f>VLOOKUP($A77,'1.30'!$A$6:$P$387,'Data for figs 1.26_1.31'!S$2,FALSE)</f>
        <v>0</v>
      </c>
      <c r="T77" s="569">
        <f>VLOOKUP($A77,'1.30'!$A$6:$P$387,'Data for figs 1.26_1.31'!T$2,FALSE)</f>
        <v>0</v>
      </c>
      <c r="U77" s="570">
        <f>VLOOKUP($A77,'1.30'!$A$6:$P$387,'Data for figs 1.26_1.31'!U$2,FALSE)</f>
        <v>0</v>
      </c>
      <c r="V77" s="556">
        <v>12.70003812</v>
      </c>
      <c r="W77" s="556">
        <v>11.577150850000001</v>
      </c>
      <c r="X77" s="556">
        <v>12.143791670000001</v>
      </c>
      <c r="Y77" s="531">
        <f>VLOOKUP($A77,'1.26'!$A$6:$P$387,'Data for figs 1.26_1.31'!Y$2,FALSE)</f>
        <v>167</v>
      </c>
      <c r="Z77" s="526"/>
      <c r="AA77" s="526"/>
      <c r="AB77" s="526"/>
      <c r="AC77" s="527"/>
    </row>
    <row r="78" spans="1:29" ht="17.25" x14ac:dyDescent="0.35">
      <c r="A78" s="528" t="s">
        <v>130</v>
      </c>
      <c r="B78" s="528" t="s">
        <v>131</v>
      </c>
      <c r="C78" s="528" t="s">
        <v>920</v>
      </c>
      <c r="D78" s="528" t="s">
        <v>61</v>
      </c>
      <c r="E78" s="528" t="s">
        <v>129</v>
      </c>
      <c r="F78" s="528"/>
      <c r="G78" s="569">
        <f>VLOOKUP($A78,'1.26'!$A$6:$P$387,'Data for figs 1.26_1.31'!G$2,FALSE)</f>
        <v>0</v>
      </c>
      <c r="H78" s="569">
        <f>VLOOKUP($A78,'1.26'!$A$6:$P$387,'Data for figs 1.26_1.31'!H$2,FALSE)</f>
        <v>0</v>
      </c>
      <c r="I78" s="570">
        <f>VLOOKUP($A78,'1.26'!$A$6:$P$387,'Data for figs 1.26_1.31'!I$2,FALSE)</f>
        <v>0</v>
      </c>
      <c r="J78" s="530">
        <f>VLOOKUP($A78,'1.27'!$A$6:$P$387,'Data for figs 1.26_1.31'!J$2,FALSE)</f>
        <v>101.5</v>
      </c>
      <c r="K78" s="530">
        <f>VLOOKUP($A78,'1.27'!$A$6:$P$387,'Data for figs 1.26_1.31'!K$2,FALSE)</f>
        <v>46.2</v>
      </c>
      <c r="L78" s="530">
        <f>VLOOKUP($A78,'1.27'!$A$6:$P$387,'Data for figs 1.26_1.31'!L$2,FALSE)</f>
        <v>73.7</v>
      </c>
      <c r="M78" s="569">
        <f>VLOOKUP($A78,'1.28'!$A$6:$P$387,'Data for figs 1.26_1.31'!M$2,FALSE)</f>
        <v>0</v>
      </c>
      <c r="N78" s="569">
        <f>VLOOKUP($A78,'1.28'!$A$6:$P$387,'Data for figs 1.26_1.31'!N$2,FALSE)</f>
        <v>0</v>
      </c>
      <c r="O78" s="570">
        <f>VLOOKUP($A78,'1.28'!$A$6:$P$387,'Data for figs 1.26_1.31'!O$2,FALSE)</f>
        <v>0</v>
      </c>
      <c r="P78" s="556">
        <f>VLOOKUP($A78,'1.29'!$A$6:$P$387,'Data for figs 1.26_1.31'!P$2,FALSE)</f>
        <v>65.411249479999995</v>
      </c>
      <c r="Q78" s="556">
        <f>VLOOKUP($A78,'1.29'!$A$6:$P$387,'Data for figs 1.26_1.31'!Q$2,FALSE)</f>
        <v>23.00571867</v>
      </c>
      <c r="R78" s="556">
        <f>VLOOKUP($A78,'1.29'!$A$6:$P$387,'Data for figs 1.26_1.31'!R$2,FALSE)</f>
        <v>44.081351380000001</v>
      </c>
      <c r="S78" s="569">
        <f>VLOOKUP($A78,'1.30'!$A$6:$P$387,'Data for figs 1.26_1.31'!S$2,FALSE)</f>
        <v>0</v>
      </c>
      <c r="T78" s="569">
        <f>VLOOKUP($A78,'1.30'!$A$6:$P$387,'Data for figs 1.26_1.31'!T$2,FALSE)</f>
        <v>0</v>
      </c>
      <c r="U78" s="570">
        <f>VLOOKUP($A78,'1.30'!$A$6:$P$387,'Data for figs 1.26_1.31'!U$2,FALSE)</f>
        <v>0</v>
      </c>
      <c r="V78" s="556">
        <v>12.42167431</v>
      </c>
      <c r="W78" s="556">
        <v>0</v>
      </c>
      <c r="X78" s="556">
        <v>9.265249614</v>
      </c>
      <c r="Y78" s="531">
        <f>VLOOKUP($A78,'1.26'!$A$6:$P$387,'Data for figs 1.26_1.31'!Y$2,FALSE)</f>
        <v>58</v>
      </c>
      <c r="Z78" s="526"/>
      <c r="AA78" s="526"/>
      <c r="AB78" s="526"/>
      <c r="AC78" s="527"/>
    </row>
    <row r="79" spans="1:29" ht="17.25" x14ac:dyDescent="0.35">
      <c r="A79" s="528" t="s">
        <v>132</v>
      </c>
      <c r="B79" s="528" t="s">
        <v>133</v>
      </c>
      <c r="C79" s="528" t="s">
        <v>920</v>
      </c>
      <c r="D79" s="528" t="s">
        <v>61</v>
      </c>
      <c r="E79" s="528" t="s">
        <v>129</v>
      </c>
      <c r="F79" s="528"/>
      <c r="G79" s="569">
        <f>VLOOKUP($A79,'1.26'!$A$6:$P$387,'Data for figs 1.26_1.31'!G$2,FALSE)</f>
        <v>0</v>
      </c>
      <c r="H79" s="569">
        <f>VLOOKUP($A79,'1.26'!$A$6:$P$387,'Data for figs 1.26_1.31'!H$2,FALSE)</f>
        <v>0</v>
      </c>
      <c r="I79" s="570">
        <f>VLOOKUP($A79,'1.26'!$A$6:$P$387,'Data for figs 1.26_1.31'!I$2,FALSE)</f>
        <v>0</v>
      </c>
      <c r="J79" s="530">
        <f>VLOOKUP($A79,'1.27'!$A$6:$P$387,'Data for figs 1.26_1.31'!J$2,FALSE)</f>
        <v>121.4</v>
      </c>
      <c r="K79" s="530">
        <f>VLOOKUP($A79,'1.27'!$A$6:$P$387,'Data for figs 1.26_1.31'!K$2,FALSE)</f>
        <v>42.9</v>
      </c>
      <c r="L79" s="530">
        <f>VLOOKUP($A79,'1.27'!$A$6:$P$387,'Data for figs 1.26_1.31'!L$2,FALSE)</f>
        <v>81.400000000000006</v>
      </c>
      <c r="M79" s="569">
        <f>VLOOKUP($A79,'1.28'!$A$6:$P$387,'Data for figs 1.26_1.31'!M$2,FALSE)</f>
        <v>0</v>
      </c>
      <c r="N79" s="569">
        <f>VLOOKUP($A79,'1.28'!$A$6:$P$387,'Data for figs 1.26_1.31'!N$2,FALSE)</f>
        <v>0</v>
      </c>
      <c r="O79" s="570">
        <f>VLOOKUP($A79,'1.28'!$A$6:$P$387,'Data for figs 1.26_1.31'!O$2,FALSE)</f>
        <v>0</v>
      </c>
      <c r="P79" s="556">
        <f>VLOOKUP($A79,'1.29'!$A$6:$P$387,'Data for figs 1.26_1.31'!P$2,FALSE)</f>
        <v>73.44798102</v>
      </c>
      <c r="Q79" s="556">
        <f>VLOOKUP($A79,'1.29'!$A$6:$P$387,'Data for figs 1.26_1.31'!Q$2,FALSE)</f>
        <v>14.642322160000001</v>
      </c>
      <c r="R79" s="556">
        <f>VLOOKUP($A79,'1.29'!$A$6:$P$387,'Data for figs 1.26_1.31'!R$2,FALSE)</f>
        <v>43.429347139999997</v>
      </c>
      <c r="S79" s="569">
        <f>VLOOKUP($A79,'1.30'!$A$6:$P$387,'Data for figs 1.26_1.31'!S$2,FALSE)</f>
        <v>0</v>
      </c>
      <c r="T79" s="569">
        <f>VLOOKUP($A79,'1.30'!$A$6:$P$387,'Data for figs 1.26_1.31'!T$2,FALSE)</f>
        <v>0</v>
      </c>
      <c r="U79" s="570">
        <f>VLOOKUP($A79,'1.30'!$A$6:$P$387,'Data for figs 1.26_1.31'!U$2,FALSE)</f>
        <v>0</v>
      </c>
      <c r="V79" s="556">
        <v>18.57592665</v>
      </c>
      <c r="W79" s="556">
        <v>11.12572475</v>
      </c>
      <c r="X79" s="556">
        <v>14.78526604</v>
      </c>
      <c r="Y79" s="531">
        <f>VLOOKUP($A79,'1.26'!$A$6:$P$387,'Data for figs 1.26_1.31'!Y$2,FALSE)</f>
        <v>86</v>
      </c>
      <c r="Z79" s="526"/>
      <c r="AA79" s="526"/>
      <c r="AB79" s="526"/>
      <c r="AC79" s="527"/>
    </row>
    <row r="80" spans="1:29" ht="17.25" x14ac:dyDescent="0.35">
      <c r="A80" s="528" t="s">
        <v>136</v>
      </c>
      <c r="B80" s="528" t="s">
        <v>137</v>
      </c>
      <c r="C80" s="528" t="s">
        <v>920</v>
      </c>
      <c r="D80" s="528" t="s">
        <v>61</v>
      </c>
      <c r="E80" s="528" t="s">
        <v>129</v>
      </c>
      <c r="F80" s="528"/>
      <c r="G80" s="569">
        <f>VLOOKUP($A80,'1.26'!$A$6:$P$387,'Data for figs 1.26_1.31'!G$2,FALSE)</f>
        <v>0</v>
      </c>
      <c r="H80" s="569">
        <f>VLOOKUP($A80,'1.26'!$A$6:$P$387,'Data for figs 1.26_1.31'!H$2,FALSE)</f>
        <v>0</v>
      </c>
      <c r="I80" s="570">
        <f>VLOOKUP($A80,'1.26'!$A$6:$P$387,'Data for figs 1.26_1.31'!I$2,FALSE)</f>
        <v>0</v>
      </c>
      <c r="J80" s="530">
        <f>VLOOKUP($A80,'1.27'!$A$6:$P$387,'Data for figs 1.26_1.31'!J$2,FALSE)</f>
        <v>76.8</v>
      </c>
      <c r="K80" s="530">
        <f>VLOOKUP($A80,'1.27'!$A$6:$P$387,'Data for figs 1.26_1.31'!K$2,FALSE)</f>
        <v>31.6</v>
      </c>
      <c r="L80" s="530">
        <f>VLOOKUP($A80,'1.27'!$A$6:$P$387,'Data for figs 1.26_1.31'!L$2,FALSE)</f>
        <v>54</v>
      </c>
      <c r="M80" s="569">
        <f>VLOOKUP($A80,'1.28'!$A$6:$P$387,'Data for figs 1.26_1.31'!M$2,FALSE)</f>
        <v>0</v>
      </c>
      <c r="N80" s="569">
        <f>VLOOKUP($A80,'1.28'!$A$6:$P$387,'Data for figs 1.26_1.31'!N$2,FALSE)</f>
        <v>0</v>
      </c>
      <c r="O80" s="570">
        <f>VLOOKUP($A80,'1.28'!$A$6:$P$387,'Data for figs 1.26_1.31'!O$2,FALSE)</f>
        <v>0</v>
      </c>
      <c r="P80" s="556">
        <f>VLOOKUP($A80,'1.29'!$A$6:$P$387,'Data for figs 1.26_1.31'!P$2,FALSE)</f>
        <v>41.073854150000003</v>
      </c>
      <c r="Q80" s="556">
        <f>VLOOKUP($A80,'1.29'!$A$6:$P$387,'Data for figs 1.26_1.31'!Q$2,FALSE)</f>
        <v>11.45013045</v>
      </c>
      <c r="R80" s="556">
        <f>VLOOKUP($A80,'1.29'!$A$6:$P$387,'Data for figs 1.26_1.31'!R$2,FALSE)</f>
        <v>26.073989489999999</v>
      </c>
      <c r="S80" s="569">
        <f>VLOOKUP($A80,'1.30'!$A$6:$P$387,'Data for figs 1.26_1.31'!S$2,FALSE)</f>
        <v>0</v>
      </c>
      <c r="T80" s="569">
        <f>VLOOKUP($A80,'1.30'!$A$6:$P$387,'Data for figs 1.26_1.31'!T$2,FALSE)</f>
        <v>0</v>
      </c>
      <c r="U80" s="570">
        <f>VLOOKUP($A80,'1.30'!$A$6:$P$387,'Data for figs 1.26_1.31'!U$2,FALSE)</f>
        <v>0</v>
      </c>
      <c r="V80" s="556">
        <v>8.7248579040000003</v>
      </c>
      <c r="W80" s="556">
        <v>8.3298540079999999</v>
      </c>
      <c r="X80" s="556">
        <v>8.6250741249999994</v>
      </c>
      <c r="Y80" s="531">
        <f>VLOOKUP($A80,'1.26'!$A$6:$P$387,'Data for figs 1.26_1.31'!Y$2,FALSE)</f>
        <v>265</v>
      </c>
      <c r="Z80" s="526"/>
      <c r="AA80" s="526"/>
      <c r="AB80" s="526"/>
      <c r="AC80" s="527"/>
    </row>
    <row r="81" spans="1:29" ht="17.25" x14ac:dyDescent="0.35">
      <c r="A81" s="528" t="s">
        <v>138</v>
      </c>
      <c r="B81" s="528" t="s">
        <v>139</v>
      </c>
      <c r="C81" s="528" t="s">
        <v>920</v>
      </c>
      <c r="D81" s="528" t="s">
        <v>61</v>
      </c>
      <c r="E81" s="528" t="s">
        <v>129</v>
      </c>
      <c r="F81" s="528"/>
      <c r="G81" s="569">
        <f>VLOOKUP($A81,'1.26'!$A$6:$P$387,'Data for figs 1.26_1.31'!G$2,FALSE)</f>
        <v>0</v>
      </c>
      <c r="H81" s="569">
        <f>VLOOKUP($A81,'1.26'!$A$6:$P$387,'Data for figs 1.26_1.31'!H$2,FALSE)</f>
        <v>0</v>
      </c>
      <c r="I81" s="570">
        <f>VLOOKUP($A81,'1.26'!$A$6:$P$387,'Data for figs 1.26_1.31'!I$2,FALSE)</f>
        <v>0</v>
      </c>
      <c r="J81" s="530">
        <f>VLOOKUP($A81,'1.27'!$A$6:$P$387,'Data for figs 1.26_1.31'!J$2,FALSE)</f>
        <v>100.9</v>
      </c>
      <c r="K81" s="530">
        <f>VLOOKUP($A81,'1.27'!$A$6:$P$387,'Data for figs 1.26_1.31'!K$2,FALSE)</f>
        <v>42.5</v>
      </c>
      <c r="L81" s="530">
        <f>VLOOKUP($A81,'1.27'!$A$6:$P$387,'Data for figs 1.26_1.31'!L$2,FALSE)</f>
        <v>71</v>
      </c>
      <c r="M81" s="569">
        <f>VLOOKUP($A81,'1.28'!$A$6:$P$387,'Data for figs 1.26_1.31'!M$2,FALSE)</f>
        <v>0</v>
      </c>
      <c r="N81" s="569">
        <f>VLOOKUP($A81,'1.28'!$A$6:$P$387,'Data for figs 1.26_1.31'!N$2,FALSE)</f>
        <v>0</v>
      </c>
      <c r="O81" s="570">
        <f>VLOOKUP($A81,'1.28'!$A$6:$P$387,'Data for figs 1.26_1.31'!O$2,FALSE)</f>
        <v>0</v>
      </c>
      <c r="P81" s="556">
        <f>VLOOKUP($A81,'1.29'!$A$6:$P$387,'Data for figs 1.26_1.31'!P$2,FALSE)</f>
        <v>58.532761319999999</v>
      </c>
      <c r="Q81" s="556">
        <f>VLOOKUP($A81,'1.29'!$A$6:$P$387,'Data for figs 1.26_1.31'!Q$2,FALSE)</f>
        <v>17.83946856</v>
      </c>
      <c r="R81" s="556">
        <f>VLOOKUP($A81,'1.29'!$A$6:$P$387,'Data for figs 1.26_1.31'!R$2,FALSE)</f>
        <v>37.745192019999998</v>
      </c>
      <c r="S81" s="569">
        <f>VLOOKUP($A81,'1.30'!$A$6:$P$387,'Data for figs 1.26_1.31'!S$2,FALSE)</f>
        <v>0</v>
      </c>
      <c r="T81" s="569">
        <f>VLOOKUP($A81,'1.30'!$A$6:$P$387,'Data for figs 1.26_1.31'!T$2,FALSE)</f>
        <v>0</v>
      </c>
      <c r="U81" s="570">
        <f>VLOOKUP($A81,'1.30'!$A$6:$P$387,'Data for figs 1.26_1.31'!U$2,FALSE)</f>
        <v>0</v>
      </c>
      <c r="V81" s="556">
        <v>16.529594580000001</v>
      </c>
      <c r="W81" s="556">
        <v>14.265952090000001</v>
      </c>
      <c r="X81" s="556">
        <v>15.378588369999999</v>
      </c>
      <c r="Y81" s="531">
        <f>VLOOKUP($A81,'1.26'!$A$6:$P$387,'Data for figs 1.26_1.31'!Y$2,FALSE)</f>
        <v>168</v>
      </c>
      <c r="Z81" s="526"/>
      <c r="AA81" s="526"/>
      <c r="AB81" s="526"/>
      <c r="AC81" s="527"/>
    </row>
    <row r="82" spans="1:29" ht="17.25" x14ac:dyDescent="0.35">
      <c r="A82" s="528" t="s">
        <v>140</v>
      </c>
      <c r="B82" s="528" t="s">
        <v>141</v>
      </c>
      <c r="C82" s="528" t="s">
        <v>920</v>
      </c>
      <c r="D82" s="528" t="s">
        <v>61</v>
      </c>
      <c r="E82" s="528" t="s">
        <v>129</v>
      </c>
      <c r="F82" s="528"/>
      <c r="G82" s="569">
        <f>VLOOKUP($A82,'1.26'!$A$6:$P$387,'Data for figs 1.26_1.31'!G$2,FALSE)</f>
        <v>0</v>
      </c>
      <c r="H82" s="569">
        <f>VLOOKUP($A82,'1.26'!$A$6:$P$387,'Data for figs 1.26_1.31'!H$2,FALSE)</f>
        <v>0</v>
      </c>
      <c r="I82" s="570">
        <f>VLOOKUP($A82,'1.26'!$A$6:$P$387,'Data for figs 1.26_1.31'!I$2,FALSE)</f>
        <v>0</v>
      </c>
      <c r="J82" s="530">
        <f>VLOOKUP($A82,'1.27'!$A$6:$P$387,'Data for figs 1.26_1.31'!J$2,FALSE)</f>
        <v>75.8</v>
      </c>
      <c r="K82" s="530">
        <f>VLOOKUP($A82,'1.27'!$A$6:$P$387,'Data for figs 1.26_1.31'!K$2,FALSE)</f>
        <v>41.2</v>
      </c>
      <c r="L82" s="530">
        <f>VLOOKUP($A82,'1.27'!$A$6:$P$387,'Data for figs 1.26_1.31'!L$2,FALSE)</f>
        <v>58.5</v>
      </c>
      <c r="M82" s="569">
        <f>VLOOKUP($A82,'1.28'!$A$6:$P$387,'Data for figs 1.26_1.31'!M$2,FALSE)</f>
        <v>0</v>
      </c>
      <c r="N82" s="569">
        <f>VLOOKUP($A82,'1.28'!$A$6:$P$387,'Data for figs 1.26_1.31'!N$2,FALSE)</f>
        <v>0</v>
      </c>
      <c r="O82" s="570">
        <f>VLOOKUP($A82,'1.28'!$A$6:$P$387,'Data for figs 1.26_1.31'!O$2,FALSE)</f>
        <v>0</v>
      </c>
      <c r="P82" s="556">
        <f>VLOOKUP($A82,'1.29'!$A$6:$P$387,'Data for figs 1.26_1.31'!P$2,FALSE)</f>
        <v>47.738731880000003</v>
      </c>
      <c r="Q82" s="556">
        <f>VLOOKUP($A82,'1.29'!$A$6:$P$387,'Data for figs 1.26_1.31'!Q$2,FALSE)</f>
        <v>17.820940449999998</v>
      </c>
      <c r="R82" s="556">
        <f>VLOOKUP($A82,'1.29'!$A$6:$P$387,'Data for figs 1.26_1.31'!R$2,FALSE)</f>
        <v>32.747451060000003</v>
      </c>
      <c r="S82" s="569">
        <f>VLOOKUP($A82,'1.30'!$A$6:$P$387,'Data for figs 1.26_1.31'!S$2,FALSE)</f>
        <v>0</v>
      </c>
      <c r="T82" s="569">
        <f>VLOOKUP($A82,'1.30'!$A$6:$P$387,'Data for figs 1.26_1.31'!T$2,FALSE)</f>
        <v>0</v>
      </c>
      <c r="U82" s="570">
        <f>VLOOKUP($A82,'1.30'!$A$6:$P$387,'Data for figs 1.26_1.31'!U$2,FALSE)</f>
        <v>0</v>
      </c>
      <c r="V82" s="556">
        <v>10.515801229999999</v>
      </c>
      <c r="W82" s="556">
        <v>11.39679894</v>
      </c>
      <c r="X82" s="556">
        <v>10.950244570000001</v>
      </c>
      <c r="Y82" s="531">
        <f>VLOOKUP($A82,'1.26'!$A$6:$P$387,'Data for figs 1.26_1.31'!Y$2,FALSE)</f>
        <v>202</v>
      </c>
      <c r="Z82" s="526"/>
      <c r="AA82" s="526"/>
      <c r="AB82" s="526"/>
      <c r="AC82" s="527"/>
    </row>
    <row r="83" spans="1:29" ht="17.25" x14ac:dyDescent="0.35">
      <c r="A83" s="528" t="s">
        <v>142</v>
      </c>
      <c r="B83" s="528" t="s">
        <v>143</v>
      </c>
      <c r="C83" s="528" t="s">
        <v>920</v>
      </c>
      <c r="D83" s="528" t="s">
        <v>61</v>
      </c>
      <c r="E83" s="528" t="s">
        <v>129</v>
      </c>
      <c r="F83" s="528"/>
      <c r="G83" s="569">
        <f>VLOOKUP($A83,'1.26'!$A$6:$P$387,'Data for figs 1.26_1.31'!G$2,FALSE)</f>
        <v>0</v>
      </c>
      <c r="H83" s="569">
        <f>VLOOKUP($A83,'1.26'!$A$6:$P$387,'Data for figs 1.26_1.31'!H$2,FALSE)</f>
        <v>0</v>
      </c>
      <c r="I83" s="570">
        <f>VLOOKUP($A83,'1.26'!$A$6:$P$387,'Data for figs 1.26_1.31'!I$2,FALSE)</f>
        <v>0</v>
      </c>
      <c r="J83" s="530">
        <f>VLOOKUP($A83,'1.27'!$A$6:$P$387,'Data for figs 1.26_1.31'!J$2,FALSE)</f>
        <v>81.7</v>
      </c>
      <c r="K83" s="530">
        <f>VLOOKUP($A83,'1.27'!$A$6:$P$387,'Data for figs 1.26_1.31'!K$2,FALSE)</f>
        <v>40.4</v>
      </c>
      <c r="L83" s="530">
        <f>VLOOKUP($A83,'1.27'!$A$6:$P$387,'Data for figs 1.26_1.31'!L$2,FALSE)</f>
        <v>60.6</v>
      </c>
      <c r="M83" s="569">
        <f>VLOOKUP($A83,'1.28'!$A$6:$P$387,'Data for figs 1.26_1.31'!M$2,FALSE)</f>
        <v>0</v>
      </c>
      <c r="N83" s="569">
        <f>VLOOKUP($A83,'1.28'!$A$6:$P$387,'Data for figs 1.26_1.31'!N$2,FALSE)</f>
        <v>0</v>
      </c>
      <c r="O83" s="570">
        <f>VLOOKUP($A83,'1.28'!$A$6:$P$387,'Data for figs 1.26_1.31'!O$2,FALSE)</f>
        <v>0</v>
      </c>
      <c r="P83" s="556">
        <f>VLOOKUP($A83,'1.29'!$A$6:$P$387,'Data for figs 1.26_1.31'!P$2,FALSE)</f>
        <v>49.796091779999998</v>
      </c>
      <c r="Q83" s="556">
        <f>VLOOKUP($A83,'1.29'!$A$6:$P$387,'Data for figs 1.26_1.31'!Q$2,FALSE)</f>
        <v>14.28600883</v>
      </c>
      <c r="R83" s="556">
        <f>VLOOKUP($A83,'1.29'!$A$6:$P$387,'Data for figs 1.26_1.31'!R$2,FALSE)</f>
        <v>31.584331769999999</v>
      </c>
      <c r="S83" s="569">
        <f>VLOOKUP($A83,'1.30'!$A$6:$P$387,'Data for figs 1.26_1.31'!S$2,FALSE)</f>
        <v>0</v>
      </c>
      <c r="T83" s="569">
        <f>VLOOKUP($A83,'1.30'!$A$6:$P$387,'Data for figs 1.26_1.31'!T$2,FALSE)</f>
        <v>0</v>
      </c>
      <c r="U83" s="570">
        <f>VLOOKUP($A83,'1.30'!$A$6:$P$387,'Data for figs 1.26_1.31'!U$2,FALSE)</f>
        <v>0</v>
      </c>
      <c r="V83" s="556">
        <v>10.755862</v>
      </c>
      <c r="W83" s="556">
        <v>11.27705379</v>
      </c>
      <c r="X83" s="556">
        <v>11.006119780000001</v>
      </c>
      <c r="Y83" s="531">
        <f>VLOOKUP($A83,'1.26'!$A$6:$P$387,'Data for figs 1.26_1.31'!Y$2,FALSE)</f>
        <v>177</v>
      </c>
      <c r="Z83" s="526"/>
      <c r="AA83" s="526"/>
      <c r="AB83" s="526"/>
      <c r="AC83" s="527"/>
    </row>
    <row r="84" spans="1:29" ht="17.25" x14ac:dyDescent="0.35">
      <c r="A84" s="528" t="s">
        <v>144</v>
      </c>
      <c r="B84" s="528" t="s">
        <v>145</v>
      </c>
      <c r="C84" s="528" t="s">
        <v>920</v>
      </c>
      <c r="D84" s="528" t="s">
        <v>61</v>
      </c>
      <c r="E84" s="528" t="s">
        <v>129</v>
      </c>
      <c r="F84" s="528"/>
      <c r="G84" s="569">
        <f>VLOOKUP($A84,'1.26'!$A$6:$P$387,'Data for figs 1.26_1.31'!G$2,FALSE)</f>
        <v>0</v>
      </c>
      <c r="H84" s="569">
        <f>VLOOKUP($A84,'1.26'!$A$6:$P$387,'Data for figs 1.26_1.31'!H$2,FALSE)</f>
        <v>0</v>
      </c>
      <c r="I84" s="570">
        <f>VLOOKUP($A84,'1.26'!$A$6:$P$387,'Data for figs 1.26_1.31'!I$2,FALSE)</f>
        <v>0</v>
      </c>
      <c r="J84" s="530">
        <f>VLOOKUP($A84,'1.27'!$A$6:$P$387,'Data for figs 1.26_1.31'!J$2,FALSE)</f>
        <v>87</v>
      </c>
      <c r="K84" s="530">
        <f>VLOOKUP($A84,'1.27'!$A$6:$P$387,'Data for figs 1.26_1.31'!K$2,FALSE)</f>
        <v>34.700000000000003</v>
      </c>
      <c r="L84" s="530">
        <f>VLOOKUP($A84,'1.27'!$A$6:$P$387,'Data for figs 1.26_1.31'!L$2,FALSE)</f>
        <v>60.6</v>
      </c>
      <c r="M84" s="569">
        <f>VLOOKUP($A84,'1.28'!$A$6:$P$387,'Data for figs 1.26_1.31'!M$2,FALSE)</f>
        <v>0</v>
      </c>
      <c r="N84" s="569">
        <f>VLOOKUP($A84,'1.28'!$A$6:$P$387,'Data for figs 1.26_1.31'!N$2,FALSE)</f>
        <v>0</v>
      </c>
      <c r="O84" s="570">
        <f>VLOOKUP($A84,'1.28'!$A$6:$P$387,'Data for figs 1.26_1.31'!O$2,FALSE)</f>
        <v>0</v>
      </c>
      <c r="P84" s="556">
        <f>VLOOKUP($A84,'1.29'!$A$6:$P$387,'Data for figs 1.26_1.31'!P$2,FALSE)</f>
        <v>54.960846019999998</v>
      </c>
      <c r="Q84" s="556">
        <f>VLOOKUP($A84,'1.29'!$A$6:$P$387,'Data for figs 1.26_1.31'!Q$2,FALSE)</f>
        <v>14.196382809999999</v>
      </c>
      <c r="R84" s="556">
        <f>VLOOKUP($A84,'1.29'!$A$6:$P$387,'Data for figs 1.26_1.31'!R$2,FALSE)</f>
        <v>34.363606160000003</v>
      </c>
      <c r="S84" s="569">
        <f>VLOOKUP($A84,'1.30'!$A$6:$P$387,'Data for figs 1.26_1.31'!S$2,FALSE)</f>
        <v>0</v>
      </c>
      <c r="T84" s="569">
        <f>VLOOKUP($A84,'1.30'!$A$6:$P$387,'Data for figs 1.26_1.31'!T$2,FALSE)</f>
        <v>0</v>
      </c>
      <c r="U84" s="570">
        <f>VLOOKUP($A84,'1.30'!$A$6:$P$387,'Data for figs 1.26_1.31'!U$2,FALSE)</f>
        <v>0</v>
      </c>
      <c r="V84" s="556">
        <v>9.9045786049999993</v>
      </c>
      <c r="W84" s="556">
        <v>9.2800392190000007</v>
      </c>
      <c r="X84" s="556">
        <v>9.6086134520000002</v>
      </c>
      <c r="Y84" s="531">
        <f>VLOOKUP($A84,'1.26'!$A$6:$P$387,'Data for figs 1.26_1.31'!Y$2,FALSE)</f>
        <v>218</v>
      </c>
      <c r="Z84" s="526"/>
      <c r="AA84" s="526"/>
      <c r="AB84" s="526"/>
      <c r="AC84" s="527"/>
    </row>
    <row r="85" spans="1:29" ht="17.25" x14ac:dyDescent="0.35">
      <c r="A85" s="528" t="s">
        <v>596</v>
      </c>
      <c r="B85" s="528" t="s">
        <v>597</v>
      </c>
      <c r="C85" s="528" t="s">
        <v>928</v>
      </c>
      <c r="D85" s="528" t="s">
        <v>56</v>
      </c>
      <c r="E85" s="528" t="s">
        <v>129</v>
      </c>
      <c r="F85" s="528"/>
      <c r="G85" s="569">
        <f>VLOOKUP($A85,'1.26'!$A$6:$P$387,'Data for figs 1.26_1.31'!G$2,FALSE)</f>
        <v>0</v>
      </c>
      <c r="H85" s="569">
        <f>VLOOKUP($A85,'1.26'!$A$6:$P$387,'Data for figs 1.26_1.31'!H$2,FALSE)</f>
        <v>0</v>
      </c>
      <c r="I85" s="570">
        <f>VLOOKUP($A85,'1.26'!$A$6:$P$387,'Data for figs 1.26_1.31'!I$2,FALSE)</f>
        <v>0</v>
      </c>
      <c r="J85" s="530">
        <f>VLOOKUP($A85,'1.27'!$A$6:$P$387,'Data for figs 1.26_1.31'!J$2,FALSE)</f>
        <v>69.3</v>
      </c>
      <c r="K85" s="530">
        <f>VLOOKUP($A85,'1.27'!$A$6:$P$387,'Data for figs 1.26_1.31'!K$2,FALSE)</f>
        <v>28.3</v>
      </c>
      <c r="L85" s="530">
        <f>VLOOKUP($A85,'1.27'!$A$6:$P$387,'Data for figs 1.26_1.31'!L$2,FALSE)</f>
        <v>47.9</v>
      </c>
      <c r="M85" s="569">
        <f>VLOOKUP($A85,'1.28'!$A$6:$P$387,'Data for figs 1.26_1.31'!M$2,FALSE)</f>
        <v>0</v>
      </c>
      <c r="N85" s="569">
        <f>VLOOKUP($A85,'1.28'!$A$6:$P$387,'Data for figs 1.26_1.31'!N$2,FALSE)</f>
        <v>0</v>
      </c>
      <c r="O85" s="570">
        <f>VLOOKUP($A85,'1.28'!$A$6:$P$387,'Data for figs 1.26_1.31'!O$2,FALSE)</f>
        <v>0</v>
      </c>
      <c r="P85" s="556">
        <f>VLOOKUP($A85,'1.29'!$A$6:$P$387,'Data for figs 1.26_1.31'!P$2,FALSE)</f>
        <v>36.996953920000003</v>
      </c>
      <c r="Q85" s="556">
        <f>VLOOKUP($A85,'1.29'!$A$6:$P$387,'Data for figs 1.26_1.31'!Q$2,FALSE)</f>
        <v>9.0474216900000002</v>
      </c>
      <c r="R85" s="556">
        <f>VLOOKUP($A85,'1.29'!$A$6:$P$387,'Data for figs 1.26_1.31'!R$2,FALSE)</f>
        <v>22.36052673</v>
      </c>
      <c r="S85" s="569">
        <f>VLOOKUP($A85,'1.30'!$A$6:$P$387,'Data for figs 1.26_1.31'!S$2,FALSE)</f>
        <v>0</v>
      </c>
      <c r="T85" s="569">
        <f>VLOOKUP($A85,'1.30'!$A$6:$P$387,'Data for figs 1.26_1.31'!T$2,FALSE)</f>
        <v>0</v>
      </c>
      <c r="U85" s="570">
        <f>VLOOKUP($A85,'1.30'!$A$6:$P$387,'Data for figs 1.26_1.31'!U$2,FALSE)</f>
        <v>0</v>
      </c>
      <c r="V85" s="556">
        <v>13.51480604</v>
      </c>
      <c r="W85" s="556">
        <v>10.182685729999999</v>
      </c>
      <c r="X85" s="556">
        <v>11.80855307</v>
      </c>
      <c r="Y85" s="531">
        <f>VLOOKUP($A85,'1.26'!$A$6:$P$387,'Data for figs 1.26_1.31'!Y$2,FALSE)</f>
        <v>238</v>
      </c>
      <c r="Z85" s="526"/>
      <c r="AA85" s="526"/>
      <c r="AB85" s="526"/>
      <c r="AC85" s="527"/>
    </row>
    <row r="86" spans="1:29" ht="17.25" x14ac:dyDescent="0.35">
      <c r="A86" s="528" t="s">
        <v>598</v>
      </c>
      <c r="B86" s="528" t="s">
        <v>599</v>
      </c>
      <c r="C86" s="528" t="s">
        <v>928</v>
      </c>
      <c r="D86" s="528" t="s">
        <v>56</v>
      </c>
      <c r="E86" s="528" t="s">
        <v>129</v>
      </c>
      <c r="F86" s="528"/>
      <c r="G86" s="569">
        <f>VLOOKUP($A86,'1.26'!$A$6:$P$387,'Data for figs 1.26_1.31'!G$2,FALSE)</f>
        <v>0</v>
      </c>
      <c r="H86" s="569">
        <f>VLOOKUP($A86,'1.26'!$A$6:$P$387,'Data for figs 1.26_1.31'!H$2,FALSE)</f>
        <v>0</v>
      </c>
      <c r="I86" s="570">
        <f>VLOOKUP($A86,'1.26'!$A$6:$P$387,'Data for figs 1.26_1.31'!I$2,FALSE)</f>
        <v>0</v>
      </c>
      <c r="J86" s="530">
        <f>VLOOKUP($A86,'1.27'!$A$6:$P$387,'Data for figs 1.26_1.31'!J$2,FALSE)</f>
        <v>101.3</v>
      </c>
      <c r="K86" s="530">
        <f>VLOOKUP($A86,'1.27'!$A$6:$P$387,'Data for figs 1.26_1.31'!K$2,FALSE)</f>
        <v>31.2</v>
      </c>
      <c r="L86" s="530">
        <f>VLOOKUP($A86,'1.27'!$A$6:$P$387,'Data for figs 1.26_1.31'!L$2,FALSE)</f>
        <v>64.599999999999994</v>
      </c>
      <c r="M86" s="569">
        <f>VLOOKUP($A86,'1.28'!$A$6:$P$387,'Data for figs 1.26_1.31'!M$2,FALSE)</f>
        <v>0</v>
      </c>
      <c r="N86" s="569">
        <f>VLOOKUP($A86,'1.28'!$A$6:$P$387,'Data for figs 1.26_1.31'!N$2,FALSE)</f>
        <v>0</v>
      </c>
      <c r="O86" s="570">
        <f>VLOOKUP($A86,'1.28'!$A$6:$P$387,'Data for figs 1.26_1.31'!O$2,FALSE)</f>
        <v>0</v>
      </c>
      <c r="P86" s="556">
        <f>VLOOKUP($A86,'1.29'!$A$6:$P$387,'Data for figs 1.26_1.31'!P$2,FALSE)</f>
        <v>60.379230870000001</v>
      </c>
      <c r="Q86" s="556">
        <f>VLOOKUP($A86,'1.29'!$A$6:$P$387,'Data for figs 1.26_1.31'!Q$2,FALSE)</f>
        <v>14.517472529999999</v>
      </c>
      <c r="R86" s="556">
        <f>VLOOKUP($A86,'1.29'!$A$6:$P$387,'Data for figs 1.26_1.31'!R$2,FALSE)</f>
        <v>36.269906329999998</v>
      </c>
      <c r="S86" s="569">
        <f>VLOOKUP($A86,'1.30'!$A$6:$P$387,'Data for figs 1.26_1.31'!S$2,FALSE)</f>
        <v>0</v>
      </c>
      <c r="T86" s="569">
        <f>VLOOKUP($A86,'1.30'!$A$6:$P$387,'Data for figs 1.26_1.31'!T$2,FALSE)</f>
        <v>0</v>
      </c>
      <c r="U86" s="570">
        <f>VLOOKUP($A86,'1.30'!$A$6:$P$387,'Data for figs 1.26_1.31'!U$2,FALSE)</f>
        <v>0</v>
      </c>
      <c r="V86" s="556">
        <v>15.39363822</v>
      </c>
      <c r="W86" s="556">
        <v>6.9558479169999998</v>
      </c>
      <c r="X86" s="556">
        <v>10.995153609999999</v>
      </c>
      <c r="Y86" s="531">
        <f>VLOOKUP($A86,'1.26'!$A$6:$P$387,'Data for figs 1.26_1.31'!Y$2,FALSE)</f>
        <v>193</v>
      </c>
      <c r="Z86" s="526"/>
      <c r="AA86" s="526"/>
      <c r="AB86" s="526"/>
      <c r="AC86" s="527"/>
    </row>
    <row r="87" spans="1:29" ht="17.25" x14ac:dyDescent="0.35">
      <c r="A87" s="528" t="s">
        <v>600</v>
      </c>
      <c r="B87" s="528" t="s">
        <v>601</v>
      </c>
      <c r="C87" s="528" t="s">
        <v>928</v>
      </c>
      <c r="D87" s="528" t="s">
        <v>56</v>
      </c>
      <c r="E87" s="528" t="s">
        <v>129</v>
      </c>
      <c r="F87" s="528"/>
      <c r="G87" s="569">
        <f>VLOOKUP($A87,'1.26'!$A$6:$P$387,'Data for figs 1.26_1.31'!G$2,FALSE)</f>
        <v>0</v>
      </c>
      <c r="H87" s="569">
        <f>VLOOKUP($A87,'1.26'!$A$6:$P$387,'Data for figs 1.26_1.31'!H$2,FALSE)</f>
        <v>0</v>
      </c>
      <c r="I87" s="570">
        <f>VLOOKUP($A87,'1.26'!$A$6:$P$387,'Data for figs 1.26_1.31'!I$2,FALSE)</f>
        <v>0</v>
      </c>
      <c r="J87" s="530">
        <f>VLOOKUP($A87,'1.27'!$A$6:$P$387,'Data for figs 1.26_1.31'!J$2,FALSE)</f>
        <v>81.599999999999994</v>
      </c>
      <c r="K87" s="530">
        <f>VLOOKUP($A87,'1.27'!$A$6:$P$387,'Data for figs 1.26_1.31'!K$2,FALSE)</f>
        <v>34.4</v>
      </c>
      <c r="L87" s="530">
        <f>VLOOKUP($A87,'1.27'!$A$6:$P$387,'Data for figs 1.26_1.31'!L$2,FALSE)</f>
        <v>57.7</v>
      </c>
      <c r="M87" s="569">
        <f>VLOOKUP($A87,'1.28'!$A$6:$P$387,'Data for figs 1.26_1.31'!M$2,FALSE)</f>
        <v>0</v>
      </c>
      <c r="N87" s="569">
        <f>VLOOKUP($A87,'1.28'!$A$6:$P$387,'Data for figs 1.26_1.31'!N$2,FALSE)</f>
        <v>0</v>
      </c>
      <c r="O87" s="570">
        <f>VLOOKUP($A87,'1.28'!$A$6:$P$387,'Data for figs 1.26_1.31'!O$2,FALSE)</f>
        <v>0</v>
      </c>
      <c r="P87" s="556">
        <f>VLOOKUP($A87,'1.29'!$A$6:$P$387,'Data for figs 1.26_1.31'!P$2,FALSE)</f>
        <v>50.345285019999999</v>
      </c>
      <c r="Q87" s="556">
        <f>VLOOKUP($A87,'1.29'!$A$6:$P$387,'Data for figs 1.26_1.31'!Q$2,FALSE)</f>
        <v>11.644182430000001</v>
      </c>
      <c r="R87" s="556">
        <f>VLOOKUP($A87,'1.29'!$A$6:$P$387,'Data for figs 1.26_1.31'!R$2,FALSE)</f>
        <v>30.664777560000001</v>
      </c>
      <c r="S87" s="569">
        <f>VLOOKUP($A87,'1.30'!$A$6:$P$387,'Data for figs 1.26_1.31'!S$2,FALSE)</f>
        <v>0</v>
      </c>
      <c r="T87" s="569">
        <f>VLOOKUP($A87,'1.30'!$A$6:$P$387,'Data for figs 1.26_1.31'!T$2,FALSE)</f>
        <v>0</v>
      </c>
      <c r="U87" s="570">
        <f>VLOOKUP($A87,'1.30'!$A$6:$P$387,'Data for figs 1.26_1.31'!U$2,FALSE)</f>
        <v>0</v>
      </c>
      <c r="V87" s="556">
        <v>12.91215598</v>
      </c>
      <c r="W87" s="556">
        <v>12.236364910000001</v>
      </c>
      <c r="X87" s="556">
        <v>12.67307634</v>
      </c>
      <c r="Y87" s="531">
        <f>VLOOKUP($A87,'1.26'!$A$6:$P$387,'Data for figs 1.26_1.31'!Y$2,FALSE)</f>
        <v>162</v>
      </c>
      <c r="Z87" s="526"/>
      <c r="AA87" s="526"/>
      <c r="AB87" s="526"/>
      <c r="AC87" s="527"/>
    </row>
    <row r="88" spans="1:29" ht="17.25" x14ac:dyDescent="0.35">
      <c r="A88" s="528" t="s">
        <v>602</v>
      </c>
      <c r="B88" s="528" t="s">
        <v>603</v>
      </c>
      <c r="C88" s="528" t="s">
        <v>928</v>
      </c>
      <c r="D88" s="528" t="s">
        <v>56</v>
      </c>
      <c r="E88" s="528" t="s">
        <v>129</v>
      </c>
      <c r="F88" s="528"/>
      <c r="G88" s="569">
        <f>VLOOKUP($A88,'1.26'!$A$6:$P$387,'Data for figs 1.26_1.31'!G$2,FALSE)</f>
        <v>0</v>
      </c>
      <c r="H88" s="569">
        <f>VLOOKUP($A88,'1.26'!$A$6:$P$387,'Data for figs 1.26_1.31'!H$2,FALSE)</f>
        <v>0</v>
      </c>
      <c r="I88" s="570">
        <f>VLOOKUP($A88,'1.26'!$A$6:$P$387,'Data for figs 1.26_1.31'!I$2,FALSE)</f>
        <v>0</v>
      </c>
      <c r="J88" s="530">
        <f>VLOOKUP($A88,'1.27'!$A$6:$P$387,'Data for figs 1.26_1.31'!J$2,FALSE)</f>
        <v>100.7</v>
      </c>
      <c r="K88" s="530">
        <f>VLOOKUP($A88,'1.27'!$A$6:$P$387,'Data for figs 1.26_1.31'!K$2,FALSE)</f>
        <v>52.7</v>
      </c>
      <c r="L88" s="530">
        <f>VLOOKUP($A88,'1.27'!$A$6:$P$387,'Data for figs 1.26_1.31'!L$2,FALSE)</f>
        <v>75.900000000000006</v>
      </c>
      <c r="M88" s="569">
        <f>VLOOKUP($A88,'1.28'!$A$6:$P$387,'Data for figs 1.26_1.31'!M$2,FALSE)</f>
        <v>0</v>
      </c>
      <c r="N88" s="569">
        <f>VLOOKUP($A88,'1.28'!$A$6:$P$387,'Data for figs 1.26_1.31'!N$2,FALSE)</f>
        <v>0</v>
      </c>
      <c r="O88" s="570">
        <f>VLOOKUP($A88,'1.28'!$A$6:$P$387,'Data for figs 1.26_1.31'!O$2,FALSE)</f>
        <v>0</v>
      </c>
      <c r="P88" s="556">
        <f>VLOOKUP($A88,'1.29'!$A$6:$P$387,'Data for figs 1.26_1.31'!P$2,FALSE)</f>
        <v>50.389412219999997</v>
      </c>
      <c r="Q88" s="556">
        <f>VLOOKUP($A88,'1.29'!$A$6:$P$387,'Data for figs 1.26_1.31'!Q$2,FALSE)</f>
        <v>17.24788358</v>
      </c>
      <c r="R88" s="556">
        <f>VLOOKUP($A88,'1.29'!$A$6:$P$387,'Data for figs 1.26_1.31'!R$2,FALSE)</f>
        <v>33.234588420000001</v>
      </c>
      <c r="S88" s="569">
        <f>VLOOKUP($A88,'1.30'!$A$6:$P$387,'Data for figs 1.26_1.31'!S$2,FALSE)</f>
        <v>0</v>
      </c>
      <c r="T88" s="569">
        <f>VLOOKUP($A88,'1.30'!$A$6:$P$387,'Data for figs 1.26_1.31'!T$2,FALSE)</f>
        <v>0</v>
      </c>
      <c r="U88" s="570">
        <f>VLOOKUP($A88,'1.30'!$A$6:$P$387,'Data for figs 1.26_1.31'!U$2,FALSE)</f>
        <v>0</v>
      </c>
      <c r="V88" s="556">
        <v>19.78299964</v>
      </c>
      <c r="W88" s="556">
        <v>15.567677890000001</v>
      </c>
      <c r="X88" s="556">
        <v>17.610621640000002</v>
      </c>
      <c r="Y88" s="531">
        <f>VLOOKUP($A88,'1.26'!$A$6:$P$387,'Data for figs 1.26_1.31'!Y$2,FALSE)</f>
        <v>123</v>
      </c>
      <c r="Z88" s="526"/>
      <c r="AA88" s="526"/>
      <c r="AB88" s="526"/>
      <c r="AC88" s="527"/>
    </row>
    <row r="89" spans="1:29" ht="17.25" x14ac:dyDescent="0.35">
      <c r="A89" s="528" t="s">
        <v>606</v>
      </c>
      <c r="B89" s="528" t="s">
        <v>607</v>
      </c>
      <c r="C89" s="528" t="s">
        <v>928</v>
      </c>
      <c r="D89" s="528" t="s">
        <v>56</v>
      </c>
      <c r="E89" s="528" t="s">
        <v>129</v>
      </c>
      <c r="F89" s="528"/>
      <c r="G89" s="569">
        <f>VLOOKUP($A89,'1.26'!$A$6:$P$387,'Data for figs 1.26_1.31'!G$2,FALSE)</f>
        <v>0</v>
      </c>
      <c r="H89" s="569">
        <f>VLOOKUP($A89,'1.26'!$A$6:$P$387,'Data for figs 1.26_1.31'!H$2,FALSE)</f>
        <v>0</v>
      </c>
      <c r="I89" s="570">
        <f>VLOOKUP($A89,'1.26'!$A$6:$P$387,'Data for figs 1.26_1.31'!I$2,FALSE)</f>
        <v>0</v>
      </c>
      <c r="J89" s="530">
        <f>VLOOKUP($A89,'1.27'!$A$6:$P$387,'Data for figs 1.26_1.31'!J$2,FALSE)</f>
        <v>77.900000000000006</v>
      </c>
      <c r="K89" s="530">
        <f>VLOOKUP($A89,'1.27'!$A$6:$P$387,'Data for figs 1.26_1.31'!K$2,FALSE)</f>
        <v>23.8</v>
      </c>
      <c r="L89" s="530">
        <f>VLOOKUP($A89,'1.27'!$A$6:$P$387,'Data for figs 1.26_1.31'!L$2,FALSE)</f>
        <v>49.6</v>
      </c>
      <c r="M89" s="569">
        <f>VLOOKUP($A89,'1.28'!$A$6:$P$387,'Data for figs 1.26_1.31'!M$2,FALSE)</f>
        <v>0</v>
      </c>
      <c r="N89" s="569">
        <f>VLOOKUP($A89,'1.28'!$A$6:$P$387,'Data for figs 1.26_1.31'!N$2,FALSE)</f>
        <v>0</v>
      </c>
      <c r="O89" s="570">
        <f>VLOOKUP($A89,'1.28'!$A$6:$P$387,'Data for figs 1.26_1.31'!O$2,FALSE)</f>
        <v>0</v>
      </c>
      <c r="P89" s="556">
        <f>VLOOKUP($A89,'1.29'!$A$6:$P$387,'Data for figs 1.26_1.31'!P$2,FALSE)</f>
        <v>49.843492320000003</v>
      </c>
      <c r="Q89" s="556">
        <f>VLOOKUP($A89,'1.29'!$A$6:$P$387,'Data for figs 1.26_1.31'!Q$2,FALSE)</f>
        <v>7.3688351870000002</v>
      </c>
      <c r="R89" s="556">
        <f>VLOOKUP($A89,'1.29'!$A$6:$P$387,'Data for figs 1.26_1.31'!R$2,FALSE)</f>
        <v>27.651633910000001</v>
      </c>
      <c r="S89" s="569">
        <f>VLOOKUP($A89,'1.30'!$A$6:$P$387,'Data for figs 1.26_1.31'!S$2,FALSE)</f>
        <v>0</v>
      </c>
      <c r="T89" s="569">
        <f>VLOOKUP($A89,'1.30'!$A$6:$P$387,'Data for figs 1.26_1.31'!T$2,FALSE)</f>
        <v>0</v>
      </c>
      <c r="U89" s="570">
        <f>VLOOKUP($A89,'1.30'!$A$6:$P$387,'Data for figs 1.26_1.31'!U$2,FALSE)</f>
        <v>0</v>
      </c>
      <c r="V89" s="556">
        <v>9.9822317720000004</v>
      </c>
      <c r="W89" s="556">
        <v>6.3495285170000004</v>
      </c>
      <c r="X89" s="556">
        <v>8.0941286170000009</v>
      </c>
      <c r="Y89" s="531">
        <f>VLOOKUP($A89,'1.26'!$A$6:$P$387,'Data for figs 1.26_1.31'!Y$2,FALSE)</f>
        <v>219</v>
      </c>
      <c r="Z89" s="526"/>
      <c r="AA89" s="526"/>
      <c r="AB89" s="526"/>
      <c r="AC89" s="527"/>
    </row>
    <row r="90" spans="1:29" ht="17.25" x14ac:dyDescent="0.35">
      <c r="A90" s="528" t="s">
        <v>608</v>
      </c>
      <c r="B90" s="528" t="s">
        <v>609</v>
      </c>
      <c r="C90" s="528" t="s">
        <v>928</v>
      </c>
      <c r="D90" s="528" t="s">
        <v>56</v>
      </c>
      <c r="E90" s="528" t="s">
        <v>129</v>
      </c>
      <c r="F90" s="528"/>
      <c r="G90" s="569">
        <f>VLOOKUP($A90,'1.26'!$A$6:$P$387,'Data for figs 1.26_1.31'!G$2,FALSE)</f>
        <v>0</v>
      </c>
      <c r="H90" s="569">
        <f>VLOOKUP($A90,'1.26'!$A$6:$P$387,'Data for figs 1.26_1.31'!H$2,FALSE)</f>
        <v>0</v>
      </c>
      <c r="I90" s="570">
        <f>VLOOKUP($A90,'1.26'!$A$6:$P$387,'Data for figs 1.26_1.31'!I$2,FALSE)</f>
        <v>0</v>
      </c>
      <c r="J90" s="530">
        <f>VLOOKUP($A90,'1.27'!$A$6:$P$387,'Data for figs 1.26_1.31'!J$2,FALSE)</f>
        <v>78.2</v>
      </c>
      <c r="K90" s="530">
        <f>VLOOKUP($A90,'1.27'!$A$6:$P$387,'Data for figs 1.26_1.31'!K$2,FALSE)</f>
        <v>31.5</v>
      </c>
      <c r="L90" s="530">
        <f>VLOOKUP($A90,'1.27'!$A$6:$P$387,'Data for figs 1.26_1.31'!L$2,FALSE)</f>
        <v>54</v>
      </c>
      <c r="M90" s="569">
        <f>VLOOKUP($A90,'1.28'!$A$6:$P$387,'Data for figs 1.26_1.31'!M$2,FALSE)</f>
        <v>0</v>
      </c>
      <c r="N90" s="569">
        <f>VLOOKUP($A90,'1.28'!$A$6:$P$387,'Data for figs 1.26_1.31'!N$2,FALSE)</f>
        <v>0</v>
      </c>
      <c r="O90" s="570">
        <f>VLOOKUP($A90,'1.28'!$A$6:$P$387,'Data for figs 1.26_1.31'!O$2,FALSE)</f>
        <v>0</v>
      </c>
      <c r="P90" s="556">
        <f>VLOOKUP($A90,'1.29'!$A$6:$P$387,'Data for figs 1.26_1.31'!P$2,FALSE)</f>
        <v>54.986740150000003</v>
      </c>
      <c r="Q90" s="556">
        <f>VLOOKUP($A90,'1.29'!$A$6:$P$387,'Data for figs 1.26_1.31'!Q$2,FALSE)</f>
        <v>12.432622110000001</v>
      </c>
      <c r="R90" s="556">
        <f>VLOOKUP($A90,'1.29'!$A$6:$P$387,'Data for figs 1.26_1.31'!R$2,FALSE)</f>
        <v>32.949384520000002</v>
      </c>
      <c r="S90" s="569">
        <f>VLOOKUP($A90,'1.30'!$A$6:$P$387,'Data for figs 1.26_1.31'!S$2,FALSE)</f>
        <v>0</v>
      </c>
      <c r="T90" s="569">
        <f>VLOOKUP($A90,'1.30'!$A$6:$P$387,'Data for figs 1.26_1.31'!T$2,FALSE)</f>
        <v>0</v>
      </c>
      <c r="U90" s="570">
        <f>VLOOKUP($A90,'1.30'!$A$6:$P$387,'Data for figs 1.26_1.31'!U$2,FALSE)</f>
        <v>0</v>
      </c>
      <c r="V90" s="556">
        <v>9.0399098840000001</v>
      </c>
      <c r="W90" s="556">
        <v>8.5258193420000001</v>
      </c>
      <c r="X90" s="556">
        <v>8.7820022249999994</v>
      </c>
      <c r="Y90" s="531">
        <f>VLOOKUP($A90,'1.26'!$A$6:$P$387,'Data for figs 1.26_1.31'!Y$2,FALSE)</f>
        <v>186</v>
      </c>
      <c r="Z90" s="526"/>
      <c r="AA90" s="526"/>
      <c r="AB90" s="526"/>
      <c r="AC90" s="527"/>
    </row>
    <row r="91" spans="1:29" ht="17.25" x14ac:dyDescent="0.35">
      <c r="A91" s="528" t="s">
        <v>612</v>
      </c>
      <c r="B91" s="528" t="s">
        <v>613</v>
      </c>
      <c r="C91" s="528" t="s">
        <v>928</v>
      </c>
      <c r="D91" s="528" t="s">
        <v>56</v>
      </c>
      <c r="E91" s="528" t="s">
        <v>129</v>
      </c>
      <c r="F91" s="528"/>
      <c r="G91" s="569">
        <f>VLOOKUP($A91,'1.26'!$A$6:$P$387,'Data for figs 1.26_1.31'!G$2,FALSE)</f>
        <v>0</v>
      </c>
      <c r="H91" s="569">
        <f>VLOOKUP($A91,'1.26'!$A$6:$P$387,'Data for figs 1.26_1.31'!H$2,FALSE)</f>
        <v>0</v>
      </c>
      <c r="I91" s="570">
        <f>VLOOKUP($A91,'1.26'!$A$6:$P$387,'Data for figs 1.26_1.31'!I$2,FALSE)</f>
        <v>0</v>
      </c>
      <c r="J91" s="530">
        <f>VLOOKUP($A91,'1.27'!$A$6:$P$387,'Data for figs 1.26_1.31'!J$2,FALSE)</f>
        <v>100.7</v>
      </c>
      <c r="K91" s="530">
        <f>VLOOKUP($A91,'1.27'!$A$6:$P$387,'Data for figs 1.26_1.31'!K$2,FALSE)</f>
        <v>41.4</v>
      </c>
      <c r="L91" s="530">
        <f>VLOOKUP($A91,'1.27'!$A$6:$P$387,'Data for figs 1.26_1.31'!L$2,FALSE)</f>
        <v>70.2</v>
      </c>
      <c r="M91" s="569">
        <f>VLOOKUP($A91,'1.28'!$A$6:$P$387,'Data for figs 1.26_1.31'!M$2,FALSE)</f>
        <v>0</v>
      </c>
      <c r="N91" s="569">
        <f>VLOOKUP($A91,'1.28'!$A$6:$P$387,'Data for figs 1.26_1.31'!N$2,FALSE)</f>
        <v>0</v>
      </c>
      <c r="O91" s="570">
        <f>VLOOKUP($A91,'1.28'!$A$6:$P$387,'Data for figs 1.26_1.31'!O$2,FALSE)</f>
        <v>0</v>
      </c>
      <c r="P91" s="556">
        <f>VLOOKUP($A91,'1.29'!$A$6:$P$387,'Data for figs 1.26_1.31'!P$2,FALSE)</f>
        <v>62.200434219999998</v>
      </c>
      <c r="Q91" s="556">
        <f>VLOOKUP($A91,'1.29'!$A$6:$P$387,'Data for figs 1.26_1.31'!Q$2,FALSE)</f>
        <v>16.56764356</v>
      </c>
      <c r="R91" s="556">
        <f>VLOOKUP($A91,'1.29'!$A$6:$P$387,'Data for figs 1.26_1.31'!R$2,FALSE)</f>
        <v>38.645521969999997</v>
      </c>
      <c r="S91" s="569">
        <f>VLOOKUP($A91,'1.30'!$A$6:$P$387,'Data for figs 1.26_1.31'!S$2,FALSE)</f>
        <v>0</v>
      </c>
      <c r="T91" s="569">
        <f>VLOOKUP($A91,'1.30'!$A$6:$P$387,'Data for figs 1.26_1.31'!T$2,FALSE)</f>
        <v>0</v>
      </c>
      <c r="U91" s="570">
        <f>VLOOKUP($A91,'1.30'!$A$6:$P$387,'Data for figs 1.26_1.31'!U$2,FALSE)</f>
        <v>0</v>
      </c>
      <c r="V91" s="556">
        <v>15.33713605</v>
      </c>
      <c r="W91" s="556">
        <v>15.549366600000001</v>
      </c>
      <c r="X91" s="556">
        <v>15.451899409999999</v>
      </c>
      <c r="Y91" s="531">
        <f>VLOOKUP($A91,'1.26'!$A$6:$P$387,'Data for figs 1.26_1.31'!Y$2,FALSE)</f>
        <v>67</v>
      </c>
      <c r="Z91" s="526"/>
      <c r="AA91" s="526"/>
      <c r="AB91" s="526"/>
      <c r="AC91" s="527"/>
    </row>
    <row r="92" spans="1:29" ht="17.25" x14ac:dyDescent="0.35">
      <c r="A92" s="528" t="s">
        <v>614</v>
      </c>
      <c r="B92" s="528" t="s">
        <v>615</v>
      </c>
      <c r="C92" s="528" t="s">
        <v>928</v>
      </c>
      <c r="D92" s="528" t="s">
        <v>56</v>
      </c>
      <c r="E92" s="528" t="s">
        <v>129</v>
      </c>
      <c r="F92" s="528"/>
      <c r="G92" s="569">
        <f>VLOOKUP($A92,'1.26'!$A$6:$P$387,'Data for figs 1.26_1.31'!G$2,FALSE)</f>
        <v>0</v>
      </c>
      <c r="H92" s="569">
        <f>VLOOKUP($A92,'1.26'!$A$6:$P$387,'Data for figs 1.26_1.31'!H$2,FALSE)</f>
        <v>0</v>
      </c>
      <c r="I92" s="570">
        <f>VLOOKUP($A92,'1.26'!$A$6:$P$387,'Data for figs 1.26_1.31'!I$2,FALSE)</f>
        <v>0</v>
      </c>
      <c r="J92" s="530">
        <f>VLOOKUP($A92,'1.27'!$A$6:$P$387,'Data for figs 1.26_1.31'!J$2,FALSE)</f>
        <v>96.3</v>
      </c>
      <c r="K92" s="530">
        <f>VLOOKUP($A92,'1.27'!$A$6:$P$387,'Data for figs 1.26_1.31'!K$2,FALSE)</f>
        <v>43.2</v>
      </c>
      <c r="L92" s="530">
        <f>VLOOKUP($A92,'1.27'!$A$6:$P$387,'Data for figs 1.26_1.31'!L$2,FALSE)</f>
        <v>69.2</v>
      </c>
      <c r="M92" s="569">
        <f>VLOOKUP($A92,'1.28'!$A$6:$P$387,'Data for figs 1.26_1.31'!M$2,FALSE)</f>
        <v>0</v>
      </c>
      <c r="N92" s="569">
        <f>VLOOKUP($A92,'1.28'!$A$6:$P$387,'Data for figs 1.26_1.31'!N$2,FALSE)</f>
        <v>0</v>
      </c>
      <c r="O92" s="570">
        <f>VLOOKUP($A92,'1.28'!$A$6:$P$387,'Data for figs 1.26_1.31'!O$2,FALSE)</f>
        <v>0</v>
      </c>
      <c r="P92" s="556">
        <f>VLOOKUP($A92,'1.29'!$A$6:$P$387,'Data for figs 1.26_1.31'!P$2,FALSE)</f>
        <v>59.741296579999997</v>
      </c>
      <c r="Q92" s="556">
        <f>VLOOKUP($A92,'1.29'!$A$6:$P$387,'Data for figs 1.26_1.31'!Q$2,FALSE)</f>
        <v>13.63659049</v>
      </c>
      <c r="R92" s="556">
        <f>VLOOKUP($A92,'1.29'!$A$6:$P$387,'Data for figs 1.26_1.31'!R$2,FALSE)</f>
        <v>36.233671559999998</v>
      </c>
      <c r="S92" s="569">
        <f>VLOOKUP($A92,'1.30'!$A$6:$P$387,'Data for figs 1.26_1.31'!S$2,FALSE)</f>
        <v>0</v>
      </c>
      <c r="T92" s="569">
        <f>VLOOKUP($A92,'1.30'!$A$6:$P$387,'Data for figs 1.26_1.31'!T$2,FALSE)</f>
        <v>0</v>
      </c>
      <c r="U92" s="570">
        <f>VLOOKUP($A92,'1.30'!$A$6:$P$387,'Data for figs 1.26_1.31'!U$2,FALSE)</f>
        <v>0</v>
      </c>
      <c r="V92" s="556">
        <v>0</v>
      </c>
      <c r="W92" s="556">
        <v>0</v>
      </c>
      <c r="X92" s="556">
        <v>5.7546413100000002</v>
      </c>
      <c r="Y92" s="531">
        <f>VLOOKUP($A92,'1.26'!$A$6:$P$387,'Data for figs 1.26_1.31'!Y$2,FALSE)</f>
        <v>139</v>
      </c>
      <c r="Z92" s="526"/>
      <c r="AA92" s="526"/>
      <c r="AB92" s="526"/>
      <c r="AC92" s="527"/>
    </row>
    <row r="93" spans="1:29" ht="17.25" x14ac:dyDescent="0.35">
      <c r="A93" s="528" t="s">
        <v>485</v>
      </c>
      <c r="B93" s="528" t="s">
        <v>486</v>
      </c>
      <c r="C93" s="528" t="s">
        <v>936</v>
      </c>
      <c r="D93" s="528" t="s">
        <v>58</v>
      </c>
      <c r="E93" s="528" t="s">
        <v>129</v>
      </c>
      <c r="F93" s="528"/>
      <c r="G93" s="569">
        <f>VLOOKUP($A93,'1.26'!$A$6:$P$387,'Data for figs 1.26_1.31'!G$2,FALSE)</f>
        <v>0</v>
      </c>
      <c r="H93" s="569">
        <f>VLOOKUP($A93,'1.26'!$A$6:$P$387,'Data for figs 1.26_1.31'!H$2,FALSE)</f>
        <v>0</v>
      </c>
      <c r="I93" s="570">
        <f>VLOOKUP($A93,'1.26'!$A$6:$P$387,'Data for figs 1.26_1.31'!I$2,FALSE)</f>
        <v>0</v>
      </c>
      <c r="J93" s="530">
        <f>VLOOKUP($A93,'1.27'!$A$6:$P$387,'Data for figs 1.26_1.31'!J$2,FALSE)</f>
        <v>93.1</v>
      </c>
      <c r="K93" s="530">
        <f>VLOOKUP($A93,'1.27'!$A$6:$P$387,'Data for figs 1.26_1.31'!K$2,FALSE)</f>
        <v>33.700000000000003</v>
      </c>
      <c r="L93" s="530">
        <f>VLOOKUP($A93,'1.27'!$A$6:$P$387,'Data for figs 1.26_1.31'!L$2,FALSE)</f>
        <v>62</v>
      </c>
      <c r="M93" s="569">
        <f>VLOOKUP($A93,'1.28'!$A$6:$P$387,'Data for figs 1.26_1.31'!M$2,FALSE)</f>
        <v>0</v>
      </c>
      <c r="N93" s="569">
        <f>VLOOKUP($A93,'1.28'!$A$6:$P$387,'Data for figs 1.26_1.31'!N$2,FALSE)</f>
        <v>0</v>
      </c>
      <c r="O93" s="570">
        <f>VLOOKUP($A93,'1.28'!$A$6:$P$387,'Data for figs 1.26_1.31'!O$2,FALSE)</f>
        <v>0</v>
      </c>
      <c r="P93" s="556">
        <f>VLOOKUP($A93,'1.29'!$A$6:$P$387,'Data for figs 1.26_1.31'!P$2,FALSE)</f>
        <v>49.828580799999997</v>
      </c>
      <c r="Q93" s="556">
        <f>VLOOKUP($A93,'1.29'!$A$6:$P$387,'Data for figs 1.26_1.31'!Q$2,FALSE)</f>
        <v>12.00856585</v>
      </c>
      <c r="R93" s="556">
        <f>VLOOKUP($A93,'1.29'!$A$6:$P$387,'Data for figs 1.26_1.31'!R$2,FALSE)</f>
        <v>30.043301629999998</v>
      </c>
      <c r="S93" s="569">
        <f>VLOOKUP($A93,'1.30'!$A$6:$P$387,'Data for figs 1.26_1.31'!S$2,FALSE)</f>
        <v>0</v>
      </c>
      <c r="T93" s="569">
        <f>VLOOKUP($A93,'1.30'!$A$6:$P$387,'Data for figs 1.26_1.31'!T$2,FALSE)</f>
        <v>0</v>
      </c>
      <c r="U93" s="570">
        <f>VLOOKUP($A93,'1.30'!$A$6:$P$387,'Data for figs 1.26_1.31'!U$2,FALSE)</f>
        <v>0</v>
      </c>
      <c r="V93" s="556">
        <v>15.90472823</v>
      </c>
      <c r="W93" s="556">
        <v>11.10097949</v>
      </c>
      <c r="X93" s="556">
        <v>13.38577095</v>
      </c>
      <c r="Y93" s="531">
        <f>VLOOKUP($A93,'1.26'!$A$6:$P$387,'Data for figs 1.26_1.31'!Y$2,FALSE)</f>
        <v>106</v>
      </c>
      <c r="Z93" s="526"/>
      <c r="AA93" s="526"/>
      <c r="AB93" s="526"/>
      <c r="AC93" s="527"/>
    </row>
    <row r="94" spans="1:29" ht="17.25" x14ac:dyDescent="0.35">
      <c r="A94" s="528" t="s">
        <v>487</v>
      </c>
      <c r="B94" s="528" t="s">
        <v>488</v>
      </c>
      <c r="C94" s="528" t="s">
        <v>936</v>
      </c>
      <c r="D94" s="528" t="s">
        <v>58</v>
      </c>
      <c r="E94" s="528" t="s">
        <v>129</v>
      </c>
      <c r="F94" s="528"/>
      <c r="G94" s="569">
        <f>VLOOKUP($A94,'1.26'!$A$6:$P$387,'Data for figs 1.26_1.31'!G$2,FALSE)</f>
        <v>0</v>
      </c>
      <c r="H94" s="569">
        <f>VLOOKUP($A94,'1.26'!$A$6:$P$387,'Data for figs 1.26_1.31'!H$2,FALSE)</f>
        <v>0</v>
      </c>
      <c r="I94" s="570">
        <f>VLOOKUP($A94,'1.26'!$A$6:$P$387,'Data for figs 1.26_1.31'!I$2,FALSE)</f>
        <v>0</v>
      </c>
      <c r="J94" s="530">
        <f>VLOOKUP($A94,'1.27'!$A$6:$P$387,'Data for figs 1.26_1.31'!J$2,FALSE)</f>
        <v>144</v>
      </c>
      <c r="K94" s="530">
        <f>VLOOKUP($A94,'1.27'!$A$6:$P$387,'Data for figs 1.26_1.31'!K$2,FALSE)</f>
        <v>63.2</v>
      </c>
      <c r="L94" s="530">
        <f>VLOOKUP($A94,'1.27'!$A$6:$P$387,'Data for figs 1.26_1.31'!L$2,FALSE)</f>
        <v>102.3</v>
      </c>
      <c r="M94" s="569">
        <f>VLOOKUP($A94,'1.28'!$A$6:$P$387,'Data for figs 1.26_1.31'!M$2,FALSE)</f>
        <v>0</v>
      </c>
      <c r="N94" s="569">
        <f>VLOOKUP($A94,'1.28'!$A$6:$P$387,'Data for figs 1.26_1.31'!N$2,FALSE)</f>
        <v>0</v>
      </c>
      <c r="O94" s="570">
        <f>VLOOKUP($A94,'1.28'!$A$6:$P$387,'Data for figs 1.26_1.31'!O$2,FALSE)</f>
        <v>0</v>
      </c>
      <c r="P94" s="556">
        <f>VLOOKUP($A94,'1.29'!$A$6:$P$387,'Data for figs 1.26_1.31'!P$2,FALSE)</f>
        <v>81.877892930000002</v>
      </c>
      <c r="Q94" s="556">
        <f>VLOOKUP($A94,'1.29'!$A$6:$P$387,'Data for figs 1.26_1.31'!Q$2,FALSE)</f>
        <v>22.654486639999998</v>
      </c>
      <c r="R94" s="556">
        <f>VLOOKUP($A94,'1.29'!$A$6:$P$387,'Data for figs 1.26_1.31'!R$2,FALSE)</f>
        <v>51.424648789999999</v>
      </c>
      <c r="S94" s="569">
        <f>VLOOKUP($A94,'1.30'!$A$6:$P$387,'Data for figs 1.26_1.31'!S$2,FALSE)</f>
        <v>0</v>
      </c>
      <c r="T94" s="569">
        <f>VLOOKUP($A94,'1.30'!$A$6:$P$387,'Data for figs 1.26_1.31'!T$2,FALSE)</f>
        <v>0</v>
      </c>
      <c r="U94" s="570">
        <f>VLOOKUP($A94,'1.30'!$A$6:$P$387,'Data for figs 1.26_1.31'!U$2,FALSE)</f>
        <v>0</v>
      </c>
      <c r="V94" s="556">
        <v>20.213042099999999</v>
      </c>
      <c r="W94" s="556">
        <v>17.520366979999999</v>
      </c>
      <c r="X94" s="556">
        <v>18.776488059999998</v>
      </c>
      <c r="Y94" s="531">
        <f>VLOOKUP($A94,'1.26'!$A$6:$P$387,'Data for figs 1.26_1.31'!Y$2,FALSE)</f>
        <v>13</v>
      </c>
      <c r="Z94" s="526"/>
      <c r="AA94" s="526"/>
      <c r="AB94" s="526"/>
      <c r="AC94" s="527"/>
    </row>
    <row r="95" spans="1:29" ht="17.25" x14ac:dyDescent="0.35">
      <c r="A95" s="528" t="s">
        <v>489</v>
      </c>
      <c r="B95" s="528" t="s">
        <v>490</v>
      </c>
      <c r="C95" s="528" t="s">
        <v>936</v>
      </c>
      <c r="D95" s="528" t="s">
        <v>58</v>
      </c>
      <c r="E95" s="528" t="s">
        <v>129</v>
      </c>
      <c r="F95" s="528"/>
      <c r="G95" s="569">
        <f>VLOOKUP($A95,'1.26'!$A$6:$P$387,'Data for figs 1.26_1.31'!G$2,FALSE)</f>
        <v>0</v>
      </c>
      <c r="H95" s="569">
        <f>VLOOKUP($A95,'1.26'!$A$6:$P$387,'Data for figs 1.26_1.31'!H$2,FALSE)</f>
        <v>0</v>
      </c>
      <c r="I95" s="570">
        <f>VLOOKUP($A95,'1.26'!$A$6:$P$387,'Data for figs 1.26_1.31'!I$2,FALSE)</f>
        <v>0</v>
      </c>
      <c r="J95" s="530">
        <f>VLOOKUP($A95,'1.27'!$A$6:$P$387,'Data for figs 1.26_1.31'!J$2,FALSE)</f>
        <v>70</v>
      </c>
      <c r="K95" s="530">
        <f>VLOOKUP($A95,'1.27'!$A$6:$P$387,'Data for figs 1.26_1.31'!K$2,FALSE)</f>
        <v>32.5</v>
      </c>
      <c r="L95" s="530">
        <f>VLOOKUP($A95,'1.27'!$A$6:$P$387,'Data for figs 1.26_1.31'!L$2,FALSE)</f>
        <v>50.2</v>
      </c>
      <c r="M95" s="569">
        <f>VLOOKUP($A95,'1.28'!$A$6:$P$387,'Data for figs 1.26_1.31'!M$2,FALSE)</f>
        <v>0</v>
      </c>
      <c r="N95" s="569">
        <f>VLOOKUP($A95,'1.28'!$A$6:$P$387,'Data for figs 1.26_1.31'!N$2,FALSE)</f>
        <v>0</v>
      </c>
      <c r="O95" s="570">
        <f>VLOOKUP($A95,'1.28'!$A$6:$P$387,'Data for figs 1.26_1.31'!O$2,FALSE)</f>
        <v>0</v>
      </c>
      <c r="P95" s="556">
        <f>VLOOKUP($A95,'1.29'!$A$6:$P$387,'Data for figs 1.26_1.31'!P$2,FALSE)</f>
        <v>31.737825520000001</v>
      </c>
      <c r="Q95" s="556">
        <f>VLOOKUP($A95,'1.29'!$A$6:$P$387,'Data for figs 1.26_1.31'!Q$2,FALSE)</f>
        <v>12.26304047</v>
      </c>
      <c r="R95" s="556">
        <f>VLOOKUP($A95,'1.29'!$A$6:$P$387,'Data for figs 1.26_1.31'!R$2,FALSE)</f>
        <v>21.59998624</v>
      </c>
      <c r="S95" s="569">
        <f>VLOOKUP($A95,'1.30'!$A$6:$P$387,'Data for figs 1.26_1.31'!S$2,FALSE)</f>
        <v>0</v>
      </c>
      <c r="T95" s="569">
        <f>VLOOKUP($A95,'1.30'!$A$6:$P$387,'Data for figs 1.26_1.31'!T$2,FALSE)</f>
        <v>0</v>
      </c>
      <c r="U95" s="570">
        <f>VLOOKUP($A95,'1.30'!$A$6:$P$387,'Data for figs 1.26_1.31'!U$2,FALSE)</f>
        <v>0</v>
      </c>
      <c r="V95" s="556">
        <v>9.6258518340000006</v>
      </c>
      <c r="W95" s="556">
        <v>9.3175451739999993</v>
      </c>
      <c r="X95" s="556">
        <v>9.4422729479999994</v>
      </c>
      <c r="Y95" s="531">
        <f>VLOOKUP($A95,'1.26'!$A$6:$P$387,'Data for figs 1.26_1.31'!Y$2,FALSE)</f>
        <v>194</v>
      </c>
      <c r="Z95" s="526"/>
      <c r="AA95" s="526"/>
      <c r="AB95" s="526"/>
      <c r="AC95" s="527"/>
    </row>
    <row r="96" spans="1:29" ht="17.25" x14ac:dyDescent="0.35">
      <c r="A96" s="528" t="s">
        <v>491</v>
      </c>
      <c r="B96" s="528" t="s">
        <v>492</v>
      </c>
      <c r="C96" s="528" t="s">
        <v>936</v>
      </c>
      <c r="D96" s="528" t="s">
        <v>58</v>
      </c>
      <c r="E96" s="528" t="s">
        <v>129</v>
      </c>
      <c r="F96" s="528"/>
      <c r="G96" s="569">
        <f>VLOOKUP($A96,'1.26'!$A$6:$P$387,'Data for figs 1.26_1.31'!G$2,FALSE)</f>
        <v>0</v>
      </c>
      <c r="H96" s="569">
        <f>VLOOKUP($A96,'1.26'!$A$6:$P$387,'Data for figs 1.26_1.31'!H$2,FALSE)</f>
        <v>0</v>
      </c>
      <c r="I96" s="570">
        <f>VLOOKUP($A96,'1.26'!$A$6:$P$387,'Data for figs 1.26_1.31'!I$2,FALSE)</f>
        <v>0</v>
      </c>
      <c r="J96" s="530">
        <f>VLOOKUP($A96,'1.27'!$A$6:$P$387,'Data for figs 1.26_1.31'!J$2,FALSE)</f>
        <v>67.7</v>
      </c>
      <c r="K96" s="530">
        <f>VLOOKUP($A96,'1.27'!$A$6:$P$387,'Data for figs 1.26_1.31'!K$2,FALSE)</f>
        <v>31</v>
      </c>
      <c r="L96" s="530">
        <f>VLOOKUP($A96,'1.27'!$A$6:$P$387,'Data for figs 1.26_1.31'!L$2,FALSE)</f>
        <v>48.6</v>
      </c>
      <c r="M96" s="569">
        <f>VLOOKUP($A96,'1.28'!$A$6:$P$387,'Data for figs 1.26_1.31'!M$2,FALSE)</f>
        <v>0</v>
      </c>
      <c r="N96" s="569">
        <f>VLOOKUP($A96,'1.28'!$A$6:$P$387,'Data for figs 1.26_1.31'!N$2,FALSE)</f>
        <v>0</v>
      </c>
      <c r="O96" s="570">
        <f>VLOOKUP($A96,'1.28'!$A$6:$P$387,'Data for figs 1.26_1.31'!O$2,FALSE)</f>
        <v>0</v>
      </c>
      <c r="P96" s="556">
        <f>VLOOKUP($A96,'1.29'!$A$6:$P$387,'Data for figs 1.26_1.31'!P$2,FALSE)</f>
        <v>40.840050179999999</v>
      </c>
      <c r="Q96" s="556">
        <f>VLOOKUP($A96,'1.29'!$A$6:$P$387,'Data for figs 1.26_1.31'!Q$2,FALSE)</f>
        <v>11.506788</v>
      </c>
      <c r="R96" s="556">
        <f>VLOOKUP($A96,'1.29'!$A$6:$P$387,'Data for figs 1.26_1.31'!R$2,FALSE)</f>
        <v>25.509473079999999</v>
      </c>
      <c r="S96" s="569">
        <f>VLOOKUP($A96,'1.30'!$A$6:$P$387,'Data for figs 1.26_1.31'!S$2,FALSE)</f>
        <v>0</v>
      </c>
      <c r="T96" s="569">
        <f>VLOOKUP($A96,'1.30'!$A$6:$P$387,'Data for figs 1.26_1.31'!T$2,FALSE)</f>
        <v>0</v>
      </c>
      <c r="U96" s="570">
        <f>VLOOKUP($A96,'1.30'!$A$6:$P$387,'Data for figs 1.26_1.31'!U$2,FALSE)</f>
        <v>0</v>
      </c>
      <c r="V96" s="556">
        <v>9.8280025650000002</v>
      </c>
      <c r="W96" s="556">
        <v>8.4300970139999993</v>
      </c>
      <c r="X96" s="556">
        <v>9.0166999039999993</v>
      </c>
      <c r="Y96" s="531">
        <f>VLOOKUP($A96,'1.26'!$A$6:$P$387,'Data for figs 1.26_1.31'!Y$2,FALSE)</f>
        <v>135</v>
      </c>
      <c r="Z96" s="526"/>
      <c r="AA96" s="526"/>
      <c r="AB96" s="526"/>
      <c r="AC96" s="527"/>
    </row>
    <row r="97" spans="1:29" ht="17.25" x14ac:dyDescent="0.35">
      <c r="A97" s="528" t="s">
        <v>493</v>
      </c>
      <c r="B97" s="528" t="s">
        <v>494</v>
      </c>
      <c r="C97" s="528" t="s">
        <v>936</v>
      </c>
      <c r="D97" s="528" t="s">
        <v>58</v>
      </c>
      <c r="E97" s="528" t="s">
        <v>129</v>
      </c>
      <c r="F97" s="528"/>
      <c r="G97" s="569">
        <f>VLOOKUP($A97,'1.26'!$A$6:$P$387,'Data for figs 1.26_1.31'!G$2,FALSE)</f>
        <v>0</v>
      </c>
      <c r="H97" s="569">
        <f>VLOOKUP($A97,'1.26'!$A$6:$P$387,'Data for figs 1.26_1.31'!H$2,FALSE)</f>
        <v>0</v>
      </c>
      <c r="I97" s="570">
        <f>VLOOKUP($A97,'1.26'!$A$6:$P$387,'Data for figs 1.26_1.31'!I$2,FALSE)</f>
        <v>0</v>
      </c>
      <c r="J97" s="530">
        <f>VLOOKUP($A97,'1.27'!$A$6:$P$387,'Data for figs 1.26_1.31'!J$2,FALSE)</f>
        <v>72.900000000000006</v>
      </c>
      <c r="K97" s="530">
        <f>VLOOKUP($A97,'1.27'!$A$6:$P$387,'Data for figs 1.26_1.31'!K$2,FALSE)</f>
        <v>28</v>
      </c>
      <c r="L97" s="530">
        <f>VLOOKUP($A97,'1.27'!$A$6:$P$387,'Data for figs 1.26_1.31'!L$2,FALSE)</f>
        <v>49.3</v>
      </c>
      <c r="M97" s="569">
        <f>VLOOKUP($A97,'1.28'!$A$6:$P$387,'Data for figs 1.26_1.31'!M$2,FALSE)</f>
        <v>0</v>
      </c>
      <c r="N97" s="569">
        <f>VLOOKUP($A97,'1.28'!$A$6:$P$387,'Data for figs 1.26_1.31'!N$2,FALSE)</f>
        <v>0</v>
      </c>
      <c r="O97" s="570">
        <f>VLOOKUP($A97,'1.28'!$A$6:$P$387,'Data for figs 1.26_1.31'!O$2,FALSE)</f>
        <v>0</v>
      </c>
      <c r="P97" s="556">
        <f>VLOOKUP($A97,'1.29'!$A$6:$P$387,'Data for figs 1.26_1.31'!P$2,FALSE)</f>
        <v>39.608556309999997</v>
      </c>
      <c r="Q97" s="556">
        <f>VLOOKUP($A97,'1.29'!$A$6:$P$387,'Data for figs 1.26_1.31'!Q$2,FALSE)</f>
        <v>8.3222645909999997</v>
      </c>
      <c r="R97" s="556">
        <f>VLOOKUP($A97,'1.29'!$A$6:$P$387,'Data for figs 1.26_1.31'!R$2,FALSE)</f>
        <v>23.24313416</v>
      </c>
      <c r="S97" s="569">
        <f>VLOOKUP($A97,'1.30'!$A$6:$P$387,'Data for figs 1.26_1.31'!S$2,FALSE)</f>
        <v>0</v>
      </c>
      <c r="T97" s="569">
        <f>VLOOKUP($A97,'1.30'!$A$6:$P$387,'Data for figs 1.26_1.31'!T$2,FALSE)</f>
        <v>0</v>
      </c>
      <c r="U97" s="570">
        <f>VLOOKUP($A97,'1.30'!$A$6:$P$387,'Data for figs 1.26_1.31'!U$2,FALSE)</f>
        <v>0</v>
      </c>
      <c r="V97" s="556">
        <v>10.907177219999999</v>
      </c>
      <c r="W97" s="556">
        <v>10.03458773</v>
      </c>
      <c r="X97" s="556">
        <v>10.44527656</v>
      </c>
      <c r="Y97" s="531">
        <f>VLOOKUP($A97,'1.26'!$A$6:$P$387,'Data for figs 1.26_1.31'!Y$2,FALSE)</f>
        <v>254</v>
      </c>
      <c r="Z97" s="526"/>
      <c r="AA97" s="526"/>
      <c r="AB97" s="526"/>
      <c r="AC97" s="527"/>
    </row>
    <row r="98" spans="1:29" ht="17.25" x14ac:dyDescent="0.35">
      <c r="A98" s="528" t="s">
        <v>226</v>
      </c>
      <c r="B98" s="528" t="s">
        <v>227</v>
      </c>
      <c r="C98" s="528" t="s">
        <v>932</v>
      </c>
      <c r="D98" s="528" t="s">
        <v>59</v>
      </c>
      <c r="E98" s="528" t="s">
        <v>129</v>
      </c>
      <c r="F98" s="528"/>
      <c r="G98" s="569">
        <f>VLOOKUP($A98,'1.26'!$A$6:$P$387,'Data for figs 1.26_1.31'!G$2,FALSE)</f>
        <v>0</v>
      </c>
      <c r="H98" s="569">
        <f>VLOOKUP($A98,'1.26'!$A$6:$P$387,'Data for figs 1.26_1.31'!H$2,FALSE)</f>
        <v>0</v>
      </c>
      <c r="I98" s="570">
        <f>VLOOKUP($A98,'1.26'!$A$6:$P$387,'Data for figs 1.26_1.31'!I$2,FALSE)</f>
        <v>0</v>
      </c>
      <c r="J98" s="530">
        <f>VLOOKUP($A98,'1.27'!$A$6:$P$387,'Data for figs 1.26_1.31'!J$2,FALSE)</f>
        <v>104.3</v>
      </c>
      <c r="K98" s="530">
        <f>VLOOKUP($A98,'1.27'!$A$6:$P$387,'Data for figs 1.26_1.31'!K$2,FALSE)</f>
        <v>46.6</v>
      </c>
      <c r="L98" s="530">
        <f>VLOOKUP($A98,'1.27'!$A$6:$P$387,'Data for figs 1.26_1.31'!L$2,FALSE)</f>
        <v>74.2</v>
      </c>
      <c r="M98" s="569">
        <f>VLOOKUP($A98,'1.28'!$A$6:$P$387,'Data for figs 1.26_1.31'!M$2,FALSE)</f>
        <v>0</v>
      </c>
      <c r="N98" s="569">
        <f>VLOOKUP($A98,'1.28'!$A$6:$P$387,'Data for figs 1.26_1.31'!N$2,FALSE)</f>
        <v>0</v>
      </c>
      <c r="O98" s="570">
        <f>VLOOKUP($A98,'1.28'!$A$6:$P$387,'Data for figs 1.26_1.31'!O$2,FALSE)</f>
        <v>0</v>
      </c>
      <c r="P98" s="556">
        <f>VLOOKUP($A98,'1.29'!$A$6:$P$387,'Data for figs 1.26_1.31'!P$2,FALSE)</f>
        <v>59.542684979999997</v>
      </c>
      <c r="Q98" s="556">
        <f>VLOOKUP($A98,'1.29'!$A$6:$P$387,'Data for figs 1.26_1.31'!Q$2,FALSE)</f>
        <v>17.991077910000001</v>
      </c>
      <c r="R98" s="556">
        <f>VLOOKUP($A98,'1.29'!$A$6:$P$387,'Data for figs 1.26_1.31'!R$2,FALSE)</f>
        <v>37.806975370000004</v>
      </c>
      <c r="S98" s="569">
        <f>VLOOKUP($A98,'1.30'!$A$6:$P$387,'Data for figs 1.26_1.31'!S$2,FALSE)</f>
        <v>0</v>
      </c>
      <c r="T98" s="569">
        <f>VLOOKUP($A98,'1.30'!$A$6:$P$387,'Data for figs 1.26_1.31'!T$2,FALSE)</f>
        <v>0</v>
      </c>
      <c r="U98" s="570">
        <f>VLOOKUP($A98,'1.30'!$A$6:$P$387,'Data for figs 1.26_1.31'!U$2,FALSE)</f>
        <v>0</v>
      </c>
      <c r="V98" s="556">
        <v>18.00436011</v>
      </c>
      <c r="W98" s="556">
        <v>11.69869943</v>
      </c>
      <c r="X98" s="556">
        <v>14.709478130000001</v>
      </c>
      <c r="Y98" s="531">
        <f>VLOOKUP($A98,'1.26'!$A$6:$P$387,'Data for figs 1.26_1.31'!Y$2,FALSE)</f>
        <v>111</v>
      </c>
      <c r="Z98" s="526"/>
      <c r="AA98" s="526"/>
      <c r="AB98" s="526"/>
      <c r="AC98" s="527"/>
    </row>
    <row r="99" spans="1:29" ht="17.25" x14ac:dyDescent="0.35">
      <c r="A99" s="528" t="s">
        <v>228</v>
      </c>
      <c r="B99" s="528" t="s">
        <v>229</v>
      </c>
      <c r="C99" s="528" t="s">
        <v>932</v>
      </c>
      <c r="D99" s="528" t="s">
        <v>59</v>
      </c>
      <c r="E99" s="528" t="s">
        <v>129</v>
      </c>
      <c r="F99" s="528"/>
      <c r="G99" s="569">
        <f>VLOOKUP($A99,'1.26'!$A$6:$P$387,'Data for figs 1.26_1.31'!G$2,FALSE)</f>
        <v>0</v>
      </c>
      <c r="H99" s="569">
        <f>VLOOKUP($A99,'1.26'!$A$6:$P$387,'Data for figs 1.26_1.31'!H$2,FALSE)</f>
        <v>0</v>
      </c>
      <c r="I99" s="570">
        <f>VLOOKUP($A99,'1.26'!$A$6:$P$387,'Data for figs 1.26_1.31'!I$2,FALSE)</f>
        <v>0</v>
      </c>
      <c r="J99" s="530">
        <f>VLOOKUP($A99,'1.27'!$A$6:$P$387,'Data for figs 1.26_1.31'!J$2,FALSE)</f>
        <v>87.2</v>
      </c>
      <c r="K99" s="530">
        <f>VLOOKUP($A99,'1.27'!$A$6:$P$387,'Data for figs 1.26_1.31'!K$2,FALSE)</f>
        <v>37.799999999999997</v>
      </c>
      <c r="L99" s="530">
        <f>VLOOKUP($A99,'1.27'!$A$6:$P$387,'Data for figs 1.26_1.31'!L$2,FALSE)</f>
        <v>61.6</v>
      </c>
      <c r="M99" s="569">
        <f>VLOOKUP($A99,'1.28'!$A$6:$P$387,'Data for figs 1.26_1.31'!M$2,FALSE)</f>
        <v>0</v>
      </c>
      <c r="N99" s="569">
        <f>VLOOKUP($A99,'1.28'!$A$6:$P$387,'Data for figs 1.26_1.31'!N$2,FALSE)</f>
        <v>0</v>
      </c>
      <c r="O99" s="570">
        <f>VLOOKUP($A99,'1.28'!$A$6:$P$387,'Data for figs 1.26_1.31'!O$2,FALSE)</f>
        <v>0</v>
      </c>
      <c r="P99" s="556">
        <f>VLOOKUP($A99,'1.29'!$A$6:$P$387,'Data for figs 1.26_1.31'!P$2,FALSE)</f>
        <v>48.703833090000003</v>
      </c>
      <c r="Q99" s="556">
        <f>VLOOKUP($A99,'1.29'!$A$6:$P$387,'Data for figs 1.26_1.31'!Q$2,FALSE)</f>
        <v>15.121278999999999</v>
      </c>
      <c r="R99" s="556">
        <f>VLOOKUP($A99,'1.29'!$A$6:$P$387,'Data for figs 1.26_1.31'!R$2,FALSE)</f>
        <v>31.280295769999999</v>
      </c>
      <c r="S99" s="569">
        <f>VLOOKUP($A99,'1.30'!$A$6:$P$387,'Data for figs 1.26_1.31'!S$2,FALSE)</f>
        <v>0</v>
      </c>
      <c r="T99" s="569">
        <f>VLOOKUP($A99,'1.30'!$A$6:$P$387,'Data for figs 1.26_1.31'!T$2,FALSE)</f>
        <v>0</v>
      </c>
      <c r="U99" s="570">
        <f>VLOOKUP($A99,'1.30'!$A$6:$P$387,'Data for figs 1.26_1.31'!U$2,FALSE)</f>
        <v>0</v>
      </c>
      <c r="V99" s="556">
        <v>11.94303899</v>
      </c>
      <c r="W99" s="556">
        <v>10.23419341</v>
      </c>
      <c r="X99" s="556">
        <v>11.073974740000001</v>
      </c>
      <c r="Y99" s="531">
        <f>VLOOKUP($A99,'1.26'!$A$6:$P$387,'Data for figs 1.26_1.31'!Y$2,FALSE)</f>
        <v>203</v>
      </c>
      <c r="Z99" s="526"/>
      <c r="AA99" s="526"/>
      <c r="AB99" s="526"/>
      <c r="AC99" s="527"/>
    </row>
    <row r="100" spans="1:29" ht="17.25" x14ac:dyDescent="0.35">
      <c r="A100" s="528" t="s">
        <v>230</v>
      </c>
      <c r="B100" s="528" t="s">
        <v>231</v>
      </c>
      <c r="C100" s="528" t="s">
        <v>932</v>
      </c>
      <c r="D100" s="528" t="s">
        <v>59</v>
      </c>
      <c r="E100" s="528" t="s">
        <v>129</v>
      </c>
      <c r="F100" s="528"/>
      <c r="G100" s="569">
        <f>VLOOKUP($A100,'1.26'!$A$6:$P$387,'Data for figs 1.26_1.31'!G$2,FALSE)</f>
        <v>0</v>
      </c>
      <c r="H100" s="569">
        <f>VLOOKUP($A100,'1.26'!$A$6:$P$387,'Data for figs 1.26_1.31'!H$2,FALSE)</f>
        <v>0</v>
      </c>
      <c r="I100" s="570">
        <f>VLOOKUP($A100,'1.26'!$A$6:$P$387,'Data for figs 1.26_1.31'!I$2,FALSE)</f>
        <v>0</v>
      </c>
      <c r="J100" s="530">
        <f>VLOOKUP($A100,'1.27'!$A$6:$P$387,'Data for figs 1.26_1.31'!J$2,FALSE)</f>
        <v>82.5</v>
      </c>
      <c r="K100" s="530">
        <f>VLOOKUP($A100,'1.27'!$A$6:$P$387,'Data for figs 1.26_1.31'!K$2,FALSE)</f>
        <v>26.2</v>
      </c>
      <c r="L100" s="530">
        <f>VLOOKUP($A100,'1.27'!$A$6:$P$387,'Data for figs 1.26_1.31'!L$2,FALSE)</f>
        <v>53.5</v>
      </c>
      <c r="M100" s="569">
        <f>VLOOKUP($A100,'1.28'!$A$6:$P$387,'Data for figs 1.26_1.31'!M$2,FALSE)</f>
        <v>0</v>
      </c>
      <c r="N100" s="569">
        <f>VLOOKUP($A100,'1.28'!$A$6:$P$387,'Data for figs 1.26_1.31'!N$2,FALSE)</f>
        <v>0</v>
      </c>
      <c r="O100" s="570">
        <f>VLOOKUP($A100,'1.28'!$A$6:$P$387,'Data for figs 1.26_1.31'!O$2,FALSE)</f>
        <v>0</v>
      </c>
      <c r="P100" s="556">
        <f>VLOOKUP($A100,'1.29'!$A$6:$P$387,'Data for figs 1.26_1.31'!P$2,FALSE)</f>
        <v>51.736898500000002</v>
      </c>
      <c r="Q100" s="556">
        <f>VLOOKUP($A100,'1.29'!$A$6:$P$387,'Data for figs 1.26_1.31'!Q$2,FALSE)</f>
        <v>0</v>
      </c>
      <c r="R100" s="556">
        <f>VLOOKUP($A100,'1.29'!$A$6:$P$387,'Data for figs 1.26_1.31'!R$2,FALSE)</f>
        <v>29.550395389999998</v>
      </c>
      <c r="S100" s="569">
        <f>VLOOKUP($A100,'1.30'!$A$6:$P$387,'Data for figs 1.26_1.31'!S$2,FALSE)</f>
        <v>0</v>
      </c>
      <c r="T100" s="569">
        <f>VLOOKUP($A100,'1.30'!$A$6:$P$387,'Data for figs 1.26_1.31'!T$2,FALSE)</f>
        <v>0</v>
      </c>
      <c r="U100" s="570">
        <f>VLOOKUP($A100,'1.30'!$A$6:$P$387,'Data for figs 1.26_1.31'!U$2,FALSE)</f>
        <v>0</v>
      </c>
      <c r="V100" s="556">
        <v>10.00391679</v>
      </c>
      <c r="W100" s="556">
        <v>0</v>
      </c>
      <c r="X100" s="556">
        <v>7.6813626529999999</v>
      </c>
      <c r="Y100" s="531">
        <f>VLOOKUP($A100,'1.26'!$A$6:$P$387,'Data for figs 1.26_1.31'!Y$2,FALSE)</f>
        <v>287</v>
      </c>
      <c r="Z100" s="526"/>
      <c r="AA100" s="526"/>
      <c r="AB100" s="526"/>
      <c r="AC100" s="527"/>
    </row>
    <row r="101" spans="1:29" ht="17.25" x14ac:dyDescent="0.35">
      <c r="A101" s="528" t="s">
        <v>232</v>
      </c>
      <c r="B101" s="528" t="s">
        <v>233</v>
      </c>
      <c r="C101" s="528" t="s">
        <v>932</v>
      </c>
      <c r="D101" s="528" t="s">
        <v>59</v>
      </c>
      <c r="E101" s="528" t="s">
        <v>129</v>
      </c>
      <c r="F101" s="528"/>
      <c r="G101" s="569">
        <f>VLOOKUP($A101,'1.26'!$A$6:$P$387,'Data for figs 1.26_1.31'!G$2,FALSE)</f>
        <v>0</v>
      </c>
      <c r="H101" s="569">
        <f>VLOOKUP($A101,'1.26'!$A$6:$P$387,'Data for figs 1.26_1.31'!H$2,FALSE)</f>
        <v>0</v>
      </c>
      <c r="I101" s="570">
        <f>VLOOKUP($A101,'1.26'!$A$6:$P$387,'Data for figs 1.26_1.31'!I$2,FALSE)</f>
        <v>0</v>
      </c>
      <c r="J101" s="530">
        <f>VLOOKUP($A101,'1.27'!$A$6:$P$387,'Data for figs 1.26_1.31'!J$2,FALSE)</f>
        <v>91</v>
      </c>
      <c r="K101" s="530">
        <f>VLOOKUP($A101,'1.27'!$A$6:$P$387,'Data for figs 1.26_1.31'!K$2,FALSE)</f>
        <v>36.700000000000003</v>
      </c>
      <c r="L101" s="530">
        <f>VLOOKUP($A101,'1.27'!$A$6:$P$387,'Data for figs 1.26_1.31'!L$2,FALSE)</f>
        <v>62.6</v>
      </c>
      <c r="M101" s="569">
        <f>VLOOKUP($A101,'1.28'!$A$6:$P$387,'Data for figs 1.26_1.31'!M$2,FALSE)</f>
        <v>0</v>
      </c>
      <c r="N101" s="569">
        <f>VLOOKUP($A101,'1.28'!$A$6:$P$387,'Data for figs 1.26_1.31'!N$2,FALSE)</f>
        <v>0</v>
      </c>
      <c r="O101" s="570">
        <f>VLOOKUP($A101,'1.28'!$A$6:$P$387,'Data for figs 1.26_1.31'!O$2,FALSE)</f>
        <v>0</v>
      </c>
      <c r="P101" s="556">
        <f>VLOOKUP($A101,'1.29'!$A$6:$P$387,'Data for figs 1.26_1.31'!P$2,FALSE)</f>
        <v>50.713031059999999</v>
      </c>
      <c r="Q101" s="556">
        <f>VLOOKUP($A101,'1.29'!$A$6:$P$387,'Data for figs 1.26_1.31'!Q$2,FALSE)</f>
        <v>11.89220414</v>
      </c>
      <c r="R101" s="556">
        <f>VLOOKUP($A101,'1.29'!$A$6:$P$387,'Data for figs 1.26_1.31'!R$2,FALSE)</f>
        <v>30.449800339999999</v>
      </c>
      <c r="S101" s="569">
        <f>VLOOKUP($A101,'1.30'!$A$6:$P$387,'Data for figs 1.26_1.31'!S$2,FALSE)</f>
        <v>0</v>
      </c>
      <c r="T101" s="569">
        <f>VLOOKUP($A101,'1.30'!$A$6:$P$387,'Data for figs 1.26_1.31'!T$2,FALSE)</f>
        <v>0</v>
      </c>
      <c r="U101" s="570">
        <f>VLOOKUP($A101,'1.30'!$A$6:$P$387,'Data for figs 1.26_1.31'!U$2,FALSE)</f>
        <v>0</v>
      </c>
      <c r="V101" s="556">
        <v>16.853057750000001</v>
      </c>
      <c r="W101" s="556">
        <v>11.115322020000001</v>
      </c>
      <c r="X101" s="556">
        <v>13.75568105</v>
      </c>
      <c r="Y101" s="531">
        <f>VLOOKUP($A101,'1.26'!$A$6:$P$387,'Data for figs 1.26_1.31'!Y$2,FALSE)</f>
        <v>182</v>
      </c>
      <c r="Z101" s="526"/>
      <c r="AA101" s="526"/>
      <c r="AB101" s="526"/>
      <c r="AC101" s="527"/>
    </row>
    <row r="102" spans="1:29" ht="17.25" x14ac:dyDescent="0.35">
      <c r="A102" s="528" t="s">
        <v>234</v>
      </c>
      <c r="B102" s="528" t="s">
        <v>235</v>
      </c>
      <c r="C102" s="528" t="s">
        <v>932</v>
      </c>
      <c r="D102" s="528" t="s">
        <v>59</v>
      </c>
      <c r="E102" s="528" t="s">
        <v>129</v>
      </c>
      <c r="F102" s="528"/>
      <c r="G102" s="569">
        <f>VLOOKUP($A102,'1.26'!$A$6:$P$387,'Data for figs 1.26_1.31'!G$2,FALSE)</f>
        <v>0</v>
      </c>
      <c r="H102" s="569">
        <f>VLOOKUP($A102,'1.26'!$A$6:$P$387,'Data for figs 1.26_1.31'!H$2,FALSE)</f>
        <v>0</v>
      </c>
      <c r="I102" s="570">
        <f>VLOOKUP($A102,'1.26'!$A$6:$P$387,'Data for figs 1.26_1.31'!I$2,FALSE)</f>
        <v>0</v>
      </c>
      <c r="J102" s="530">
        <f>VLOOKUP($A102,'1.27'!$A$6:$P$387,'Data for figs 1.26_1.31'!J$2,FALSE)</f>
        <v>78.3</v>
      </c>
      <c r="K102" s="530">
        <f>VLOOKUP($A102,'1.27'!$A$6:$P$387,'Data for figs 1.26_1.31'!K$2,FALSE)</f>
        <v>32.1</v>
      </c>
      <c r="L102" s="530">
        <f>VLOOKUP($A102,'1.27'!$A$6:$P$387,'Data for figs 1.26_1.31'!L$2,FALSE)</f>
        <v>54.2</v>
      </c>
      <c r="M102" s="569">
        <f>VLOOKUP($A102,'1.28'!$A$6:$P$387,'Data for figs 1.26_1.31'!M$2,FALSE)</f>
        <v>0</v>
      </c>
      <c r="N102" s="569">
        <f>VLOOKUP($A102,'1.28'!$A$6:$P$387,'Data for figs 1.26_1.31'!N$2,FALSE)</f>
        <v>0</v>
      </c>
      <c r="O102" s="570">
        <f>VLOOKUP($A102,'1.28'!$A$6:$P$387,'Data for figs 1.26_1.31'!O$2,FALSE)</f>
        <v>0</v>
      </c>
      <c r="P102" s="556">
        <f>VLOOKUP($A102,'1.29'!$A$6:$P$387,'Data for figs 1.26_1.31'!P$2,FALSE)</f>
        <v>43.782962079999997</v>
      </c>
      <c r="Q102" s="556">
        <f>VLOOKUP($A102,'1.29'!$A$6:$P$387,'Data for figs 1.26_1.31'!Q$2,FALSE)</f>
        <v>12.772141100000001</v>
      </c>
      <c r="R102" s="556">
        <f>VLOOKUP($A102,'1.29'!$A$6:$P$387,'Data for figs 1.26_1.31'!R$2,FALSE)</f>
        <v>27.6110434</v>
      </c>
      <c r="S102" s="569">
        <f>VLOOKUP($A102,'1.30'!$A$6:$P$387,'Data for figs 1.26_1.31'!S$2,FALSE)</f>
        <v>0</v>
      </c>
      <c r="T102" s="569">
        <f>VLOOKUP($A102,'1.30'!$A$6:$P$387,'Data for figs 1.26_1.31'!T$2,FALSE)</f>
        <v>0</v>
      </c>
      <c r="U102" s="570">
        <f>VLOOKUP($A102,'1.30'!$A$6:$P$387,'Data for figs 1.26_1.31'!U$2,FALSE)</f>
        <v>0</v>
      </c>
      <c r="V102" s="556">
        <v>11.075557310000001</v>
      </c>
      <c r="W102" s="556">
        <v>6.1850959679999997</v>
      </c>
      <c r="X102" s="556">
        <v>8.5168820969999999</v>
      </c>
      <c r="Y102" s="531">
        <f>VLOOKUP($A102,'1.26'!$A$6:$P$387,'Data for figs 1.26_1.31'!Y$2,FALSE)</f>
        <v>260</v>
      </c>
      <c r="Z102" s="526"/>
      <c r="AA102" s="526"/>
      <c r="AB102" s="526"/>
      <c r="AC102" s="527"/>
    </row>
    <row r="103" spans="1:29" ht="17.25" x14ac:dyDescent="0.35">
      <c r="A103" s="528" t="s">
        <v>236</v>
      </c>
      <c r="B103" s="528" t="s">
        <v>237</v>
      </c>
      <c r="C103" s="528" t="s">
        <v>932</v>
      </c>
      <c r="D103" s="528" t="s">
        <v>59</v>
      </c>
      <c r="E103" s="528" t="s">
        <v>129</v>
      </c>
      <c r="F103" s="528"/>
      <c r="G103" s="569">
        <f>VLOOKUP($A103,'1.26'!$A$6:$P$387,'Data for figs 1.26_1.31'!G$2,FALSE)</f>
        <v>0</v>
      </c>
      <c r="H103" s="569">
        <f>VLOOKUP($A103,'1.26'!$A$6:$P$387,'Data for figs 1.26_1.31'!H$2,FALSE)</f>
        <v>0</v>
      </c>
      <c r="I103" s="570">
        <f>VLOOKUP($A103,'1.26'!$A$6:$P$387,'Data for figs 1.26_1.31'!I$2,FALSE)</f>
        <v>0</v>
      </c>
      <c r="J103" s="530">
        <f>VLOOKUP($A103,'1.27'!$A$6:$P$387,'Data for figs 1.26_1.31'!J$2,FALSE)</f>
        <v>75.8</v>
      </c>
      <c r="K103" s="530">
        <f>VLOOKUP($A103,'1.27'!$A$6:$P$387,'Data for figs 1.26_1.31'!K$2,FALSE)</f>
        <v>32.700000000000003</v>
      </c>
      <c r="L103" s="530">
        <f>VLOOKUP($A103,'1.27'!$A$6:$P$387,'Data for figs 1.26_1.31'!L$2,FALSE)</f>
        <v>53.4</v>
      </c>
      <c r="M103" s="569">
        <f>VLOOKUP($A103,'1.28'!$A$6:$P$387,'Data for figs 1.26_1.31'!M$2,FALSE)</f>
        <v>0</v>
      </c>
      <c r="N103" s="569">
        <f>VLOOKUP($A103,'1.28'!$A$6:$P$387,'Data for figs 1.26_1.31'!N$2,FALSE)</f>
        <v>0</v>
      </c>
      <c r="O103" s="570">
        <f>VLOOKUP($A103,'1.28'!$A$6:$P$387,'Data for figs 1.26_1.31'!O$2,FALSE)</f>
        <v>0</v>
      </c>
      <c r="P103" s="556">
        <f>VLOOKUP($A103,'1.29'!$A$6:$P$387,'Data for figs 1.26_1.31'!P$2,FALSE)</f>
        <v>41.583963910000001</v>
      </c>
      <c r="Q103" s="556">
        <f>VLOOKUP($A103,'1.29'!$A$6:$P$387,'Data for figs 1.26_1.31'!Q$2,FALSE)</f>
        <v>12.286990660000001</v>
      </c>
      <c r="R103" s="556">
        <f>VLOOKUP($A103,'1.29'!$A$6:$P$387,'Data for figs 1.26_1.31'!R$2,FALSE)</f>
        <v>26.368058210000001</v>
      </c>
      <c r="S103" s="569">
        <f>VLOOKUP($A103,'1.30'!$A$6:$P$387,'Data for figs 1.26_1.31'!S$2,FALSE)</f>
        <v>0</v>
      </c>
      <c r="T103" s="569">
        <f>VLOOKUP($A103,'1.30'!$A$6:$P$387,'Data for figs 1.26_1.31'!T$2,FALSE)</f>
        <v>0</v>
      </c>
      <c r="U103" s="570">
        <f>VLOOKUP($A103,'1.30'!$A$6:$P$387,'Data for figs 1.26_1.31'!U$2,FALSE)</f>
        <v>0</v>
      </c>
      <c r="V103" s="556">
        <v>9.1931110040000004</v>
      </c>
      <c r="W103" s="556">
        <v>9.4224323230000007</v>
      </c>
      <c r="X103" s="556">
        <v>9.3227032820000009</v>
      </c>
      <c r="Y103" s="531">
        <f>VLOOKUP($A103,'1.26'!$A$6:$P$387,'Data for figs 1.26_1.31'!Y$2,FALSE)</f>
        <v>181</v>
      </c>
      <c r="Z103" s="526"/>
      <c r="AA103" s="526"/>
      <c r="AB103" s="526"/>
      <c r="AC103" s="527"/>
    </row>
    <row r="104" spans="1:29" ht="17.25" x14ac:dyDescent="0.35">
      <c r="A104" s="528" t="s">
        <v>238</v>
      </c>
      <c r="B104" s="528" t="s">
        <v>239</v>
      </c>
      <c r="C104" s="528" t="s">
        <v>932</v>
      </c>
      <c r="D104" s="528" t="s">
        <v>59</v>
      </c>
      <c r="E104" s="528" t="s">
        <v>129</v>
      </c>
      <c r="F104" s="528"/>
      <c r="G104" s="569">
        <f>VLOOKUP($A104,'1.26'!$A$6:$P$387,'Data for figs 1.26_1.31'!G$2,FALSE)</f>
        <v>0</v>
      </c>
      <c r="H104" s="569">
        <f>VLOOKUP($A104,'1.26'!$A$6:$P$387,'Data for figs 1.26_1.31'!H$2,FALSE)</f>
        <v>0</v>
      </c>
      <c r="I104" s="570">
        <f>VLOOKUP($A104,'1.26'!$A$6:$P$387,'Data for figs 1.26_1.31'!I$2,FALSE)</f>
        <v>0</v>
      </c>
      <c r="J104" s="530">
        <f>VLOOKUP($A104,'1.27'!$A$6:$P$387,'Data for figs 1.26_1.31'!J$2,FALSE)</f>
        <v>79.099999999999994</v>
      </c>
      <c r="K104" s="530">
        <f>VLOOKUP($A104,'1.27'!$A$6:$P$387,'Data for figs 1.26_1.31'!K$2,FALSE)</f>
        <v>28.4</v>
      </c>
      <c r="L104" s="530">
        <f>VLOOKUP($A104,'1.27'!$A$6:$P$387,'Data for figs 1.26_1.31'!L$2,FALSE)</f>
        <v>52.8</v>
      </c>
      <c r="M104" s="569">
        <f>VLOOKUP($A104,'1.28'!$A$6:$P$387,'Data for figs 1.26_1.31'!M$2,FALSE)</f>
        <v>0</v>
      </c>
      <c r="N104" s="569">
        <f>VLOOKUP($A104,'1.28'!$A$6:$P$387,'Data for figs 1.26_1.31'!N$2,FALSE)</f>
        <v>0</v>
      </c>
      <c r="O104" s="570">
        <f>VLOOKUP($A104,'1.28'!$A$6:$P$387,'Data for figs 1.26_1.31'!O$2,FALSE)</f>
        <v>0</v>
      </c>
      <c r="P104" s="556">
        <f>VLOOKUP($A104,'1.29'!$A$6:$P$387,'Data for figs 1.26_1.31'!P$2,FALSE)</f>
        <v>47.685141289999997</v>
      </c>
      <c r="Q104" s="556">
        <f>VLOOKUP($A104,'1.29'!$A$6:$P$387,'Data for figs 1.26_1.31'!Q$2,FALSE)</f>
        <v>11.288536840000001</v>
      </c>
      <c r="R104" s="556">
        <f>VLOOKUP($A104,'1.29'!$A$6:$P$387,'Data for figs 1.26_1.31'!R$2,FALSE)</f>
        <v>28.80733056</v>
      </c>
      <c r="S104" s="569">
        <f>VLOOKUP($A104,'1.30'!$A$6:$P$387,'Data for figs 1.26_1.31'!S$2,FALSE)</f>
        <v>0</v>
      </c>
      <c r="T104" s="569">
        <f>VLOOKUP($A104,'1.30'!$A$6:$P$387,'Data for figs 1.26_1.31'!T$2,FALSE)</f>
        <v>0</v>
      </c>
      <c r="U104" s="570">
        <f>VLOOKUP($A104,'1.30'!$A$6:$P$387,'Data for figs 1.26_1.31'!U$2,FALSE)</f>
        <v>0</v>
      </c>
      <c r="V104" s="556">
        <v>10.024841</v>
      </c>
      <c r="W104" s="556">
        <v>9.0875631329999997</v>
      </c>
      <c r="X104" s="556">
        <v>9.5466017829999998</v>
      </c>
      <c r="Y104" s="531">
        <f>VLOOKUP($A104,'1.26'!$A$6:$P$387,'Data for figs 1.26_1.31'!Y$2,FALSE)</f>
        <v>200</v>
      </c>
      <c r="Z104" s="526"/>
      <c r="AA104" s="526"/>
      <c r="AB104" s="526"/>
      <c r="AC104" s="527"/>
    </row>
    <row r="105" spans="1:29" ht="17.25" x14ac:dyDescent="0.35">
      <c r="A105" s="528" t="s">
        <v>240</v>
      </c>
      <c r="B105" s="528" t="s">
        <v>241</v>
      </c>
      <c r="C105" s="528" t="s">
        <v>932</v>
      </c>
      <c r="D105" s="528" t="s">
        <v>59</v>
      </c>
      <c r="E105" s="528" t="s">
        <v>129</v>
      </c>
      <c r="F105" s="528"/>
      <c r="G105" s="569">
        <f>VLOOKUP($A105,'1.26'!$A$6:$P$387,'Data for figs 1.26_1.31'!G$2,FALSE)</f>
        <v>0</v>
      </c>
      <c r="H105" s="569">
        <f>VLOOKUP($A105,'1.26'!$A$6:$P$387,'Data for figs 1.26_1.31'!H$2,FALSE)</f>
        <v>0</v>
      </c>
      <c r="I105" s="570">
        <f>VLOOKUP($A105,'1.26'!$A$6:$P$387,'Data for figs 1.26_1.31'!I$2,FALSE)</f>
        <v>0</v>
      </c>
      <c r="J105" s="530">
        <f>VLOOKUP($A105,'1.27'!$A$6:$P$387,'Data for figs 1.26_1.31'!J$2,FALSE)</f>
        <v>141</v>
      </c>
      <c r="K105" s="530">
        <f>VLOOKUP($A105,'1.27'!$A$6:$P$387,'Data for figs 1.26_1.31'!K$2,FALSE)</f>
        <v>50.8</v>
      </c>
      <c r="L105" s="530">
        <f>VLOOKUP($A105,'1.27'!$A$6:$P$387,'Data for figs 1.26_1.31'!L$2,FALSE)</f>
        <v>93.6</v>
      </c>
      <c r="M105" s="569">
        <f>VLOOKUP($A105,'1.28'!$A$6:$P$387,'Data for figs 1.26_1.31'!M$2,FALSE)</f>
        <v>0</v>
      </c>
      <c r="N105" s="569">
        <f>VLOOKUP($A105,'1.28'!$A$6:$P$387,'Data for figs 1.26_1.31'!N$2,FALSE)</f>
        <v>0</v>
      </c>
      <c r="O105" s="570">
        <f>VLOOKUP($A105,'1.28'!$A$6:$P$387,'Data for figs 1.26_1.31'!O$2,FALSE)</f>
        <v>0</v>
      </c>
      <c r="P105" s="556">
        <f>VLOOKUP($A105,'1.29'!$A$6:$P$387,'Data for figs 1.26_1.31'!P$2,FALSE)</f>
        <v>79.329961319999995</v>
      </c>
      <c r="Q105" s="556">
        <f>VLOOKUP($A105,'1.29'!$A$6:$P$387,'Data for figs 1.26_1.31'!Q$2,FALSE)</f>
        <v>23.479886029999999</v>
      </c>
      <c r="R105" s="556">
        <f>VLOOKUP($A105,'1.29'!$A$6:$P$387,'Data for figs 1.26_1.31'!R$2,FALSE)</f>
        <v>49.72163235</v>
      </c>
      <c r="S105" s="569">
        <f>VLOOKUP($A105,'1.30'!$A$6:$P$387,'Data for figs 1.26_1.31'!S$2,FALSE)</f>
        <v>0</v>
      </c>
      <c r="T105" s="569">
        <f>VLOOKUP($A105,'1.30'!$A$6:$P$387,'Data for figs 1.26_1.31'!T$2,FALSE)</f>
        <v>0</v>
      </c>
      <c r="U105" s="570">
        <f>VLOOKUP($A105,'1.30'!$A$6:$P$387,'Data for figs 1.26_1.31'!U$2,FALSE)</f>
        <v>0</v>
      </c>
      <c r="V105" s="556">
        <v>20.921396680000001</v>
      </c>
      <c r="W105" s="556">
        <v>15.240156219999999</v>
      </c>
      <c r="X105" s="556">
        <v>18.043236220000001</v>
      </c>
      <c r="Y105" s="531">
        <f>VLOOKUP($A105,'1.26'!$A$6:$P$387,'Data for figs 1.26_1.31'!Y$2,FALSE)</f>
        <v>100</v>
      </c>
      <c r="Z105" s="526"/>
      <c r="AA105" s="526"/>
      <c r="AB105" s="526"/>
      <c r="AC105" s="527"/>
    </row>
    <row r="106" spans="1:29" ht="17.25" x14ac:dyDescent="0.35">
      <c r="A106" s="528" t="s">
        <v>242</v>
      </c>
      <c r="B106" s="528" t="s">
        <v>243</v>
      </c>
      <c r="C106" s="528" t="s">
        <v>932</v>
      </c>
      <c r="D106" s="528" t="s">
        <v>59</v>
      </c>
      <c r="E106" s="528" t="s">
        <v>129</v>
      </c>
      <c r="F106" s="528"/>
      <c r="G106" s="569">
        <f>VLOOKUP($A106,'1.26'!$A$6:$P$387,'Data for figs 1.26_1.31'!G$2,FALSE)</f>
        <v>0</v>
      </c>
      <c r="H106" s="569">
        <f>VLOOKUP($A106,'1.26'!$A$6:$P$387,'Data for figs 1.26_1.31'!H$2,FALSE)</f>
        <v>0</v>
      </c>
      <c r="I106" s="570">
        <f>VLOOKUP($A106,'1.26'!$A$6:$P$387,'Data for figs 1.26_1.31'!I$2,FALSE)</f>
        <v>0</v>
      </c>
      <c r="J106" s="530">
        <f>VLOOKUP($A106,'1.27'!$A$6:$P$387,'Data for figs 1.26_1.31'!J$2,FALSE)</f>
        <v>83.7</v>
      </c>
      <c r="K106" s="530">
        <f>VLOOKUP($A106,'1.27'!$A$6:$P$387,'Data for figs 1.26_1.31'!K$2,FALSE)</f>
        <v>51.4</v>
      </c>
      <c r="L106" s="530">
        <f>VLOOKUP($A106,'1.27'!$A$6:$P$387,'Data for figs 1.26_1.31'!L$2,FALSE)</f>
        <v>67.400000000000006</v>
      </c>
      <c r="M106" s="569">
        <f>VLOOKUP($A106,'1.28'!$A$6:$P$387,'Data for figs 1.26_1.31'!M$2,FALSE)</f>
        <v>0</v>
      </c>
      <c r="N106" s="569">
        <f>VLOOKUP($A106,'1.28'!$A$6:$P$387,'Data for figs 1.26_1.31'!N$2,FALSE)</f>
        <v>0</v>
      </c>
      <c r="O106" s="570">
        <f>VLOOKUP($A106,'1.28'!$A$6:$P$387,'Data for figs 1.26_1.31'!O$2,FALSE)</f>
        <v>0</v>
      </c>
      <c r="P106" s="556">
        <f>VLOOKUP($A106,'1.29'!$A$6:$P$387,'Data for figs 1.26_1.31'!P$2,FALSE)</f>
        <v>44.708416679999999</v>
      </c>
      <c r="Q106" s="556">
        <f>VLOOKUP($A106,'1.29'!$A$6:$P$387,'Data for figs 1.26_1.31'!Q$2,FALSE)</f>
        <v>22.034189349999998</v>
      </c>
      <c r="R106" s="556">
        <f>VLOOKUP($A106,'1.29'!$A$6:$P$387,'Data for figs 1.26_1.31'!R$2,FALSE)</f>
        <v>33.255883660000002</v>
      </c>
      <c r="S106" s="569">
        <f>VLOOKUP($A106,'1.30'!$A$6:$P$387,'Data for figs 1.26_1.31'!S$2,FALSE)</f>
        <v>0</v>
      </c>
      <c r="T106" s="569">
        <f>VLOOKUP($A106,'1.30'!$A$6:$P$387,'Data for figs 1.26_1.31'!T$2,FALSE)</f>
        <v>0</v>
      </c>
      <c r="U106" s="570">
        <f>VLOOKUP($A106,'1.30'!$A$6:$P$387,'Data for figs 1.26_1.31'!U$2,FALSE)</f>
        <v>0</v>
      </c>
      <c r="V106" s="556">
        <v>16.613305669999999</v>
      </c>
      <c r="W106" s="556">
        <v>11.55183345</v>
      </c>
      <c r="X106" s="556">
        <v>14.07900143</v>
      </c>
      <c r="Y106" s="531">
        <f>VLOOKUP($A106,'1.26'!$A$6:$P$387,'Data for figs 1.26_1.31'!Y$2,FALSE)</f>
        <v>211</v>
      </c>
      <c r="Z106" s="526"/>
      <c r="AA106" s="526"/>
      <c r="AB106" s="526"/>
      <c r="AC106" s="527"/>
    </row>
    <row r="107" spans="1:29" ht="17.25" x14ac:dyDescent="0.35">
      <c r="A107" s="528" t="s">
        <v>244</v>
      </c>
      <c r="B107" s="528" t="s">
        <v>245</v>
      </c>
      <c r="C107" s="528" t="s">
        <v>932</v>
      </c>
      <c r="D107" s="528" t="s">
        <v>59</v>
      </c>
      <c r="E107" s="528" t="s">
        <v>129</v>
      </c>
      <c r="F107" s="528"/>
      <c r="G107" s="569">
        <f>VLOOKUP($A107,'1.26'!$A$6:$P$387,'Data for figs 1.26_1.31'!G$2,FALSE)</f>
        <v>0</v>
      </c>
      <c r="H107" s="569">
        <f>VLOOKUP($A107,'1.26'!$A$6:$P$387,'Data for figs 1.26_1.31'!H$2,FALSE)</f>
        <v>0</v>
      </c>
      <c r="I107" s="570">
        <f>VLOOKUP($A107,'1.26'!$A$6:$P$387,'Data for figs 1.26_1.31'!I$2,FALSE)</f>
        <v>0</v>
      </c>
      <c r="J107" s="530">
        <f>VLOOKUP($A107,'1.27'!$A$6:$P$387,'Data for figs 1.26_1.31'!J$2,FALSE)</f>
        <v>58.5</v>
      </c>
      <c r="K107" s="530">
        <f>VLOOKUP($A107,'1.27'!$A$6:$P$387,'Data for figs 1.26_1.31'!K$2,FALSE)</f>
        <v>24.6</v>
      </c>
      <c r="L107" s="530">
        <f>VLOOKUP($A107,'1.27'!$A$6:$P$387,'Data for figs 1.26_1.31'!L$2,FALSE)</f>
        <v>40.799999999999997</v>
      </c>
      <c r="M107" s="569">
        <f>VLOOKUP($A107,'1.28'!$A$6:$P$387,'Data for figs 1.26_1.31'!M$2,FALSE)</f>
        <v>0</v>
      </c>
      <c r="N107" s="569">
        <f>VLOOKUP($A107,'1.28'!$A$6:$P$387,'Data for figs 1.26_1.31'!N$2,FALSE)</f>
        <v>0</v>
      </c>
      <c r="O107" s="570">
        <f>VLOOKUP($A107,'1.28'!$A$6:$P$387,'Data for figs 1.26_1.31'!O$2,FALSE)</f>
        <v>0</v>
      </c>
      <c r="P107" s="556">
        <f>VLOOKUP($A107,'1.29'!$A$6:$P$387,'Data for figs 1.26_1.31'!P$2,FALSE)</f>
        <v>33.519174659999997</v>
      </c>
      <c r="Q107" s="556">
        <f>VLOOKUP($A107,'1.29'!$A$6:$P$387,'Data for figs 1.26_1.31'!Q$2,FALSE)</f>
        <v>11.111953529999999</v>
      </c>
      <c r="R107" s="556">
        <f>VLOOKUP($A107,'1.29'!$A$6:$P$387,'Data for figs 1.26_1.31'!R$2,FALSE)</f>
        <v>21.84190473</v>
      </c>
      <c r="S107" s="569">
        <f>VLOOKUP($A107,'1.30'!$A$6:$P$387,'Data for figs 1.26_1.31'!S$2,FALSE)</f>
        <v>0</v>
      </c>
      <c r="T107" s="569">
        <f>VLOOKUP($A107,'1.30'!$A$6:$P$387,'Data for figs 1.26_1.31'!T$2,FALSE)</f>
        <v>0</v>
      </c>
      <c r="U107" s="570">
        <f>VLOOKUP($A107,'1.30'!$A$6:$P$387,'Data for figs 1.26_1.31'!U$2,FALSE)</f>
        <v>0</v>
      </c>
      <c r="V107" s="556">
        <v>0</v>
      </c>
      <c r="W107" s="556">
        <v>0</v>
      </c>
      <c r="X107" s="556">
        <v>4.6250212519999998</v>
      </c>
      <c r="Y107" s="531">
        <f>VLOOKUP($A107,'1.26'!$A$6:$P$387,'Data for figs 1.26_1.31'!Y$2,FALSE)</f>
        <v>286</v>
      </c>
      <c r="Z107" s="526"/>
      <c r="AA107" s="526"/>
      <c r="AB107" s="526"/>
      <c r="AC107" s="527"/>
    </row>
    <row r="108" spans="1:29" ht="17.25" x14ac:dyDescent="0.35">
      <c r="A108" s="528" t="s">
        <v>248</v>
      </c>
      <c r="B108" s="528" t="s">
        <v>249</v>
      </c>
      <c r="C108" s="528" t="s">
        <v>932</v>
      </c>
      <c r="D108" s="528" t="s">
        <v>59</v>
      </c>
      <c r="E108" s="528" t="s">
        <v>129</v>
      </c>
      <c r="F108" s="528"/>
      <c r="G108" s="569">
        <f>VLOOKUP($A108,'1.26'!$A$6:$P$387,'Data for figs 1.26_1.31'!G$2,FALSE)</f>
        <v>0</v>
      </c>
      <c r="H108" s="569">
        <f>VLOOKUP($A108,'1.26'!$A$6:$P$387,'Data for figs 1.26_1.31'!H$2,FALSE)</f>
        <v>0</v>
      </c>
      <c r="I108" s="570">
        <f>VLOOKUP($A108,'1.26'!$A$6:$P$387,'Data for figs 1.26_1.31'!I$2,FALSE)</f>
        <v>0</v>
      </c>
      <c r="J108" s="530">
        <f>VLOOKUP($A108,'1.27'!$A$6:$P$387,'Data for figs 1.26_1.31'!J$2,FALSE)</f>
        <v>114.8</v>
      </c>
      <c r="K108" s="530">
        <f>VLOOKUP($A108,'1.27'!$A$6:$P$387,'Data for figs 1.26_1.31'!K$2,FALSE)</f>
        <v>50.8</v>
      </c>
      <c r="L108" s="530">
        <f>VLOOKUP($A108,'1.27'!$A$6:$P$387,'Data for figs 1.26_1.31'!L$2,FALSE)</f>
        <v>81.2</v>
      </c>
      <c r="M108" s="569">
        <f>VLOOKUP($A108,'1.28'!$A$6:$P$387,'Data for figs 1.26_1.31'!M$2,FALSE)</f>
        <v>0</v>
      </c>
      <c r="N108" s="569">
        <f>VLOOKUP($A108,'1.28'!$A$6:$P$387,'Data for figs 1.26_1.31'!N$2,FALSE)</f>
        <v>0</v>
      </c>
      <c r="O108" s="570">
        <f>VLOOKUP($A108,'1.28'!$A$6:$P$387,'Data for figs 1.26_1.31'!O$2,FALSE)</f>
        <v>0</v>
      </c>
      <c r="P108" s="556">
        <f>VLOOKUP($A108,'1.29'!$A$6:$P$387,'Data for figs 1.26_1.31'!P$2,FALSE)</f>
        <v>60.999878559999999</v>
      </c>
      <c r="Q108" s="556">
        <f>VLOOKUP($A108,'1.29'!$A$6:$P$387,'Data for figs 1.26_1.31'!Q$2,FALSE)</f>
        <v>16.912278019999999</v>
      </c>
      <c r="R108" s="556">
        <f>VLOOKUP($A108,'1.29'!$A$6:$P$387,'Data for figs 1.26_1.31'!R$2,FALSE)</f>
        <v>37.874771180000003</v>
      </c>
      <c r="S108" s="569">
        <f>VLOOKUP($A108,'1.30'!$A$6:$P$387,'Data for figs 1.26_1.31'!S$2,FALSE)</f>
        <v>0</v>
      </c>
      <c r="T108" s="569">
        <f>VLOOKUP($A108,'1.30'!$A$6:$P$387,'Data for figs 1.26_1.31'!T$2,FALSE)</f>
        <v>0</v>
      </c>
      <c r="U108" s="570">
        <f>VLOOKUP($A108,'1.30'!$A$6:$P$387,'Data for figs 1.26_1.31'!U$2,FALSE)</f>
        <v>0</v>
      </c>
      <c r="V108" s="556">
        <v>19.475758970000001</v>
      </c>
      <c r="W108" s="556">
        <v>13.680442749999999</v>
      </c>
      <c r="X108" s="556">
        <v>16.407539400000001</v>
      </c>
      <c r="Y108" s="531">
        <f>VLOOKUP($A108,'1.26'!$A$6:$P$387,'Data for figs 1.26_1.31'!Y$2,FALSE)</f>
        <v>32</v>
      </c>
      <c r="Z108" s="526"/>
      <c r="AA108" s="526"/>
      <c r="AB108" s="526"/>
      <c r="AC108" s="527"/>
    </row>
    <row r="109" spans="1:29" ht="17.25" x14ac:dyDescent="0.35">
      <c r="A109" s="528" t="s">
        <v>252</v>
      </c>
      <c r="B109" s="528" t="s">
        <v>253</v>
      </c>
      <c r="C109" s="528" t="s">
        <v>932</v>
      </c>
      <c r="D109" s="528" t="s">
        <v>59</v>
      </c>
      <c r="E109" s="528" t="s">
        <v>129</v>
      </c>
      <c r="F109" s="528"/>
      <c r="G109" s="569">
        <f>VLOOKUP($A109,'1.26'!$A$6:$P$387,'Data for figs 1.26_1.31'!G$2,FALSE)</f>
        <v>0</v>
      </c>
      <c r="H109" s="569">
        <f>VLOOKUP($A109,'1.26'!$A$6:$P$387,'Data for figs 1.26_1.31'!H$2,FALSE)</f>
        <v>0</v>
      </c>
      <c r="I109" s="570">
        <f>VLOOKUP($A109,'1.26'!$A$6:$P$387,'Data for figs 1.26_1.31'!I$2,FALSE)</f>
        <v>0</v>
      </c>
      <c r="J109" s="530">
        <f>VLOOKUP($A109,'1.27'!$A$6:$P$387,'Data for figs 1.26_1.31'!J$2,FALSE)</f>
        <v>69.599999999999994</v>
      </c>
      <c r="K109" s="530">
        <f>VLOOKUP($A109,'1.27'!$A$6:$P$387,'Data for figs 1.26_1.31'!K$2,FALSE)</f>
        <v>33.200000000000003</v>
      </c>
      <c r="L109" s="530">
        <f>VLOOKUP($A109,'1.27'!$A$6:$P$387,'Data for figs 1.26_1.31'!L$2,FALSE)</f>
        <v>51.2</v>
      </c>
      <c r="M109" s="569">
        <f>VLOOKUP($A109,'1.28'!$A$6:$P$387,'Data for figs 1.26_1.31'!M$2,FALSE)</f>
        <v>0</v>
      </c>
      <c r="N109" s="569">
        <f>VLOOKUP($A109,'1.28'!$A$6:$P$387,'Data for figs 1.26_1.31'!N$2,FALSE)</f>
        <v>0</v>
      </c>
      <c r="O109" s="570">
        <f>VLOOKUP($A109,'1.28'!$A$6:$P$387,'Data for figs 1.26_1.31'!O$2,FALSE)</f>
        <v>0</v>
      </c>
      <c r="P109" s="556">
        <f>VLOOKUP($A109,'1.29'!$A$6:$P$387,'Data for figs 1.26_1.31'!P$2,FALSE)</f>
        <v>47.520826730000003</v>
      </c>
      <c r="Q109" s="556">
        <f>VLOOKUP($A109,'1.29'!$A$6:$P$387,'Data for figs 1.26_1.31'!Q$2,FALSE)</f>
        <v>11.267339509999999</v>
      </c>
      <c r="R109" s="556">
        <f>VLOOKUP($A109,'1.29'!$A$6:$P$387,'Data for figs 1.26_1.31'!R$2,FALSE)</f>
        <v>29.175145180000001</v>
      </c>
      <c r="S109" s="569">
        <f>VLOOKUP($A109,'1.30'!$A$6:$P$387,'Data for figs 1.26_1.31'!S$2,FALSE)</f>
        <v>0</v>
      </c>
      <c r="T109" s="569">
        <f>VLOOKUP($A109,'1.30'!$A$6:$P$387,'Data for figs 1.26_1.31'!T$2,FALSE)</f>
        <v>0</v>
      </c>
      <c r="U109" s="570">
        <f>VLOOKUP($A109,'1.30'!$A$6:$P$387,'Data for figs 1.26_1.31'!U$2,FALSE)</f>
        <v>0</v>
      </c>
      <c r="V109" s="556">
        <v>8.9312352520000005</v>
      </c>
      <c r="W109" s="556">
        <v>8.7821949279999991</v>
      </c>
      <c r="X109" s="556">
        <v>8.8221900610000006</v>
      </c>
      <c r="Y109" s="531">
        <f>VLOOKUP($A109,'1.26'!$A$6:$P$387,'Data for figs 1.26_1.31'!Y$2,FALSE)</f>
        <v>295</v>
      </c>
      <c r="Z109" s="526"/>
      <c r="AA109" s="526"/>
      <c r="AB109" s="526"/>
      <c r="AC109" s="527"/>
    </row>
    <row r="110" spans="1:29" ht="17.25" x14ac:dyDescent="0.35">
      <c r="A110" s="528" t="s">
        <v>616</v>
      </c>
      <c r="B110" s="528" t="s">
        <v>617</v>
      </c>
      <c r="C110" s="528" t="s">
        <v>927</v>
      </c>
      <c r="D110" s="528" t="s">
        <v>56</v>
      </c>
      <c r="E110" s="528" t="s">
        <v>129</v>
      </c>
      <c r="F110" s="528"/>
      <c r="G110" s="569">
        <f>VLOOKUP($A110,'1.26'!$A$6:$P$387,'Data for figs 1.26_1.31'!G$2,FALSE)</f>
        <v>0</v>
      </c>
      <c r="H110" s="569">
        <f>VLOOKUP($A110,'1.26'!$A$6:$P$387,'Data for figs 1.26_1.31'!H$2,FALSE)</f>
        <v>0</v>
      </c>
      <c r="I110" s="570">
        <f>VLOOKUP($A110,'1.26'!$A$6:$P$387,'Data for figs 1.26_1.31'!I$2,FALSE)</f>
        <v>0</v>
      </c>
      <c r="J110" s="530">
        <f>VLOOKUP($A110,'1.27'!$A$6:$P$387,'Data for figs 1.26_1.31'!J$2,FALSE)</f>
        <v>101.6</v>
      </c>
      <c r="K110" s="530">
        <f>VLOOKUP($A110,'1.27'!$A$6:$P$387,'Data for figs 1.26_1.31'!K$2,FALSE)</f>
        <v>30.5</v>
      </c>
      <c r="L110" s="530">
        <f>VLOOKUP($A110,'1.27'!$A$6:$P$387,'Data for figs 1.26_1.31'!L$2,FALSE)</f>
        <v>64.5</v>
      </c>
      <c r="M110" s="569">
        <f>VLOOKUP($A110,'1.28'!$A$6:$P$387,'Data for figs 1.26_1.31'!M$2,FALSE)</f>
        <v>0</v>
      </c>
      <c r="N110" s="569">
        <f>VLOOKUP($A110,'1.28'!$A$6:$P$387,'Data for figs 1.26_1.31'!N$2,FALSE)</f>
        <v>0</v>
      </c>
      <c r="O110" s="570">
        <f>VLOOKUP($A110,'1.28'!$A$6:$P$387,'Data for figs 1.26_1.31'!O$2,FALSE)</f>
        <v>0</v>
      </c>
      <c r="P110" s="556">
        <f>VLOOKUP($A110,'1.29'!$A$6:$P$387,'Data for figs 1.26_1.31'!P$2,FALSE)</f>
        <v>63.914131279999999</v>
      </c>
      <c r="Q110" s="556">
        <f>VLOOKUP($A110,'1.29'!$A$6:$P$387,'Data for figs 1.26_1.31'!Q$2,FALSE)</f>
        <v>12.2834029</v>
      </c>
      <c r="R110" s="556">
        <f>VLOOKUP($A110,'1.29'!$A$6:$P$387,'Data for figs 1.26_1.31'!R$2,FALSE)</f>
        <v>37.016116429999997</v>
      </c>
      <c r="S110" s="569">
        <f>VLOOKUP($A110,'1.30'!$A$6:$P$387,'Data for figs 1.26_1.31'!S$2,FALSE)</f>
        <v>0</v>
      </c>
      <c r="T110" s="569">
        <f>VLOOKUP($A110,'1.30'!$A$6:$P$387,'Data for figs 1.26_1.31'!T$2,FALSE)</f>
        <v>0</v>
      </c>
      <c r="U110" s="570">
        <f>VLOOKUP($A110,'1.30'!$A$6:$P$387,'Data for figs 1.26_1.31'!U$2,FALSE)</f>
        <v>0</v>
      </c>
      <c r="V110" s="556">
        <v>13.08638015</v>
      </c>
      <c r="W110" s="556">
        <v>8.5700143069999992</v>
      </c>
      <c r="X110" s="556">
        <v>10.72539145</v>
      </c>
      <c r="Y110" s="531">
        <f>VLOOKUP($A110,'1.26'!$A$6:$P$387,'Data for figs 1.26_1.31'!Y$2,FALSE)</f>
        <v>237</v>
      </c>
      <c r="Z110" s="526"/>
      <c r="AA110" s="526"/>
      <c r="AB110" s="526"/>
      <c r="AC110" s="527"/>
    </row>
    <row r="111" spans="1:29" ht="17.25" x14ac:dyDescent="0.35">
      <c r="A111" s="528" t="s">
        <v>618</v>
      </c>
      <c r="B111" s="528" t="s">
        <v>619</v>
      </c>
      <c r="C111" s="528" t="s">
        <v>927</v>
      </c>
      <c r="D111" s="528" t="s">
        <v>56</v>
      </c>
      <c r="E111" s="528" t="s">
        <v>129</v>
      </c>
      <c r="F111" s="528"/>
      <c r="G111" s="569">
        <f>VLOOKUP($A111,'1.26'!$A$6:$P$387,'Data for figs 1.26_1.31'!G$2,FALSE)</f>
        <v>0</v>
      </c>
      <c r="H111" s="569">
        <f>VLOOKUP($A111,'1.26'!$A$6:$P$387,'Data for figs 1.26_1.31'!H$2,FALSE)</f>
        <v>0</v>
      </c>
      <c r="I111" s="570">
        <f>VLOOKUP($A111,'1.26'!$A$6:$P$387,'Data for figs 1.26_1.31'!I$2,FALSE)</f>
        <v>0</v>
      </c>
      <c r="J111" s="530">
        <f>VLOOKUP($A111,'1.27'!$A$6:$P$387,'Data for figs 1.26_1.31'!J$2,FALSE)</f>
        <v>63.7</v>
      </c>
      <c r="K111" s="530">
        <f>VLOOKUP($A111,'1.27'!$A$6:$P$387,'Data for figs 1.26_1.31'!K$2,FALSE)</f>
        <v>30.3</v>
      </c>
      <c r="L111" s="530">
        <f>VLOOKUP($A111,'1.27'!$A$6:$P$387,'Data for figs 1.26_1.31'!L$2,FALSE)</f>
        <v>46.2</v>
      </c>
      <c r="M111" s="569">
        <f>VLOOKUP($A111,'1.28'!$A$6:$P$387,'Data for figs 1.26_1.31'!M$2,FALSE)</f>
        <v>0</v>
      </c>
      <c r="N111" s="569">
        <f>VLOOKUP($A111,'1.28'!$A$6:$P$387,'Data for figs 1.26_1.31'!N$2,FALSE)</f>
        <v>0</v>
      </c>
      <c r="O111" s="570">
        <f>VLOOKUP($A111,'1.28'!$A$6:$P$387,'Data for figs 1.26_1.31'!O$2,FALSE)</f>
        <v>0</v>
      </c>
      <c r="P111" s="556">
        <f>VLOOKUP($A111,'1.29'!$A$6:$P$387,'Data for figs 1.26_1.31'!P$2,FALSE)</f>
        <v>37.483267419999997</v>
      </c>
      <c r="Q111" s="556">
        <f>VLOOKUP($A111,'1.29'!$A$6:$P$387,'Data for figs 1.26_1.31'!Q$2,FALSE)</f>
        <v>8.5292891300000004</v>
      </c>
      <c r="R111" s="556">
        <f>VLOOKUP($A111,'1.29'!$A$6:$P$387,'Data for figs 1.26_1.31'!R$2,FALSE)</f>
        <v>22.293464830000001</v>
      </c>
      <c r="S111" s="569">
        <f>VLOOKUP($A111,'1.30'!$A$6:$P$387,'Data for figs 1.26_1.31'!S$2,FALSE)</f>
        <v>0</v>
      </c>
      <c r="T111" s="569">
        <f>VLOOKUP($A111,'1.30'!$A$6:$P$387,'Data for figs 1.26_1.31'!T$2,FALSE)</f>
        <v>0</v>
      </c>
      <c r="U111" s="570">
        <f>VLOOKUP($A111,'1.30'!$A$6:$P$387,'Data for figs 1.26_1.31'!U$2,FALSE)</f>
        <v>0</v>
      </c>
      <c r="V111" s="556">
        <v>11.782186790000001</v>
      </c>
      <c r="W111" s="556">
        <v>12.29797909</v>
      </c>
      <c r="X111" s="556">
        <v>12.038139279999999</v>
      </c>
      <c r="Y111" s="531">
        <f>VLOOKUP($A111,'1.26'!$A$6:$P$387,'Data for figs 1.26_1.31'!Y$2,FALSE)</f>
        <v>272</v>
      </c>
      <c r="Z111" s="526"/>
      <c r="AA111" s="526"/>
      <c r="AB111" s="526"/>
      <c r="AC111" s="527"/>
    </row>
    <row r="112" spans="1:29" ht="17.25" x14ac:dyDescent="0.35">
      <c r="A112" s="528" t="s">
        <v>620</v>
      </c>
      <c r="B112" s="528" t="s">
        <v>621</v>
      </c>
      <c r="C112" s="528" t="s">
        <v>927</v>
      </c>
      <c r="D112" s="528" t="s">
        <v>56</v>
      </c>
      <c r="E112" s="528" t="s">
        <v>129</v>
      </c>
      <c r="F112" s="528"/>
      <c r="G112" s="569">
        <f>VLOOKUP($A112,'1.26'!$A$6:$P$387,'Data for figs 1.26_1.31'!G$2,FALSE)</f>
        <v>0</v>
      </c>
      <c r="H112" s="569">
        <f>VLOOKUP($A112,'1.26'!$A$6:$P$387,'Data for figs 1.26_1.31'!H$2,FALSE)</f>
        <v>0</v>
      </c>
      <c r="I112" s="570">
        <f>VLOOKUP($A112,'1.26'!$A$6:$P$387,'Data for figs 1.26_1.31'!I$2,FALSE)</f>
        <v>0</v>
      </c>
      <c r="J112" s="530">
        <f>VLOOKUP($A112,'1.27'!$A$6:$P$387,'Data for figs 1.26_1.31'!J$2,FALSE)</f>
        <v>72.900000000000006</v>
      </c>
      <c r="K112" s="530">
        <f>VLOOKUP($A112,'1.27'!$A$6:$P$387,'Data for figs 1.26_1.31'!K$2,FALSE)</f>
        <v>33.6</v>
      </c>
      <c r="L112" s="530">
        <f>VLOOKUP($A112,'1.27'!$A$6:$P$387,'Data for figs 1.26_1.31'!L$2,FALSE)</f>
        <v>52.8</v>
      </c>
      <c r="M112" s="569">
        <f>VLOOKUP($A112,'1.28'!$A$6:$P$387,'Data for figs 1.26_1.31'!M$2,FALSE)</f>
        <v>0</v>
      </c>
      <c r="N112" s="569">
        <f>VLOOKUP($A112,'1.28'!$A$6:$P$387,'Data for figs 1.26_1.31'!N$2,FALSE)</f>
        <v>0</v>
      </c>
      <c r="O112" s="570">
        <f>VLOOKUP($A112,'1.28'!$A$6:$P$387,'Data for figs 1.26_1.31'!O$2,FALSE)</f>
        <v>0</v>
      </c>
      <c r="P112" s="556">
        <f>VLOOKUP($A112,'1.29'!$A$6:$P$387,'Data for figs 1.26_1.31'!P$2,FALSE)</f>
        <v>49.775214859999998</v>
      </c>
      <c r="Q112" s="556">
        <f>VLOOKUP($A112,'1.29'!$A$6:$P$387,'Data for figs 1.26_1.31'!Q$2,FALSE)</f>
        <v>17.39717525</v>
      </c>
      <c r="R112" s="556">
        <f>VLOOKUP($A112,'1.29'!$A$6:$P$387,'Data for figs 1.26_1.31'!R$2,FALSE)</f>
        <v>33.264252540000001</v>
      </c>
      <c r="S112" s="569">
        <f>VLOOKUP($A112,'1.30'!$A$6:$P$387,'Data for figs 1.26_1.31'!S$2,FALSE)</f>
        <v>0</v>
      </c>
      <c r="T112" s="569">
        <f>VLOOKUP($A112,'1.30'!$A$6:$P$387,'Data for figs 1.26_1.31'!T$2,FALSE)</f>
        <v>0</v>
      </c>
      <c r="U112" s="570">
        <f>VLOOKUP($A112,'1.30'!$A$6:$P$387,'Data for figs 1.26_1.31'!U$2,FALSE)</f>
        <v>0</v>
      </c>
      <c r="V112" s="556">
        <v>12.244857959999999</v>
      </c>
      <c r="W112" s="556">
        <v>7.4252847209999997</v>
      </c>
      <c r="X112" s="556">
        <v>9.7514620080000007</v>
      </c>
      <c r="Y112" s="531">
        <f>VLOOKUP($A112,'1.26'!$A$6:$P$387,'Data for figs 1.26_1.31'!Y$2,FALSE)</f>
        <v>143</v>
      </c>
      <c r="Z112" s="526"/>
      <c r="AA112" s="526"/>
      <c r="AB112" s="526"/>
      <c r="AC112" s="527"/>
    </row>
    <row r="113" spans="1:29" ht="17.25" x14ac:dyDescent="0.35">
      <c r="A113" s="528" t="s">
        <v>622</v>
      </c>
      <c r="B113" s="528" t="s">
        <v>623</v>
      </c>
      <c r="C113" s="528" t="s">
        <v>927</v>
      </c>
      <c r="D113" s="528" t="s">
        <v>56</v>
      </c>
      <c r="E113" s="528" t="s">
        <v>129</v>
      </c>
      <c r="F113" s="528"/>
      <c r="G113" s="569">
        <f>VLOOKUP($A113,'1.26'!$A$6:$P$387,'Data for figs 1.26_1.31'!G$2,FALSE)</f>
        <v>0</v>
      </c>
      <c r="H113" s="569">
        <f>VLOOKUP($A113,'1.26'!$A$6:$P$387,'Data for figs 1.26_1.31'!H$2,FALSE)</f>
        <v>0</v>
      </c>
      <c r="I113" s="570">
        <f>VLOOKUP($A113,'1.26'!$A$6:$P$387,'Data for figs 1.26_1.31'!I$2,FALSE)</f>
        <v>0</v>
      </c>
      <c r="J113" s="530">
        <f>VLOOKUP($A113,'1.27'!$A$6:$P$387,'Data for figs 1.26_1.31'!J$2,FALSE)</f>
        <v>122.7</v>
      </c>
      <c r="K113" s="530">
        <f>VLOOKUP($A113,'1.27'!$A$6:$P$387,'Data for figs 1.26_1.31'!K$2,FALSE)</f>
        <v>50.5</v>
      </c>
      <c r="L113" s="530">
        <f>VLOOKUP($A113,'1.27'!$A$6:$P$387,'Data for figs 1.26_1.31'!L$2,FALSE)</f>
        <v>85.6</v>
      </c>
      <c r="M113" s="569">
        <f>VLOOKUP($A113,'1.28'!$A$6:$P$387,'Data for figs 1.26_1.31'!M$2,FALSE)</f>
        <v>0</v>
      </c>
      <c r="N113" s="569">
        <f>VLOOKUP($A113,'1.28'!$A$6:$P$387,'Data for figs 1.26_1.31'!N$2,FALSE)</f>
        <v>0</v>
      </c>
      <c r="O113" s="570">
        <f>VLOOKUP($A113,'1.28'!$A$6:$P$387,'Data for figs 1.26_1.31'!O$2,FALSE)</f>
        <v>0</v>
      </c>
      <c r="P113" s="556">
        <f>VLOOKUP($A113,'1.29'!$A$6:$P$387,'Data for figs 1.26_1.31'!P$2,FALSE)</f>
        <v>80.665844149999998</v>
      </c>
      <c r="Q113" s="556">
        <f>VLOOKUP($A113,'1.29'!$A$6:$P$387,'Data for figs 1.26_1.31'!Q$2,FALSE)</f>
        <v>24.49812228</v>
      </c>
      <c r="R113" s="556">
        <f>VLOOKUP($A113,'1.29'!$A$6:$P$387,'Data for figs 1.26_1.31'!R$2,FALSE)</f>
        <v>51.802384400000001</v>
      </c>
      <c r="S113" s="569">
        <f>VLOOKUP($A113,'1.30'!$A$6:$P$387,'Data for figs 1.26_1.31'!S$2,FALSE)</f>
        <v>0</v>
      </c>
      <c r="T113" s="569">
        <f>VLOOKUP($A113,'1.30'!$A$6:$P$387,'Data for figs 1.26_1.31'!T$2,FALSE)</f>
        <v>0</v>
      </c>
      <c r="U113" s="570">
        <f>VLOOKUP($A113,'1.30'!$A$6:$P$387,'Data for figs 1.26_1.31'!U$2,FALSE)</f>
        <v>0</v>
      </c>
      <c r="V113" s="556">
        <v>16.342571960000001</v>
      </c>
      <c r="W113" s="556">
        <v>10.24149521</v>
      </c>
      <c r="X113" s="556">
        <v>13.265355639999999</v>
      </c>
      <c r="Y113" s="531">
        <f>VLOOKUP($A113,'1.26'!$A$6:$P$387,'Data for figs 1.26_1.31'!Y$2,FALSE)</f>
        <v>138</v>
      </c>
      <c r="Z113" s="526"/>
      <c r="AA113" s="526"/>
      <c r="AB113" s="526"/>
      <c r="AC113" s="527"/>
    </row>
    <row r="114" spans="1:29" ht="17.25" x14ac:dyDescent="0.35">
      <c r="A114" s="528" t="s">
        <v>626</v>
      </c>
      <c r="B114" s="528" t="s">
        <v>627</v>
      </c>
      <c r="C114" s="528" t="s">
        <v>927</v>
      </c>
      <c r="D114" s="528" t="s">
        <v>56</v>
      </c>
      <c r="E114" s="528" t="s">
        <v>129</v>
      </c>
      <c r="F114" s="528"/>
      <c r="G114" s="569">
        <f>VLOOKUP($A114,'1.26'!$A$6:$P$387,'Data for figs 1.26_1.31'!G$2,FALSE)</f>
        <v>0</v>
      </c>
      <c r="H114" s="569">
        <f>VLOOKUP($A114,'1.26'!$A$6:$P$387,'Data for figs 1.26_1.31'!H$2,FALSE)</f>
        <v>0</v>
      </c>
      <c r="I114" s="570">
        <f>VLOOKUP($A114,'1.26'!$A$6:$P$387,'Data for figs 1.26_1.31'!I$2,FALSE)</f>
        <v>0</v>
      </c>
      <c r="J114" s="530">
        <f>VLOOKUP($A114,'1.27'!$A$6:$P$387,'Data for figs 1.26_1.31'!J$2,FALSE)</f>
        <v>76.5</v>
      </c>
      <c r="K114" s="530">
        <f>VLOOKUP($A114,'1.27'!$A$6:$P$387,'Data for figs 1.26_1.31'!K$2,FALSE)</f>
        <v>30.8</v>
      </c>
      <c r="L114" s="530">
        <f>VLOOKUP($A114,'1.27'!$A$6:$P$387,'Data for figs 1.26_1.31'!L$2,FALSE)</f>
        <v>53</v>
      </c>
      <c r="M114" s="569">
        <f>VLOOKUP($A114,'1.28'!$A$6:$P$387,'Data for figs 1.26_1.31'!M$2,FALSE)</f>
        <v>0</v>
      </c>
      <c r="N114" s="569">
        <f>VLOOKUP($A114,'1.28'!$A$6:$P$387,'Data for figs 1.26_1.31'!N$2,FALSE)</f>
        <v>0</v>
      </c>
      <c r="O114" s="570">
        <f>VLOOKUP($A114,'1.28'!$A$6:$P$387,'Data for figs 1.26_1.31'!O$2,FALSE)</f>
        <v>0</v>
      </c>
      <c r="P114" s="556">
        <f>VLOOKUP($A114,'1.29'!$A$6:$P$387,'Data for figs 1.26_1.31'!P$2,FALSE)</f>
        <v>43.290831939999997</v>
      </c>
      <c r="Q114" s="556">
        <f>VLOOKUP($A114,'1.29'!$A$6:$P$387,'Data for figs 1.26_1.31'!Q$2,FALSE)</f>
        <v>11.7659159</v>
      </c>
      <c r="R114" s="556">
        <f>VLOOKUP($A114,'1.29'!$A$6:$P$387,'Data for figs 1.26_1.31'!R$2,FALSE)</f>
        <v>27.046273620000001</v>
      </c>
      <c r="S114" s="569">
        <f>VLOOKUP($A114,'1.30'!$A$6:$P$387,'Data for figs 1.26_1.31'!S$2,FALSE)</f>
        <v>0</v>
      </c>
      <c r="T114" s="569">
        <f>VLOOKUP($A114,'1.30'!$A$6:$P$387,'Data for figs 1.26_1.31'!T$2,FALSE)</f>
        <v>0</v>
      </c>
      <c r="U114" s="570">
        <f>VLOOKUP($A114,'1.30'!$A$6:$P$387,'Data for figs 1.26_1.31'!U$2,FALSE)</f>
        <v>0</v>
      </c>
      <c r="V114" s="556">
        <v>10.574898660000001</v>
      </c>
      <c r="W114" s="556">
        <v>11.5140549</v>
      </c>
      <c r="X114" s="556">
        <v>11.11759809</v>
      </c>
      <c r="Y114" s="531">
        <f>VLOOKUP($A114,'1.26'!$A$6:$P$387,'Data for figs 1.26_1.31'!Y$2,FALSE)</f>
        <v>279</v>
      </c>
      <c r="Z114" s="526"/>
      <c r="AA114" s="526"/>
      <c r="AB114" s="526"/>
      <c r="AC114" s="527"/>
    </row>
    <row r="115" spans="1:29" ht="17.25" x14ac:dyDescent="0.35">
      <c r="A115" s="528" t="s">
        <v>628</v>
      </c>
      <c r="B115" s="528" t="s">
        <v>629</v>
      </c>
      <c r="C115" s="528" t="s">
        <v>927</v>
      </c>
      <c r="D115" s="528" t="s">
        <v>56</v>
      </c>
      <c r="E115" s="528" t="s">
        <v>129</v>
      </c>
      <c r="F115" s="528"/>
      <c r="G115" s="569">
        <f>VLOOKUP($A115,'1.26'!$A$6:$P$387,'Data for figs 1.26_1.31'!G$2,FALSE)</f>
        <v>0</v>
      </c>
      <c r="H115" s="569">
        <f>VLOOKUP($A115,'1.26'!$A$6:$P$387,'Data for figs 1.26_1.31'!H$2,FALSE)</f>
        <v>0</v>
      </c>
      <c r="I115" s="570">
        <f>VLOOKUP($A115,'1.26'!$A$6:$P$387,'Data for figs 1.26_1.31'!I$2,FALSE)</f>
        <v>0</v>
      </c>
      <c r="J115" s="530">
        <f>VLOOKUP($A115,'1.27'!$A$6:$P$387,'Data for figs 1.26_1.31'!J$2,FALSE)</f>
        <v>75</v>
      </c>
      <c r="K115" s="530">
        <f>VLOOKUP($A115,'1.27'!$A$6:$P$387,'Data for figs 1.26_1.31'!K$2,FALSE)</f>
        <v>34.799999999999997</v>
      </c>
      <c r="L115" s="530">
        <f>VLOOKUP($A115,'1.27'!$A$6:$P$387,'Data for figs 1.26_1.31'!L$2,FALSE)</f>
        <v>54.3</v>
      </c>
      <c r="M115" s="569">
        <f>VLOOKUP($A115,'1.28'!$A$6:$P$387,'Data for figs 1.26_1.31'!M$2,FALSE)</f>
        <v>0</v>
      </c>
      <c r="N115" s="569">
        <f>VLOOKUP($A115,'1.28'!$A$6:$P$387,'Data for figs 1.26_1.31'!N$2,FALSE)</f>
        <v>0</v>
      </c>
      <c r="O115" s="570">
        <f>VLOOKUP($A115,'1.28'!$A$6:$P$387,'Data for figs 1.26_1.31'!O$2,FALSE)</f>
        <v>0</v>
      </c>
      <c r="P115" s="556">
        <f>VLOOKUP($A115,'1.29'!$A$6:$P$387,'Data for figs 1.26_1.31'!P$2,FALSE)</f>
        <v>48.940069340000001</v>
      </c>
      <c r="Q115" s="556">
        <f>VLOOKUP($A115,'1.29'!$A$6:$P$387,'Data for figs 1.26_1.31'!Q$2,FALSE)</f>
        <v>12.77496097</v>
      </c>
      <c r="R115" s="556">
        <f>VLOOKUP($A115,'1.29'!$A$6:$P$387,'Data for figs 1.26_1.31'!R$2,FALSE)</f>
        <v>30.324465289999999</v>
      </c>
      <c r="S115" s="569">
        <f>VLOOKUP($A115,'1.30'!$A$6:$P$387,'Data for figs 1.26_1.31'!S$2,FALSE)</f>
        <v>0</v>
      </c>
      <c r="T115" s="569">
        <f>VLOOKUP($A115,'1.30'!$A$6:$P$387,'Data for figs 1.26_1.31'!T$2,FALSE)</f>
        <v>0</v>
      </c>
      <c r="U115" s="570">
        <f>VLOOKUP($A115,'1.30'!$A$6:$P$387,'Data for figs 1.26_1.31'!U$2,FALSE)</f>
        <v>0</v>
      </c>
      <c r="V115" s="556">
        <v>11.43381492</v>
      </c>
      <c r="W115" s="556">
        <v>10.666232770000001</v>
      </c>
      <c r="X115" s="556">
        <v>10.985128169999999</v>
      </c>
      <c r="Y115" s="531">
        <f>VLOOKUP($A115,'1.26'!$A$6:$P$387,'Data for figs 1.26_1.31'!Y$2,FALSE)</f>
        <v>261</v>
      </c>
      <c r="Z115" s="526"/>
      <c r="AA115" s="526"/>
      <c r="AB115" s="526"/>
      <c r="AC115" s="527"/>
    </row>
    <row r="116" spans="1:29" ht="17.25" x14ac:dyDescent="0.35">
      <c r="A116" s="528" t="s">
        <v>495</v>
      </c>
      <c r="B116" s="528" t="s">
        <v>496</v>
      </c>
      <c r="C116" s="528" t="s">
        <v>937</v>
      </c>
      <c r="D116" s="528" t="s">
        <v>58</v>
      </c>
      <c r="E116" s="528" t="s">
        <v>129</v>
      </c>
      <c r="F116" s="528"/>
      <c r="G116" s="569">
        <f>VLOOKUP($A116,'1.26'!$A$6:$P$387,'Data for figs 1.26_1.31'!G$2,FALSE)</f>
        <v>0</v>
      </c>
      <c r="H116" s="569">
        <f>VLOOKUP($A116,'1.26'!$A$6:$P$387,'Data for figs 1.26_1.31'!H$2,FALSE)</f>
        <v>0</v>
      </c>
      <c r="I116" s="570">
        <f>VLOOKUP($A116,'1.26'!$A$6:$P$387,'Data for figs 1.26_1.31'!I$2,FALSE)</f>
        <v>0</v>
      </c>
      <c r="J116" s="530">
        <f>VLOOKUP($A116,'1.27'!$A$6:$P$387,'Data for figs 1.26_1.31'!J$2,FALSE)</f>
        <v>83.8</v>
      </c>
      <c r="K116" s="530">
        <f>VLOOKUP($A116,'1.27'!$A$6:$P$387,'Data for figs 1.26_1.31'!K$2,FALSE)</f>
        <v>34.4</v>
      </c>
      <c r="L116" s="530">
        <f>VLOOKUP($A116,'1.27'!$A$6:$P$387,'Data for figs 1.26_1.31'!L$2,FALSE)</f>
        <v>58.6</v>
      </c>
      <c r="M116" s="569">
        <f>VLOOKUP($A116,'1.28'!$A$6:$P$387,'Data for figs 1.26_1.31'!M$2,FALSE)</f>
        <v>0</v>
      </c>
      <c r="N116" s="569">
        <f>VLOOKUP($A116,'1.28'!$A$6:$P$387,'Data for figs 1.26_1.31'!N$2,FALSE)</f>
        <v>0</v>
      </c>
      <c r="O116" s="570">
        <f>VLOOKUP($A116,'1.28'!$A$6:$P$387,'Data for figs 1.26_1.31'!O$2,FALSE)</f>
        <v>0</v>
      </c>
      <c r="P116" s="556">
        <f>VLOOKUP($A116,'1.29'!$A$6:$P$387,'Data for figs 1.26_1.31'!P$2,FALSE)</f>
        <v>53.070799469999997</v>
      </c>
      <c r="Q116" s="556">
        <f>VLOOKUP($A116,'1.29'!$A$6:$P$387,'Data for figs 1.26_1.31'!Q$2,FALSE)</f>
        <v>13.52324316</v>
      </c>
      <c r="R116" s="556">
        <f>VLOOKUP($A116,'1.29'!$A$6:$P$387,'Data for figs 1.26_1.31'!R$2,FALSE)</f>
        <v>32.933420750000003</v>
      </c>
      <c r="S116" s="569">
        <f>VLOOKUP($A116,'1.30'!$A$6:$P$387,'Data for figs 1.26_1.31'!S$2,FALSE)</f>
        <v>0</v>
      </c>
      <c r="T116" s="569">
        <f>VLOOKUP($A116,'1.30'!$A$6:$P$387,'Data for figs 1.26_1.31'!T$2,FALSE)</f>
        <v>0</v>
      </c>
      <c r="U116" s="570">
        <f>VLOOKUP($A116,'1.30'!$A$6:$P$387,'Data for figs 1.26_1.31'!U$2,FALSE)</f>
        <v>0</v>
      </c>
      <c r="V116" s="556">
        <v>12.541026779999999</v>
      </c>
      <c r="W116" s="556">
        <v>7.7273206329999997</v>
      </c>
      <c r="X116" s="556">
        <v>10.086132940000001</v>
      </c>
      <c r="Y116" s="531">
        <f>VLOOKUP($A116,'1.26'!$A$6:$P$387,'Data for figs 1.26_1.31'!Y$2,FALSE)</f>
        <v>246</v>
      </c>
      <c r="Z116" s="526"/>
      <c r="AA116" s="526"/>
      <c r="AB116" s="526"/>
      <c r="AC116" s="527"/>
    </row>
    <row r="117" spans="1:29" ht="17.25" x14ac:dyDescent="0.35">
      <c r="A117" s="528" t="s">
        <v>497</v>
      </c>
      <c r="B117" s="528" t="s">
        <v>498</v>
      </c>
      <c r="C117" s="528" t="s">
        <v>937</v>
      </c>
      <c r="D117" s="528" t="s">
        <v>58</v>
      </c>
      <c r="E117" s="528" t="s">
        <v>129</v>
      </c>
      <c r="F117" s="528"/>
      <c r="G117" s="569">
        <f>VLOOKUP($A117,'1.26'!$A$6:$P$387,'Data for figs 1.26_1.31'!G$2,FALSE)</f>
        <v>0</v>
      </c>
      <c r="H117" s="569">
        <f>VLOOKUP($A117,'1.26'!$A$6:$P$387,'Data for figs 1.26_1.31'!H$2,FALSE)</f>
        <v>0</v>
      </c>
      <c r="I117" s="570">
        <f>VLOOKUP($A117,'1.26'!$A$6:$P$387,'Data for figs 1.26_1.31'!I$2,FALSE)</f>
        <v>0</v>
      </c>
      <c r="J117" s="530">
        <f>VLOOKUP($A117,'1.27'!$A$6:$P$387,'Data for figs 1.26_1.31'!J$2,FALSE)</f>
        <v>69</v>
      </c>
      <c r="K117" s="530">
        <f>VLOOKUP($A117,'1.27'!$A$6:$P$387,'Data for figs 1.26_1.31'!K$2,FALSE)</f>
        <v>31.8</v>
      </c>
      <c r="L117" s="530">
        <f>VLOOKUP($A117,'1.27'!$A$6:$P$387,'Data for figs 1.26_1.31'!L$2,FALSE)</f>
        <v>49.9</v>
      </c>
      <c r="M117" s="569">
        <f>VLOOKUP($A117,'1.28'!$A$6:$P$387,'Data for figs 1.26_1.31'!M$2,FALSE)</f>
        <v>0</v>
      </c>
      <c r="N117" s="569">
        <f>VLOOKUP($A117,'1.28'!$A$6:$P$387,'Data for figs 1.26_1.31'!N$2,FALSE)</f>
        <v>0</v>
      </c>
      <c r="O117" s="570">
        <f>VLOOKUP($A117,'1.28'!$A$6:$P$387,'Data for figs 1.26_1.31'!O$2,FALSE)</f>
        <v>0</v>
      </c>
      <c r="P117" s="556">
        <f>VLOOKUP($A117,'1.29'!$A$6:$P$387,'Data for figs 1.26_1.31'!P$2,FALSE)</f>
        <v>37.321968570000003</v>
      </c>
      <c r="Q117" s="556">
        <f>VLOOKUP($A117,'1.29'!$A$6:$P$387,'Data for figs 1.26_1.31'!Q$2,FALSE)</f>
        <v>11.12151817</v>
      </c>
      <c r="R117" s="556">
        <f>VLOOKUP($A117,'1.29'!$A$6:$P$387,'Data for figs 1.26_1.31'!R$2,FALSE)</f>
        <v>23.83751466</v>
      </c>
      <c r="S117" s="569">
        <f>VLOOKUP($A117,'1.30'!$A$6:$P$387,'Data for figs 1.26_1.31'!S$2,FALSE)</f>
        <v>0</v>
      </c>
      <c r="T117" s="569">
        <f>VLOOKUP($A117,'1.30'!$A$6:$P$387,'Data for figs 1.26_1.31'!T$2,FALSE)</f>
        <v>0</v>
      </c>
      <c r="U117" s="570">
        <f>VLOOKUP($A117,'1.30'!$A$6:$P$387,'Data for figs 1.26_1.31'!U$2,FALSE)</f>
        <v>0</v>
      </c>
      <c r="V117" s="556">
        <v>9.8378035280000002</v>
      </c>
      <c r="W117" s="556">
        <v>8.7268244189999997</v>
      </c>
      <c r="X117" s="556">
        <v>9.2701455819999996</v>
      </c>
      <c r="Y117" s="531">
        <f>VLOOKUP($A117,'1.26'!$A$6:$P$387,'Data for figs 1.26_1.31'!Y$2,FALSE)</f>
        <v>285</v>
      </c>
      <c r="Z117" s="526"/>
      <c r="AA117" s="526"/>
      <c r="AB117" s="526"/>
      <c r="AC117" s="527"/>
    </row>
    <row r="118" spans="1:29" ht="17.25" x14ac:dyDescent="0.35">
      <c r="A118" s="528" t="s">
        <v>499</v>
      </c>
      <c r="B118" s="528" t="s">
        <v>500</v>
      </c>
      <c r="C118" s="528" t="s">
        <v>937</v>
      </c>
      <c r="D118" s="528" t="s">
        <v>58</v>
      </c>
      <c r="E118" s="528" t="s">
        <v>129</v>
      </c>
      <c r="F118" s="528"/>
      <c r="G118" s="569">
        <f>VLOOKUP($A118,'1.26'!$A$6:$P$387,'Data for figs 1.26_1.31'!G$2,FALSE)</f>
        <v>0</v>
      </c>
      <c r="H118" s="569">
        <f>VLOOKUP($A118,'1.26'!$A$6:$P$387,'Data for figs 1.26_1.31'!H$2,FALSE)</f>
        <v>0</v>
      </c>
      <c r="I118" s="570">
        <f>VLOOKUP($A118,'1.26'!$A$6:$P$387,'Data for figs 1.26_1.31'!I$2,FALSE)</f>
        <v>0</v>
      </c>
      <c r="J118" s="530">
        <f>VLOOKUP($A118,'1.27'!$A$6:$P$387,'Data for figs 1.26_1.31'!J$2,FALSE)</f>
        <v>78.599999999999994</v>
      </c>
      <c r="K118" s="530">
        <f>VLOOKUP($A118,'1.27'!$A$6:$P$387,'Data for figs 1.26_1.31'!K$2,FALSE)</f>
        <v>33.9</v>
      </c>
      <c r="L118" s="530">
        <f>VLOOKUP($A118,'1.27'!$A$6:$P$387,'Data for figs 1.26_1.31'!L$2,FALSE)</f>
        <v>55.5</v>
      </c>
      <c r="M118" s="569">
        <f>VLOOKUP($A118,'1.28'!$A$6:$P$387,'Data for figs 1.26_1.31'!M$2,FALSE)</f>
        <v>0</v>
      </c>
      <c r="N118" s="569">
        <f>VLOOKUP($A118,'1.28'!$A$6:$P$387,'Data for figs 1.26_1.31'!N$2,FALSE)</f>
        <v>0</v>
      </c>
      <c r="O118" s="570">
        <f>VLOOKUP($A118,'1.28'!$A$6:$P$387,'Data for figs 1.26_1.31'!O$2,FALSE)</f>
        <v>0</v>
      </c>
      <c r="P118" s="556">
        <f>VLOOKUP($A118,'1.29'!$A$6:$P$387,'Data for figs 1.26_1.31'!P$2,FALSE)</f>
        <v>51.38794472</v>
      </c>
      <c r="Q118" s="556">
        <f>VLOOKUP($A118,'1.29'!$A$6:$P$387,'Data for figs 1.26_1.31'!Q$2,FALSE)</f>
        <v>14.19531151</v>
      </c>
      <c r="R118" s="556">
        <f>VLOOKUP($A118,'1.29'!$A$6:$P$387,'Data for figs 1.26_1.31'!R$2,FALSE)</f>
        <v>32.158755339999999</v>
      </c>
      <c r="S118" s="569">
        <f>VLOOKUP($A118,'1.30'!$A$6:$P$387,'Data for figs 1.26_1.31'!S$2,FALSE)</f>
        <v>0</v>
      </c>
      <c r="T118" s="569">
        <f>VLOOKUP($A118,'1.30'!$A$6:$P$387,'Data for figs 1.26_1.31'!T$2,FALSE)</f>
        <v>0</v>
      </c>
      <c r="U118" s="570">
        <f>VLOOKUP($A118,'1.30'!$A$6:$P$387,'Data for figs 1.26_1.31'!U$2,FALSE)</f>
        <v>0</v>
      </c>
      <c r="V118" s="556">
        <v>6.3808405429999997</v>
      </c>
      <c r="W118" s="556">
        <v>7.05535844</v>
      </c>
      <c r="X118" s="556">
        <v>6.7057256279999997</v>
      </c>
      <c r="Y118" s="531">
        <f>VLOOKUP($A118,'1.26'!$A$6:$P$387,'Data for figs 1.26_1.31'!Y$2,FALSE)</f>
        <v>288</v>
      </c>
      <c r="Z118" s="526"/>
      <c r="AA118" s="526"/>
      <c r="AB118" s="526"/>
      <c r="AC118" s="527"/>
    </row>
    <row r="119" spans="1:29" ht="17.25" x14ac:dyDescent="0.35">
      <c r="A119" s="528" t="s">
        <v>501</v>
      </c>
      <c r="B119" s="528" t="s">
        <v>502</v>
      </c>
      <c r="C119" s="528" t="s">
        <v>937</v>
      </c>
      <c r="D119" s="528" t="s">
        <v>58</v>
      </c>
      <c r="E119" s="528" t="s">
        <v>129</v>
      </c>
      <c r="F119" s="528"/>
      <c r="G119" s="569">
        <f>VLOOKUP($A119,'1.26'!$A$6:$P$387,'Data for figs 1.26_1.31'!G$2,FALSE)</f>
        <v>0</v>
      </c>
      <c r="H119" s="569">
        <f>VLOOKUP($A119,'1.26'!$A$6:$P$387,'Data for figs 1.26_1.31'!H$2,FALSE)</f>
        <v>0</v>
      </c>
      <c r="I119" s="570">
        <f>VLOOKUP($A119,'1.26'!$A$6:$P$387,'Data for figs 1.26_1.31'!I$2,FALSE)</f>
        <v>0</v>
      </c>
      <c r="J119" s="530">
        <f>VLOOKUP($A119,'1.27'!$A$6:$P$387,'Data for figs 1.26_1.31'!J$2,FALSE)</f>
        <v>63.7</v>
      </c>
      <c r="K119" s="530">
        <f>VLOOKUP($A119,'1.27'!$A$6:$P$387,'Data for figs 1.26_1.31'!K$2,FALSE)</f>
        <v>36.9</v>
      </c>
      <c r="L119" s="530">
        <f>VLOOKUP($A119,'1.27'!$A$6:$P$387,'Data for figs 1.26_1.31'!L$2,FALSE)</f>
        <v>50</v>
      </c>
      <c r="M119" s="569">
        <f>VLOOKUP($A119,'1.28'!$A$6:$P$387,'Data for figs 1.26_1.31'!M$2,FALSE)</f>
        <v>0</v>
      </c>
      <c r="N119" s="569">
        <f>VLOOKUP($A119,'1.28'!$A$6:$P$387,'Data for figs 1.26_1.31'!N$2,FALSE)</f>
        <v>0</v>
      </c>
      <c r="O119" s="570">
        <f>VLOOKUP($A119,'1.28'!$A$6:$P$387,'Data for figs 1.26_1.31'!O$2,FALSE)</f>
        <v>0</v>
      </c>
      <c r="P119" s="556">
        <f>VLOOKUP($A119,'1.29'!$A$6:$P$387,'Data for figs 1.26_1.31'!P$2,FALSE)</f>
        <v>30.532232759999999</v>
      </c>
      <c r="Q119" s="556">
        <f>VLOOKUP($A119,'1.29'!$A$6:$P$387,'Data for figs 1.26_1.31'!Q$2,FALSE)</f>
        <v>11.823374469999999</v>
      </c>
      <c r="R119" s="556">
        <f>VLOOKUP($A119,'1.29'!$A$6:$P$387,'Data for figs 1.26_1.31'!R$2,FALSE)</f>
        <v>20.890838370000001</v>
      </c>
      <c r="S119" s="569">
        <f>VLOOKUP($A119,'1.30'!$A$6:$P$387,'Data for figs 1.26_1.31'!S$2,FALSE)</f>
        <v>0</v>
      </c>
      <c r="T119" s="569">
        <f>VLOOKUP($A119,'1.30'!$A$6:$P$387,'Data for figs 1.26_1.31'!T$2,FALSE)</f>
        <v>0</v>
      </c>
      <c r="U119" s="570">
        <f>VLOOKUP($A119,'1.30'!$A$6:$P$387,'Data for figs 1.26_1.31'!U$2,FALSE)</f>
        <v>0</v>
      </c>
      <c r="V119" s="556">
        <v>14.12700459</v>
      </c>
      <c r="W119" s="556">
        <v>6.5763277430000002</v>
      </c>
      <c r="X119" s="556">
        <v>10.20615329</v>
      </c>
      <c r="Y119" s="531">
        <f>VLOOKUP($A119,'1.26'!$A$6:$P$387,'Data for figs 1.26_1.31'!Y$2,FALSE)</f>
        <v>298</v>
      </c>
      <c r="Z119" s="526"/>
      <c r="AA119" s="526"/>
      <c r="AB119" s="526"/>
      <c r="AC119" s="527"/>
    </row>
    <row r="120" spans="1:29" ht="17.25" x14ac:dyDescent="0.35">
      <c r="A120" s="528" t="s">
        <v>503</v>
      </c>
      <c r="B120" s="528" t="s">
        <v>504</v>
      </c>
      <c r="C120" s="528" t="s">
        <v>937</v>
      </c>
      <c r="D120" s="528" t="s">
        <v>58</v>
      </c>
      <c r="E120" s="528" t="s">
        <v>129</v>
      </c>
      <c r="F120" s="528"/>
      <c r="G120" s="569">
        <f>VLOOKUP($A120,'1.26'!$A$6:$P$387,'Data for figs 1.26_1.31'!G$2,FALSE)</f>
        <v>0</v>
      </c>
      <c r="H120" s="569">
        <f>VLOOKUP($A120,'1.26'!$A$6:$P$387,'Data for figs 1.26_1.31'!H$2,FALSE)</f>
        <v>0</v>
      </c>
      <c r="I120" s="570">
        <f>VLOOKUP($A120,'1.26'!$A$6:$P$387,'Data for figs 1.26_1.31'!I$2,FALSE)</f>
        <v>0</v>
      </c>
      <c r="J120" s="530">
        <f>VLOOKUP($A120,'1.27'!$A$6:$P$387,'Data for figs 1.26_1.31'!J$2,FALSE)</f>
        <v>122.6</v>
      </c>
      <c r="K120" s="530">
        <f>VLOOKUP($A120,'1.27'!$A$6:$P$387,'Data for figs 1.26_1.31'!K$2,FALSE)</f>
        <v>48.9</v>
      </c>
      <c r="L120" s="530">
        <f>VLOOKUP($A120,'1.27'!$A$6:$P$387,'Data for figs 1.26_1.31'!L$2,FALSE)</f>
        <v>84.9</v>
      </c>
      <c r="M120" s="569">
        <f>VLOOKUP($A120,'1.28'!$A$6:$P$387,'Data for figs 1.26_1.31'!M$2,FALSE)</f>
        <v>0</v>
      </c>
      <c r="N120" s="569">
        <f>VLOOKUP($A120,'1.28'!$A$6:$P$387,'Data for figs 1.26_1.31'!N$2,FALSE)</f>
        <v>0</v>
      </c>
      <c r="O120" s="570">
        <f>VLOOKUP($A120,'1.28'!$A$6:$P$387,'Data for figs 1.26_1.31'!O$2,FALSE)</f>
        <v>0</v>
      </c>
      <c r="P120" s="556">
        <f>VLOOKUP($A120,'1.29'!$A$6:$P$387,'Data for figs 1.26_1.31'!P$2,FALSE)</f>
        <v>70.003566820000003</v>
      </c>
      <c r="Q120" s="556">
        <f>VLOOKUP($A120,'1.29'!$A$6:$P$387,'Data for figs 1.26_1.31'!Q$2,FALSE)</f>
        <v>15.52985982</v>
      </c>
      <c r="R120" s="556">
        <f>VLOOKUP($A120,'1.29'!$A$6:$P$387,'Data for figs 1.26_1.31'!R$2,FALSE)</f>
        <v>42.096583260000003</v>
      </c>
      <c r="S120" s="569">
        <f>VLOOKUP($A120,'1.30'!$A$6:$P$387,'Data for figs 1.26_1.31'!S$2,FALSE)</f>
        <v>0</v>
      </c>
      <c r="T120" s="569">
        <f>VLOOKUP($A120,'1.30'!$A$6:$P$387,'Data for figs 1.26_1.31'!T$2,FALSE)</f>
        <v>0</v>
      </c>
      <c r="U120" s="570">
        <f>VLOOKUP($A120,'1.30'!$A$6:$P$387,'Data for figs 1.26_1.31'!U$2,FALSE)</f>
        <v>0</v>
      </c>
      <c r="V120" s="556">
        <v>15.833084980000001</v>
      </c>
      <c r="W120" s="556">
        <v>12.363412650000001</v>
      </c>
      <c r="X120" s="556">
        <v>14.037736799999999</v>
      </c>
      <c r="Y120" s="531">
        <f>VLOOKUP($A120,'1.26'!$A$6:$P$387,'Data for figs 1.26_1.31'!Y$2,FALSE)</f>
        <v>130</v>
      </c>
      <c r="Z120" s="526"/>
      <c r="AA120" s="526"/>
      <c r="AB120" s="526"/>
      <c r="AC120" s="527"/>
    </row>
    <row r="121" spans="1:29" ht="17.25" x14ac:dyDescent="0.35">
      <c r="A121" s="528" t="s">
        <v>505</v>
      </c>
      <c r="B121" s="528" t="s">
        <v>506</v>
      </c>
      <c r="C121" s="528" t="s">
        <v>937</v>
      </c>
      <c r="D121" s="528" t="s">
        <v>58</v>
      </c>
      <c r="E121" s="528" t="s">
        <v>129</v>
      </c>
      <c r="F121" s="528"/>
      <c r="G121" s="569">
        <f>VLOOKUP($A121,'1.26'!$A$6:$P$387,'Data for figs 1.26_1.31'!G$2,FALSE)</f>
        <v>0</v>
      </c>
      <c r="H121" s="569">
        <f>VLOOKUP($A121,'1.26'!$A$6:$P$387,'Data for figs 1.26_1.31'!H$2,FALSE)</f>
        <v>0</v>
      </c>
      <c r="I121" s="570">
        <f>VLOOKUP($A121,'1.26'!$A$6:$P$387,'Data for figs 1.26_1.31'!I$2,FALSE)</f>
        <v>0</v>
      </c>
      <c r="J121" s="530">
        <f>VLOOKUP($A121,'1.27'!$A$6:$P$387,'Data for figs 1.26_1.31'!J$2,FALSE)</f>
        <v>52.7</v>
      </c>
      <c r="K121" s="530">
        <f>VLOOKUP($A121,'1.27'!$A$6:$P$387,'Data for figs 1.26_1.31'!K$2,FALSE)</f>
        <v>26.2</v>
      </c>
      <c r="L121" s="530">
        <f>VLOOKUP($A121,'1.27'!$A$6:$P$387,'Data for figs 1.26_1.31'!L$2,FALSE)</f>
        <v>39.1</v>
      </c>
      <c r="M121" s="569">
        <f>VLOOKUP($A121,'1.28'!$A$6:$P$387,'Data for figs 1.26_1.31'!M$2,FALSE)</f>
        <v>0</v>
      </c>
      <c r="N121" s="569">
        <f>VLOOKUP($A121,'1.28'!$A$6:$P$387,'Data for figs 1.26_1.31'!N$2,FALSE)</f>
        <v>0</v>
      </c>
      <c r="O121" s="570">
        <f>VLOOKUP($A121,'1.28'!$A$6:$P$387,'Data for figs 1.26_1.31'!O$2,FALSE)</f>
        <v>0</v>
      </c>
      <c r="P121" s="556">
        <f>VLOOKUP($A121,'1.29'!$A$6:$P$387,'Data for figs 1.26_1.31'!P$2,FALSE)</f>
        <v>27.067111560000001</v>
      </c>
      <c r="Q121" s="556">
        <f>VLOOKUP($A121,'1.29'!$A$6:$P$387,'Data for figs 1.26_1.31'!Q$2,FALSE)</f>
        <v>0</v>
      </c>
      <c r="R121" s="556">
        <f>VLOOKUP($A121,'1.29'!$A$6:$P$387,'Data for figs 1.26_1.31'!R$2,FALSE)</f>
        <v>16.113393769999998</v>
      </c>
      <c r="S121" s="569">
        <f>VLOOKUP($A121,'1.30'!$A$6:$P$387,'Data for figs 1.26_1.31'!S$2,FALSE)</f>
        <v>0</v>
      </c>
      <c r="T121" s="569">
        <f>VLOOKUP($A121,'1.30'!$A$6:$P$387,'Data for figs 1.26_1.31'!T$2,FALSE)</f>
        <v>0</v>
      </c>
      <c r="U121" s="570">
        <f>VLOOKUP($A121,'1.30'!$A$6:$P$387,'Data for figs 1.26_1.31'!U$2,FALSE)</f>
        <v>0</v>
      </c>
      <c r="V121" s="556">
        <v>7.9437630080000003</v>
      </c>
      <c r="W121" s="556">
        <v>8.1969460939999994</v>
      </c>
      <c r="X121" s="556">
        <v>8.0549612840000009</v>
      </c>
      <c r="Y121" s="531">
        <f>VLOOKUP($A121,'1.26'!$A$6:$P$387,'Data for figs 1.26_1.31'!Y$2,FALSE)</f>
        <v>317</v>
      </c>
      <c r="Z121" s="526"/>
      <c r="AA121" s="526"/>
      <c r="AB121" s="526"/>
      <c r="AC121" s="527"/>
    </row>
    <row r="122" spans="1:29" ht="17.25" x14ac:dyDescent="0.35">
      <c r="A122" s="528" t="s">
        <v>507</v>
      </c>
      <c r="B122" s="528" t="s">
        <v>508</v>
      </c>
      <c r="C122" s="528" t="s">
        <v>937</v>
      </c>
      <c r="D122" s="528" t="s">
        <v>58</v>
      </c>
      <c r="E122" s="528" t="s">
        <v>129</v>
      </c>
      <c r="F122" s="528"/>
      <c r="G122" s="569">
        <f>VLOOKUP($A122,'1.26'!$A$6:$P$387,'Data for figs 1.26_1.31'!G$2,FALSE)</f>
        <v>0</v>
      </c>
      <c r="H122" s="569">
        <f>VLOOKUP($A122,'1.26'!$A$6:$P$387,'Data for figs 1.26_1.31'!H$2,FALSE)</f>
        <v>0</v>
      </c>
      <c r="I122" s="570">
        <f>VLOOKUP($A122,'1.26'!$A$6:$P$387,'Data for figs 1.26_1.31'!I$2,FALSE)</f>
        <v>0</v>
      </c>
      <c r="J122" s="530">
        <f>VLOOKUP($A122,'1.27'!$A$6:$P$387,'Data for figs 1.26_1.31'!J$2,FALSE)</f>
        <v>85</v>
      </c>
      <c r="K122" s="530">
        <f>VLOOKUP($A122,'1.27'!$A$6:$P$387,'Data for figs 1.26_1.31'!K$2,FALSE)</f>
        <v>38.1</v>
      </c>
      <c r="L122" s="530">
        <f>VLOOKUP($A122,'1.27'!$A$6:$P$387,'Data for figs 1.26_1.31'!L$2,FALSE)</f>
        <v>60.6</v>
      </c>
      <c r="M122" s="569">
        <f>VLOOKUP($A122,'1.28'!$A$6:$P$387,'Data for figs 1.26_1.31'!M$2,FALSE)</f>
        <v>0</v>
      </c>
      <c r="N122" s="569">
        <f>VLOOKUP($A122,'1.28'!$A$6:$P$387,'Data for figs 1.26_1.31'!N$2,FALSE)</f>
        <v>0</v>
      </c>
      <c r="O122" s="570">
        <f>VLOOKUP($A122,'1.28'!$A$6:$P$387,'Data for figs 1.26_1.31'!O$2,FALSE)</f>
        <v>0</v>
      </c>
      <c r="P122" s="556">
        <f>VLOOKUP($A122,'1.29'!$A$6:$P$387,'Data for figs 1.26_1.31'!P$2,FALSE)</f>
        <v>48.36363703</v>
      </c>
      <c r="Q122" s="556">
        <f>VLOOKUP($A122,'1.29'!$A$6:$P$387,'Data for figs 1.26_1.31'!Q$2,FALSE)</f>
        <v>12.70186187</v>
      </c>
      <c r="R122" s="556">
        <f>VLOOKUP($A122,'1.29'!$A$6:$P$387,'Data for figs 1.26_1.31'!R$2,FALSE)</f>
        <v>29.792664429999999</v>
      </c>
      <c r="S122" s="569">
        <f>VLOOKUP($A122,'1.30'!$A$6:$P$387,'Data for figs 1.26_1.31'!S$2,FALSE)</f>
        <v>0</v>
      </c>
      <c r="T122" s="569">
        <f>VLOOKUP($A122,'1.30'!$A$6:$P$387,'Data for figs 1.26_1.31'!T$2,FALSE)</f>
        <v>0</v>
      </c>
      <c r="U122" s="570">
        <f>VLOOKUP($A122,'1.30'!$A$6:$P$387,'Data for figs 1.26_1.31'!U$2,FALSE)</f>
        <v>0</v>
      </c>
      <c r="V122" s="556">
        <v>13.222552779999999</v>
      </c>
      <c r="W122" s="556">
        <v>9.5954615640000007</v>
      </c>
      <c r="X122" s="556">
        <v>11.32129114</v>
      </c>
      <c r="Y122" s="531">
        <f>VLOOKUP($A122,'1.26'!$A$6:$P$387,'Data for figs 1.26_1.31'!Y$2,FALSE)</f>
        <v>133</v>
      </c>
      <c r="Z122" s="526"/>
      <c r="AA122" s="526"/>
      <c r="AB122" s="526"/>
      <c r="AC122" s="527"/>
    </row>
    <row r="123" spans="1:29" ht="17.25" x14ac:dyDescent="0.35">
      <c r="A123" s="528" t="s">
        <v>509</v>
      </c>
      <c r="B123" s="528" t="s">
        <v>510</v>
      </c>
      <c r="C123" s="528" t="s">
        <v>937</v>
      </c>
      <c r="D123" s="528" t="s">
        <v>58</v>
      </c>
      <c r="E123" s="528" t="s">
        <v>129</v>
      </c>
      <c r="F123" s="528"/>
      <c r="G123" s="569">
        <f>VLOOKUP($A123,'1.26'!$A$6:$P$387,'Data for figs 1.26_1.31'!G$2,FALSE)</f>
        <v>0</v>
      </c>
      <c r="H123" s="569">
        <f>VLOOKUP($A123,'1.26'!$A$6:$P$387,'Data for figs 1.26_1.31'!H$2,FALSE)</f>
        <v>0</v>
      </c>
      <c r="I123" s="570">
        <f>VLOOKUP($A123,'1.26'!$A$6:$P$387,'Data for figs 1.26_1.31'!I$2,FALSE)</f>
        <v>0</v>
      </c>
      <c r="J123" s="530">
        <f>VLOOKUP($A123,'1.27'!$A$6:$P$387,'Data for figs 1.26_1.31'!J$2,FALSE)</f>
        <v>69</v>
      </c>
      <c r="K123" s="530">
        <f>VLOOKUP($A123,'1.27'!$A$6:$P$387,'Data for figs 1.26_1.31'!K$2,FALSE)</f>
        <v>27.5</v>
      </c>
      <c r="L123" s="530">
        <f>VLOOKUP($A123,'1.27'!$A$6:$P$387,'Data for figs 1.26_1.31'!L$2,FALSE)</f>
        <v>47.4</v>
      </c>
      <c r="M123" s="569">
        <f>VLOOKUP($A123,'1.28'!$A$6:$P$387,'Data for figs 1.26_1.31'!M$2,FALSE)</f>
        <v>0</v>
      </c>
      <c r="N123" s="569">
        <f>VLOOKUP($A123,'1.28'!$A$6:$P$387,'Data for figs 1.26_1.31'!N$2,FALSE)</f>
        <v>0</v>
      </c>
      <c r="O123" s="570">
        <f>VLOOKUP($A123,'1.28'!$A$6:$P$387,'Data for figs 1.26_1.31'!O$2,FALSE)</f>
        <v>0</v>
      </c>
      <c r="P123" s="556">
        <f>VLOOKUP($A123,'1.29'!$A$6:$P$387,'Data for figs 1.26_1.31'!P$2,FALSE)</f>
        <v>40.639151579999996</v>
      </c>
      <c r="Q123" s="556">
        <f>VLOOKUP($A123,'1.29'!$A$6:$P$387,'Data for figs 1.26_1.31'!Q$2,FALSE)</f>
        <v>9.6096351890000005</v>
      </c>
      <c r="R123" s="556">
        <f>VLOOKUP($A123,'1.29'!$A$6:$P$387,'Data for figs 1.26_1.31'!R$2,FALSE)</f>
        <v>24.483479060000001</v>
      </c>
      <c r="S123" s="569">
        <f>VLOOKUP($A123,'1.30'!$A$6:$P$387,'Data for figs 1.26_1.31'!S$2,FALSE)</f>
        <v>0</v>
      </c>
      <c r="T123" s="569">
        <f>VLOOKUP($A123,'1.30'!$A$6:$P$387,'Data for figs 1.26_1.31'!T$2,FALSE)</f>
        <v>0</v>
      </c>
      <c r="U123" s="570">
        <f>VLOOKUP($A123,'1.30'!$A$6:$P$387,'Data for figs 1.26_1.31'!U$2,FALSE)</f>
        <v>0</v>
      </c>
      <c r="V123" s="556">
        <v>10.24446856</v>
      </c>
      <c r="W123" s="556">
        <v>7.7278887320000003</v>
      </c>
      <c r="X123" s="556">
        <v>8.9497833080000007</v>
      </c>
      <c r="Y123" s="531">
        <f>VLOOKUP($A123,'1.26'!$A$6:$P$387,'Data for figs 1.26_1.31'!Y$2,FALSE)</f>
        <v>241</v>
      </c>
      <c r="Z123" s="526"/>
      <c r="AA123" s="526"/>
      <c r="AB123" s="526"/>
      <c r="AC123" s="527"/>
    </row>
    <row r="124" spans="1:29" ht="17.25" x14ac:dyDescent="0.35">
      <c r="A124" s="528" t="s">
        <v>513</v>
      </c>
      <c r="B124" s="528" t="s">
        <v>514</v>
      </c>
      <c r="C124" s="528" t="s">
        <v>937</v>
      </c>
      <c r="D124" s="528" t="s">
        <v>58</v>
      </c>
      <c r="E124" s="528" t="s">
        <v>129</v>
      </c>
      <c r="F124" s="528"/>
      <c r="G124" s="569">
        <f>VLOOKUP($A124,'1.26'!$A$6:$P$387,'Data for figs 1.26_1.31'!G$2,FALSE)</f>
        <v>0</v>
      </c>
      <c r="H124" s="569">
        <f>VLOOKUP($A124,'1.26'!$A$6:$P$387,'Data for figs 1.26_1.31'!H$2,FALSE)</f>
        <v>0</v>
      </c>
      <c r="I124" s="570">
        <f>VLOOKUP($A124,'1.26'!$A$6:$P$387,'Data for figs 1.26_1.31'!I$2,FALSE)</f>
        <v>0</v>
      </c>
      <c r="J124" s="530">
        <f>VLOOKUP($A124,'1.27'!$A$6:$P$387,'Data for figs 1.26_1.31'!J$2,FALSE)</f>
        <v>97.5</v>
      </c>
      <c r="K124" s="530">
        <f>VLOOKUP($A124,'1.27'!$A$6:$P$387,'Data for figs 1.26_1.31'!K$2,FALSE)</f>
        <v>56.1</v>
      </c>
      <c r="L124" s="530">
        <f>VLOOKUP($A124,'1.27'!$A$6:$P$387,'Data for figs 1.26_1.31'!L$2,FALSE)</f>
        <v>76.8</v>
      </c>
      <c r="M124" s="569">
        <f>VLOOKUP($A124,'1.28'!$A$6:$P$387,'Data for figs 1.26_1.31'!M$2,FALSE)</f>
        <v>0</v>
      </c>
      <c r="N124" s="569">
        <f>VLOOKUP($A124,'1.28'!$A$6:$P$387,'Data for figs 1.26_1.31'!N$2,FALSE)</f>
        <v>0</v>
      </c>
      <c r="O124" s="570">
        <f>VLOOKUP($A124,'1.28'!$A$6:$P$387,'Data for figs 1.26_1.31'!O$2,FALSE)</f>
        <v>0</v>
      </c>
      <c r="P124" s="556">
        <f>VLOOKUP($A124,'1.29'!$A$6:$P$387,'Data for figs 1.26_1.31'!P$2,FALSE)</f>
        <v>61.123774040000001</v>
      </c>
      <c r="Q124" s="556">
        <f>VLOOKUP($A124,'1.29'!$A$6:$P$387,'Data for figs 1.26_1.31'!Q$2,FALSE)</f>
        <v>18.26495809</v>
      </c>
      <c r="R124" s="556">
        <f>VLOOKUP($A124,'1.29'!$A$6:$P$387,'Data for figs 1.26_1.31'!R$2,FALSE)</f>
        <v>39.620750170000001</v>
      </c>
      <c r="S124" s="569">
        <f>VLOOKUP($A124,'1.30'!$A$6:$P$387,'Data for figs 1.26_1.31'!S$2,FALSE)</f>
        <v>0</v>
      </c>
      <c r="T124" s="569">
        <f>VLOOKUP($A124,'1.30'!$A$6:$P$387,'Data for figs 1.26_1.31'!T$2,FALSE)</f>
        <v>0</v>
      </c>
      <c r="U124" s="570">
        <f>VLOOKUP($A124,'1.30'!$A$6:$P$387,'Data for figs 1.26_1.31'!U$2,FALSE)</f>
        <v>0</v>
      </c>
      <c r="V124" s="556">
        <v>15.15377155</v>
      </c>
      <c r="W124" s="556">
        <v>17.225211219999998</v>
      </c>
      <c r="X124" s="556">
        <v>16.195550140000002</v>
      </c>
      <c r="Y124" s="531">
        <f>VLOOKUP($A124,'1.26'!$A$6:$P$387,'Data for figs 1.26_1.31'!Y$2,FALSE)</f>
        <v>196</v>
      </c>
      <c r="Z124" s="526"/>
      <c r="AA124" s="526"/>
      <c r="AB124" s="526"/>
      <c r="AC124" s="527"/>
    </row>
    <row r="125" spans="1:29" ht="17.25" x14ac:dyDescent="0.35">
      <c r="A125" s="528" t="s">
        <v>517</v>
      </c>
      <c r="B125" s="528" t="s">
        <v>518</v>
      </c>
      <c r="C125" s="528" t="s">
        <v>937</v>
      </c>
      <c r="D125" s="528" t="s">
        <v>58</v>
      </c>
      <c r="E125" s="528" t="s">
        <v>129</v>
      </c>
      <c r="F125" s="528"/>
      <c r="G125" s="569">
        <f>VLOOKUP($A125,'1.26'!$A$6:$P$387,'Data for figs 1.26_1.31'!G$2,FALSE)</f>
        <v>0</v>
      </c>
      <c r="H125" s="569">
        <f>VLOOKUP($A125,'1.26'!$A$6:$P$387,'Data for figs 1.26_1.31'!H$2,FALSE)</f>
        <v>0</v>
      </c>
      <c r="I125" s="570">
        <f>VLOOKUP($A125,'1.26'!$A$6:$P$387,'Data for figs 1.26_1.31'!I$2,FALSE)</f>
        <v>0</v>
      </c>
      <c r="J125" s="530">
        <f>VLOOKUP($A125,'1.27'!$A$6:$P$387,'Data for figs 1.26_1.31'!J$2,FALSE)</f>
        <v>74.400000000000006</v>
      </c>
      <c r="K125" s="530">
        <f>VLOOKUP($A125,'1.27'!$A$6:$P$387,'Data for figs 1.26_1.31'!K$2,FALSE)</f>
        <v>35</v>
      </c>
      <c r="L125" s="530">
        <f>VLOOKUP($A125,'1.27'!$A$6:$P$387,'Data for figs 1.26_1.31'!L$2,FALSE)</f>
        <v>54.2</v>
      </c>
      <c r="M125" s="569">
        <f>VLOOKUP($A125,'1.28'!$A$6:$P$387,'Data for figs 1.26_1.31'!M$2,FALSE)</f>
        <v>0</v>
      </c>
      <c r="N125" s="569">
        <f>VLOOKUP($A125,'1.28'!$A$6:$P$387,'Data for figs 1.26_1.31'!N$2,FALSE)</f>
        <v>0</v>
      </c>
      <c r="O125" s="570">
        <f>VLOOKUP($A125,'1.28'!$A$6:$P$387,'Data for figs 1.26_1.31'!O$2,FALSE)</f>
        <v>0</v>
      </c>
      <c r="P125" s="556">
        <f>VLOOKUP($A125,'1.29'!$A$6:$P$387,'Data for figs 1.26_1.31'!P$2,FALSE)</f>
        <v>38.934065390000001</v>
      </c>
      <c r="Q125" s="556">
        <f>VLOOKUP($A125,'1.29'!$A$6:$P$387,'Data for figs 1.26_1.31'!Q$2,FALSE)</f>
        <v>14.45218801</v>
      </c>
      <c r="R125" s="556">
        <f>VLOOKUP($A125,'1.29'!$A$6:$P$387,'Data for figs 1.26_1.31'!R$2,FALSE)</f>
        <v>26.38629637</v>
      </c>
      <c r="S125" s="569">
        <f>VLOOKUP($A125,'1.30'!$A$6:$P$387,'Data for figs 1.26_1.31'!S$2,FALSE)</f>
        <v>0</v>
      </c>
      <c r="T125" s="569">
        <f>VLOOKUP($A125,'1.30'!$A$6:$P$387,'Data for figs 1.26_1.31'!T$2,FALSE)</f>
        <v>0</v>
      </c>
      <c r="U125" s="570">
        <f>VLOOKUP($A125,'1.30'!$A$6:$P$387,'Data for figs 1.26_1.31'!U$2,FALSE)</f>
        <v>0</v>
      </c>
      <c r="V125" s="556">
        <v>13.92308502</v>
      </c>
      <c r="W125" s="556">
        <v>7.4446779589999998</v>
      </c>
      <c r="X125" s="556">
        <v>10.57637218</v>
      </c>
      <c r="Y125" s="531">
        <f>VLOOKUP($A125,'1.26'!$A$6:$P$387,'Data for figs 1.26_1.31'!Y$2,FALSE)</f>
        <v>262</v>
      </c>
      <c r="Z125" s="526"/>
      <c r="AA125" s="526"/>
      <c r="AB125" s="526"/>
      <c r="AC125" s="527"/>
    </row>
    <row r="126" spans="1:29" ht="17.25" x14ac:dyDescent="0.35">
      <c r="A126" s="528" t="s">
        <v>519</v>
      </c>
      <c r="B126" s="528" t="s">
        <v>520</v>
      </c>
      <c r="C126" s="528" t="s">
        <v>937</v>
      </c>
      <c r="D126" s="528" t="s">
        <v>58</v>
      </c>
      <c r="E126" s="528" t="s">
        <v>129</v>
      </c>
      <c r="F126" s="528"/>
      <c r="G126" s="569">
        <f>VLOOKUP($A126,'1.26'!$A$6:$P$387,'Data for figs 1.26_1.31'!G$2,FALSE)</f>
        <v>0</v>
      </c>
      <c r="H126" s="569">
        <f>VLOOKUP($A126,'1.26'!$A$6:$P$387,'Data for figs 1.26_1.31'!H$2,FALSE)</f>
        <v>0</v>
      </c>
      <c r="I126" s="570">
        <f>VLOOKUP($A126,'1.26'!$A$6:$P$387,'Data for figs 1.26_1.31'!I$2,FALSE)</f>
        <v>0</v>
      </c>
      <c r="J126" s="530">
        <f>VLOOKUP($A126,'1.27'!$A$6:$P$387,'Data for figs 1.26_1.31'!J$2,FALSE)</f>
        <v>71.2</v>
      </c>
      <c r="K126" s="530">
        <f>VLOOKUP($A126,'1.27'!$A$6:$P$387,'Data for figs 1.26_1.31'!K$2,FALSE)</f>
        <v>26</v>
      </c>
      <c r="L126" s="530">
        <f>VLOOKUP($A126,'1.27'!$A$6:$P$387,'Data for figs 1.26_1.31'!L$2,FALSE)</f>
        <v>48</v>
      </c>
      <c r="M126" s="569">
        <f>VLOOKUP($A126,'1.28'!$A$6:$P$387,'Data for figs 1.26_1.31'!M$2,FALSE)</f>
        <v>0</v>
      </c>
      <c r="N126" s="569">
        <f>VLOOKUP($A126,'1.28'!$A$6:$P$387,'Data for figs 1.26_1.31'!N$2,FALSE)</f>
        <v>0</v>
      </c>
      <c r="O126" s="570">
        <f>VLOOKUP($A126,'1.28'!$A$6:$P$387,'Data for figs 1.26_1.31'!O$2,FALSE)</f>
        <v>0</v>
      </c>
      <c r="P126" s="556">
        <f>VLOOKUP($A126,'1.29'!$A$6:$P$387,'Data for figs 1.26_1.31'!P$2,FALSE)</f>
        <v>44.80923232</v>
      </c>
      <c r="Q126" s="556">
        <f>VLOOKUP($A126,'1.29'!$A$6:$P$387,'Data for figs 1.26_1.31'!Q$2,FALSE)</f>
        <v>9.0579861029999993</v>
      </c>
      <c r="R126" s="556">
        <f>VLOOKUP($A126,'1.29'!$A$6:$P$387,'Data for figs 1.26_1.31'!R$2,FALSE)</f>
        <v>26.444522769999999</v>
      </c>
      <c r="S126" s="569">
        <f>VLOOKUP($A126,'1.30'!$A$6:$P$387,'Data for figs 1.26_1.31'!S$2,FALSE)</f>
        <v>0</v>
      </c>
      <c r="T126" s="569">
        <f>VLOOKUP($A126,'1.30'!$A$6:$P$387,'Data for figs 1.26_1.31'!T$2,FALSE)</f>
        <v>0</v>
      </c>
      <c r="U126" s="570">
        <f>VLOOKUP($A126,'1.30'!$A$6:$P$387,'Data for figs 1.26_1.31'!U$2,FALSE)</f>
        <v>0</v>
      </c>
      <c r="V126" s="556">
        <v>11.922878450000001</v>
      </c>
      <c r="W126" s="556">
        <v>7.1333262069999996</v>
      </c>
      <c r="X126" s="556">
        <v>9.4716917889999994</v>
      </c>
      <c r="Y126" s="531">
        <f>VLOOKUP($A126,'1.26'!$A$6:$P$387,'Data for figs 1.26_1.31'!Y$2,FALSE)</f>
        <v>293</v>
      </c>
      <c r="Z126" s="526"/>
      <c r="AA126" s="526"/>
      <c r="AB126" s="526"/>
      <c r="AC126" s="527"/>
    </row>
    <row r="127" spans="1:29" ht="17.25" x14ac:dyDescent="0.35">
      <c r="A127" s="528" t="s">
        <v>254</v>
      </c>
      <c r="B127" s="528" t="s">
        <v>255</v>
      </c>
      <c r="C127" s="528" t="s">
        <v>940</v>
      </c>
      <c r="D127" s="528" t="s">
        <v>59</v>
      </c>
      <c r="E127" s="528" t="s">
        <v>129</v>
      </c>
      <c r="F127" s="528"/>
      <c r="G127" s="569">
        <f>VLOOKUP($A127,'1.26'!$A$6:$P$387,'Data for figs 1.26_1.31'!G$2,FALSE)</f>
        <v>0</v>
      </c>
      <c r="H127" s="569">
        <f>VLOOKUP($A127,'1.26'!$A$6:$P$387,'Data for figs 1.26_1.31'!H$2,FALSE)</f>
        <v>0</v>
      </c>
      <c r="I127" s="570">
        <f>VLOOKUP($A127,'1.26'!$A$6:$P$387,'Data for figs 1.26_1.31'!I$2,FALSE)</f>
        <v>0</v>
      </c>
      <c r="J127" s="530">
        <f>VLOOKUP($A127,'1.27'!$A$6:$P$387,'Data for figs 1.26_1.31'!J$2,FALSE)</f>
        <v>94.4</v>
      </c>
      <c r="K127" s="530">
        <f>VLOOKUP($A127,'1.27'!$A$6:$P$387,'Data for figs 1.26_1.31'!K$2,FALSE)</f>
        <v>32.6</v>
      </c>
      <c r="L127" s="530">
        <f>VLOOKUP($A127,'1.27'!$A$6:$P$387,'Data for figs 1.26_1.31'!L$2,FALSE)</f>
        <v>62.1</v>
      </c>
      <c r="M127" s="569">
        <f>VLOOKUP($A127,'1.28'!$A$6:$P$387,'Data for figs 1.26_1.31'!M$2,FALSE)</f>
        <v>0</v>
      </c>
      <c r="N127" s="569">
        <f>VLOOKUP($A127,'1.28'!$A$6:$P$387,'Data for figs 1.26_1.31'!N$2,FALSE)</f>
        <v>0</v>
      </c>
      <c r="O127" s="570">
        <f>VLOOKUP($A127,'1.28'!$A$6:$P$387,'Data for figs 1.26_1.31'!O$2,FALSE)</f>
        <v>0</v>
      </c>
      <c r="P127" s="556">
        <f>VLOOKUP($A127,'1.29'!$A$6:$P$387,'Data for figs 1.26_1.31'!P$2,FALSE)</f>
        <v>54.710515139999998</v>
      </c>
      <c r="Q127" s="556">
        <f>VLOOKUP($A127,'1.29'!$A$6:$P$387,'Data for figs 1.26_1.31'!Q$2,FALSE)</f>
        <v>12.72882557</v>
      </c>
      <c r="R127" s="556">
        <f>VLOOKUP($A127,'1.29'!$A$6:$P$387,'Data for figs 1.26_1.31'!R$2,FALSE)</f>
        <v>32.78009428</v>
      </c>
      <c r="S127" s="569">
        <f>VLOOKUP($A127,'1.30'!$A$6:$P$387,'Data for figs 1.26_1.31'!S$2,FALSE)</f>
        <v>0</v>
      </c>
      <c r="T127" s="569">
        <f>VLOOKUP($A127,'1.30'!$A$6:$P$387,'Data for figs 1.26_1.31'!T$2,FALSE)</f>
        <v>0</v>
      </c>
      <c r="U127" s="570">
        <f>VLOOKUP($A127,'1.30'!$A$6:$P$387,'Data for figs 1.26_1.31'!U$2,FALSE)</f>
        <v>0</v>
      </c>
      <c r="V127" s="556">
        <v>14.58250048</v>
      </c>
      <c r="W127" s="556">
        <v>8.6683561119999997</v>
      </c>
      <c r="X127" s="556">
        <v>11.5244803</v>
      </c>
      <c r="Y127" s="531">
        <f>VLOOKUP($A127,'1.26'!$A$6:$P$387,'Data for figs 1.26_1.31'!Y$2,FALSE)</f>
        <v>153</v>
      </c>
      <c r="Z127" s="526"/>
      <c r="AA127" s="526"/>
      <c r="AB127" s="526"/>
      <c r="AC127" s="527"/>
    </row>
    <row r="128" spans="1:29" ht="17.25" x14ac:dyDescent="0.35">
      <c r="A128" s="528" t="s">
        <v>256</v>
      </c>
      <c r="B128" s="528" t="s">
        <v>257</v>
      </c>
      <c r="C128" s="528" t="s">
        <v>940</v>
      </c>
      <c r="D128" s="528" t="s">
        <v>59</v>
      </c>
      <c r="E128" s="528" t="s">
        <v>129</v>
      </c>
      <c r="F128" s="528"/>
      <c r="G128" s="569">
        <f>VLOOKUP($A128,'1.26'!$A$6:$P$387,'Data for figs 1.26_1.31'!G$2,FALSE)</f>
        <v>0</v>
      </c>
      <c r="H128" s="569">
        <f>VLOOKUP($A128,'1.26'!$A$6:$P$387,'Data for figs 1.26_1.31'!H$2,FALSE)</f>
        <v>0</v>
      </c>
      <c r="I128" s="570">
        <f>VLOOKUP($A128,'1.26'!$A$6:$P$387,'Data for figs 1.26_1.31'!I$2,FALSE)</f>
        <v>0</v>
      </c>
      <c r="J128" s="530">
        <f>VLOOKUP($A128,'1.27'!$A$6:$P$387,'Data for figs 1.26_1.31'!J$2,FALSE)</f>
        <v>76.900000000000006</v>
      </c>
      <c r="K128" s="530">
        <f>VLOOKUP($A128,'1.27'!$A$6:$P$387,'Data for figs 1.26_1.31'!K$2,FALSE)</f>
        <v>34.200000000000003</v>
      </c>
      <c r="L128" s="530">
        <f>VLOOKUP($A128,'1.27'!$A$6:$P$387,'Data for figs 1.26_1.31'!L$2,FALSE)</f>
        <v>54.7</v>
      </c>
      <c r="M128" s="569">
        <f>VLOOKUP($A128,'1.28'!$A$6:$P$387,'Data for figs 1.26_1.31'!M$2,FALSE)</f>
        <v>0</v>
      </c>
      <c r="N128" s="569">
        <f>VLOOKUP($A128,'1.28'!$A$6:$P$387,'Data for figs 1.26_1.31'!N$2,FALSE)</f>
        <v>0</v>
      </c>
      <c r="O128" s="570">
        <f>VLOOKUP($A128,'1.28'!$A$6:$P$387,'Data for figs 1.26_1.31'!O$2,FALSE)</f>
        <v>0</v>
      </c>
      <c r="P128" s="556">
        <f>VLOOKUP($A128,'1.29'!$A$6:$P$387,'Data for figs 1.26_1.31'!P$2,FALSE)</f>
        <v>42.982984119999998</v>
      </c>
      <c r="Q128" s="556">
        <f>VLOOKUP($A128,'1.29'!$A$6:$P$387,'Data for figs 1.26_1.31'!Q$2,FALSE)</f>
        <v>14.46361488</v>
      </c>
      <c r="R128" s="556">
        <f>VLOOKUP($A128,'1.29'!$A$6:$P$387,'Data for figs 1.26_1.31'!R$2,FALSE)</f>
        <v>28.221898240000002</v>
      </c>
      <c r="S128" s="569">
        <f>VLOOKUP($A128,'1.30'!$A$6:$P$387,'Data for figs 1.26_1.31'!S$2,FALSE)</f>
        <v>0</v>
      </c>
      <c r="T128" s="569">
        <f>VLOOKUP($A128,'1.30'!$A$6:$P$387,'Data for figs 1.26_1.31'!T$2,FALSE)</f>
        <v>0</v>
      </c>
      <c r="U128" s="570">
        <f>VLOOKUP($A128,'1.30'!$A$6:$P$387,'Data for figs 1.26_1.31'!U$2,FALSE)</f>
        <v>0</v>
      </c>
      <c r="V128" s="556">
        <v>12.1788983</v>
      </c>
      <c r="W128" s="556">
        <v>7.3885018740000001</v>
      </c>
      <c r="X128" s="556">
        <v>9.627568836</v>
      </c>
      <c r="Y128" s="531">
        <f>VLOOKUP($A128,'1.26'!$A$6:$P$387,'Data for figs 1.26_1.31'!Y$2,FALSE)</f>
        <v>240</v>
      </c>
      <c r="Z128" s="526"/>
      <c r="AA128" s="526"/>
      <c r="AB128" s="526"/>
      <c r="AC128" s="527"/>
    </row>
    <row r="129" spans="1:29" ht="17.25" x14ac:dyDescent="0.35">
      <c r="A129" s="528" t="s">
        <v>260</v>
      </c>
      <c r="B129" s="528" t="s">
        <v>261</v>
      </c>
      <c r="C129" s="528" t="s">
        <v>940</v>
      </c>
      <c r="D129" s="528" t="s">
        <v>59</v>
      </c>
      <c r="E129" s="528" t="s">
        <v>129</v>
      </c>
      <c r="F129" s="528"/>
      <c r="G129" s="569">
        <f>VLOOKUP($A129,'1.26'!$A$6:$P$387,'Data for figs 1.26_1.31'!G$2,FALSE)</f>
        <v>0</v>
      </c>
      <c r="H129" s="569">
        <f>VLOOKUP($A129,'1.26'!$A$6:$P$387,'Data for figs 1.26_1.31'!H$2,FALSE)</f>
        <v>0</v>
      </c>
      <c r="I129" s="570">
        <f>VLOOKUP($A129,'1.26'!$A$6:$P$387,'Data for figs 1.26_1.31'!I$2,FALSE)</f>
        <v>0</v>
      </c>
      <c r="J129" s="530">
        <f>VLOOKUP($A129,'1.27'!$A$6:$P$387,'Data for figs 1.26_1.31'!J$2,FALSE)</f>
        <v>88.6</v>
      </c>
      <c r="K129" s="530">
        <f>VLOOKUP($A129,'1.27'!$A$6:$P$387,'Data for figs 1.26_1.31'!K$2,FALSE)</f>
        <v>35.1</v>
      </c>
      <c r="L129" s="530">
        <f>VLOOKUP($A129,'1.27'!$A$6:$P$387,'Data for figs 1.26_1.31'!L$2,FALSE)</f>
        <v>60.4</v>
      </c>
      <c r="M129" s="569">
        <f>VLOOKUP($A129,'1.28'!$A$6:$P$387,'Data for figs 1.26_1.31'!M$2,FALSE)</f>
        <v>0</v>
      </c>
      <c r="N129" s="569">
        <f>VLOOKUP($A129,'1.28'!$A$6:$P$387,'Data for figs 1.26_1.31'!N$2,FALSE)</f>
        <v>0</v>
      </c>
      <c r="O129" s="570">
        <f>VLOOKUP($A129,'1.28'!$A$6:$P$387,'Data for figs 1.26_1.31'!O$2,FALSE)</f>
        <v>0</v>
      </c>
      <c r="P129" s="556">
        <f>VLOOKUP($A129,'1.29'!$A$6:$P$387,'Data for figs 1.26_1.31'!P$2,FALSE)</f>
        <v>41.49392452</v>
      </c>
      <c r="Q129" s="556">
        <f>VLOOKUP($A129,'1.29'!$A$6:$P$387,'Data for figs 1.26_1.31'!Q$2,FALSE)</f>
        <v>12.81311769</v>
      </c>
      <c r="R129" s="556">
        <f>VLOOKUP($A129,'1.29'!$A$6:$P$387,'Data for figs 1.26_1.31'!R$2,FALSE)</f>
        <v>26.355039869999999</v>
      </c>
      <c r="S129" s="569">
        <f>VLOOKUP($A129,'1.30'!$A$6:$P$387,'Data for figs 1.26_1.31'!S$2,FALSE)</f>
        <v>0</v>
      </c>
      <c r="T129" s="569">
        <f>VLOOKUP($A129,'1.30'!$A$6:$P$387,'Data for figs 1.26_1.31'!T$2,FALSE)</f>
        <v>0</v>
      </c>
      <c r="U129" s="570">
        <f>VLOOKUP($A129,'1.30'!$A$6:$P$387,'Data for figs 1.26_1.31'!U$2,FALSE)</f>
        <v>0</v>
      </c>
      <c r="V129" s="556">
        <v>15.107095940000001</v>
      </c>
      <c r="W129" s="556">
        <v>11.02714963</v>
      </c>
      <c r="X129" s="556">
        <v>12.97329292</v>
      </c>
      <c r="Y129" s="531">
        <f>VLOOKUP($A129,'1.26'!$A$6:$P$387,'Data for figs 1.26_1.31'!Y$2,FALSE)</f>
        <v>224</v>
      </c>
      <c r="Z129" s="526"/>
      <c r="AA129" s="526"/>
      <c r="AB129" s="526"/>
      <c r="AC129" s="527"/>
    </row>
    <row r="130" spans="1:29" ht="17.25" x14ac:dyDescent="0.35">
      <c r="A130" s="528" t="s">
        <v>262</v>
      </c>
      <c r="B130" s="528" t="s">
        <v>263</v>
      </c>
      <c r="C130" s="528" t="s">
        <v>940</v>
      </c>
      <c r="D130" s="528" t="s">
        <v>59</v>
      </c>
      <c r="E130" s="528" t="s">
        <v>129</v>
      </c>
      <c r="F130" s="528"/>
      <c r="G130" s="569">
        <f>VLOOKUP($A130,'1.26'!$A$6:$P$387,'Data for figs 1.26_1.31'!G$2,FALSE)</f>
        <v>0</v>
      </c>
      <c r="H130" s="569">
        <f>VLOOKUP($A130,'1.26'!$A$6:$P$387,'Data for figs 1.26_1.31'!H$2,FALSE)</f>
        <v>0</v>
      </c>
      <c r="I130" s="570">
        <f>VLOOKUP($A130,'1.26'!$A$6:$P$387,'Data for figs 1.26_1.31'!I$2,FALSE)</f>
        <v>0</v>
      </c>
      <c r="J130" s="530">
        <f>VLOOKUP($A130,'1.27'!$A$6:$P$387,'Data for figs 1.26_1.31'!J$2,FALSE)</f>
        <v>77.7</v>
      </c>
      <c r="K130" s="530">
        <f>VLOOKUP($A130,'1.27'!$A$6:$P$387,'Data for figs 1.26_1.31'!K$2,FALSE)</f>
        <v>29.1</v>
      </c>
      <c r="L130" s="530">
        <f>VLOOKUP($A130,'1.27'!$A$6:$P$387,'Data for figs 1.26_1.31'!L$2,FALSE)</f>
        <v>52.9</v>
      </c>
      <c r="M130" s="569">
        <f>VLOOKUP($A130,'1.28'!$A$6:$P$387,'Data for figs 1.26_1.31'!M$2,FALSE)</f>
        <v>0</v>
      </c>
      <c r="N130" s="569">
        <f>VLOOKUP($A130,'1.28'!$A$6:$P$387,'Data for figs 1.26_1.31'!N$2,FALSE)</f>
        <v>0</v>
      </c>
      <c r="O130" s="570">
        <f>VLOOKUP($A130,'1.28'!$A$6:$P$387,'Data for figs 1.26_1.31'!O$2,FALSE)</f>
        <v>0</v>
      </c>
      <c r="P130" s="556">
        <f>VLOOKUP($A130,'1.29'!$A$6:$P$387,'Data for figs 1.26_1.31'!P$2,FALSE)</f>
        <v>44.85432969</v>
      </c>
      <c r="Q130" s="556">
        <f>VLOOKUP($A130,'1.29'!$A$6:$P$387,'Data for figs 1.26_1.31'!Q$2,FALSE)</f>
        <v>12.453256700000001</v>
      </c>
      <c r="R130" s="556">
        <f>VLOOKUP($A130,'1.29'!$A$6:$P$387,'Data for figs 1.26_1.31'!R$2,FALSE)</f>
        <v>28.28158625</v>
      </c>
      <c r="S130" s="569">
        <f>VLOOKUP($A130,'1.30'!$A$6:$P$387,'Data for figs 1.26_1.31'!S$2,FALSE)</f>
        <v>0</v>
      </c>
      <c r="T130" s="569">
        <f>VLOOKUP($A130,'1.30'!$A$6:$P$387,'Data for figs 1.26_1.31'!T$2,FALSE)</f>
        <v>0</v>
      </c>
      <c r="U130" s="570">
        <f>VLOOKUP($A130,'1.30'!$A$6:$P$387,'Data for figs 1.26_1.31'!U$2,FALSE)</f>
        <v>0</v>
      </c>
      <c r="V130" s="556">
        <v>9.0221531549999998</v>
      </c>
      <c r="W130" s="556">
        <v>6.1551752610000001</v>
      </c>
      <c r="X130" s="556">
        <v>7.5337776319999996</v>
      </c>
      <c r="Y130" s="531">
        <f>VLOOKUP($A130,'1.26'!$A$6:$P$387,'Data for figs 1.26_1.31'!Y$2,FALSE)</f>
        <v>269</v>
      </c>
      <c r="Z130" s="526"/>
      <c r="AA130" s="526"/>
      <c r="AB130" s="526"/>
      <c r="AC130" s="527"/>
    </row>
    <row r="131" spans="1:29" ht="17.25" x14ac:dyDescent="0.35">
      <c r="A131" s="528" t="s">
        <v>268</v>
      </c>
      <c r="B131" s="528" t="s">
        <v>269</v>
      </c>
      <c r="C131" s="528" t="s">
        <v>940</v>
      </c>
      <c r="D131" s="528" t="s">
        <v>59</v>
      </c>
      <c r="E131" s="528" t="s">
        <v>129</v>
      </c>
      <c r="F131" s="528"/>
      <c r="G131" s="569">
        <f>VLOOKUP($A131,'1.26'!$A$6:$P$387,'Data for figs 1.26_1.31'!G$2,FALSE)</f>
        <v>0</v>
      </c>
      <c r="H131" s="569">
        <f>VLOOKUP($A131,'1.26'!$A$6:$P$387,'Data for figs 1.26_1.31'!H$2,FALSE)</f>
        <v>0</v>
      </c>
      <c r="I131" s="570">
        <f>VLOOKUP($A131,'1.26'!$A$6:$P$387,'Data for figs 1.26_1.31'!I$2,FALSE)</f>
        <v>0</v>
      </c>
      <c r="J131" s="530">
        <f>VLOOKUP($A131,'1.27'!$A$6:$P$387,'Data for figs 1.26_1.31'!J$2,FALSE)</f>
        <v>80.3</v>
      </c>
      <c r="K131" s="530">
        <f>VLOOKUP($A131,'1.27'!$A$6:$P$387,'Data for figs 1.26_1.31'!K$2,FALSE)</f>
        <v>34.6</v>
      </c>
      <c r="L131" s="530">
        <f>VLOOKUP($A131,'1.27'!$A$6:$P$387,'Data for figs 1.26_1.31'!L$2,FALSE)</f>
        <v>56.8</v>
      </c>
      <c r="M131" s="569">
        <f>VLOOKUP($A131,'1.28'!$A$6:$P$387,'Data for figs 1.26_1.31'!M$2,FALSE)</f>
        <v>0</v>
      </c>
      <c r="N131" s="569">
        <f>VLOOKUP($A131,'1.28'!$A$6:$P$387,'Data for figs 1.26_1.31'!N$2,FALSE)</f>
        <v>0</v>
      </c>
      <c r="O131" s="570">
        <f>VLOOKUP($A131,'1.28'!$A$6:$P$387,'Data for figs 1.26_1.31'!O$2,FALSE)</f>
        <v>0</v>
      </c>
      <c r="P131" s="556">
        <f>VLOOKUP($A131,'1.29'!$A$6:$P$387,'Data for figs 1.26_1.31'!P$2,FALSE)</f>
        <v>44.518414329999999</v>
      </c>
      <c r="Q131" s="556">
        <f>VLOOKUP($A131,'1.29'!$A$6:$P$387,'Data for figs 1.26_1.31'!Q$2,FALSE)</f>
        <v>12.45802286</v>
      </c>
      <c r="R131" s="556">
        <f>VLOOKUP($A131,'1.29'!$A$6:$P$387,'Data for figs 1.26_1.31'!R$2,FALSE)</f>
        <v>27.939711379999999</v>
      </c>
      <c r="S131" s="569">
        <f>VLOOKUP($A131,'1.30'!$A$6:$P$387,'Data for figs 1.26_1.31'!S$2,FALSE)</f>
        <v>0</v>
      </c>
      <c r="T131" s="569">
        <f>VLOOKUP($A131,'1.30'!$A$6:$P$387,'Data for figs 1.26_1.31'!T$2,FALSE)</f>
        <v>0</v>
      </c>
      <c r="U131" s="570">
        <f>VLOOKUP($A131,'1.30'!$A$6:$P$387,'Data for figs 1.26_1.31'!U$2,FALSE)</f>
        <v>0</v>
      </c>
      <c r="V131" s="556">
        <v>13.20117583</v>
      </c>
      <c r="W131" s="556">
        <v>9.8123248749999998</v>
      </c>
      <c r="X131" s="556">
        <v>11.43976198</v>
      </c>
      <c r="Y131" s="531">
        <f>VLOOKUP($A131,'1.26'!$A$6:$P$387,'Data for figs 1.26_1.31'!Y$2,FALSE)</f>
        <v>291</v>
      </c>
      <c r="Z131" s="526"/>
      <c r="AA131" s="526"/>
      <c r="AB131" s="526"/>
      <c r="AC131" s="527"/>
    </row>
    <row r="132" spans="1:29" ht="17.25" x14ac:dyDescent="0.35">
      <c r="A132" s="528" t="s">
        <v>270</v>
      </c>
      <c r="B132" s="528" t="s">
        <v>271</v>
      </c>
      <c r="C132" s="528" t="s">
        <v>940</v>
      </c>
      <c r="D132" s="528" t="s">
        <v>59</v>
      </c>
      <c r="E132" s="528" t="s">
        <v>129</v>
      </c>
      <c r="F132" s="528"/>
      <c r="G132" s="569">
        <f>VLOOKUP($A132,'1.26'!$A$6:$P$387,'Data for figs 1.26_1.31'!G$2,FALSE)</f>
        <v>0</v>
      </c>
      <c r="H132" s="569">
        <f>VLOOKUP($A132,'1.26'!$A$6:$P$387,'Data for figs 1.26_1.31'!H$2,FALSE)</f>
        <v>0</v>
      </c>
      <c r="I132" s="570">
        <f>VLOOKUP($A132,'1.26'!$A$6:$P$387,'Data for figs 1.26_1.31'!I$2,FALSE)</f>
        <v>0</v>
      </c>
      <c r="J132" s="530">
        <f>VLOOKUP($A132,'1.27'!$A$6:$P$387,'Data for figs 1.26_1.31'!J$2,FALSE)</f>
        <v>106.5</v>
      </c>
      <c r="K132" s="530">
        <f>VLOOKUP($A132,'1.27'!$A$6:$P$387,'Data for figs 1.26_1.31'!K$2,FALSE)</f>
        <v>45.6</v>
      </c>
      <c r="L132" s="530">
        <f>VLOOKUP($A132,'1.27'!$A$6:$P$387,'Data for figs 1.26_1.31'!L$2,FALSE)</f>
        <v>75.2</v>
      </c>
      <c r="M132" s="569">
        <f>VLOOKUP($A132,'1.28'!$A$6:$P$387,'Data for figs 1.26_1.31'!M$2,FALSE)</f>
        <v>0</v>
      </c>
      <c r="N132" s="569">
        <f>VLOOKUP($A132,'1.28'!$A$6:$P$387,'Data for figs 1.26_1.31'!N$2,FALSE)</f>
        <v>0</v>
      </c>
      <c r="O132" s="570">
        <f>VLOOKUP($A132,'1.28'!$A$6:$P$387,'Data for figs 1.26_1.31'!O$2,FALSE)</f>
        <v>0</v>
      </c>
      <c r="P132" s="556">
        <f>VLOOKUP($A132,'1.29'!$A$6:$P$387,'Data for figs 1.26_1.31'!P$2,FALSE)</f>
        <v>59.757134479999998</v>
      </c>
      <c r="Q132" s="556">
        <f>VLOOKUP($A132,'1.29'!$A$6:$P$387,'Data for figs 1.26_1.31'!Q$2,FALSE)</f>
        <v>17.88148588</v>
      </c>
      <c r="R132" s="556">
        <f>VLOOKUP($A132,'1.29'!$A$6:$P$387,'Data for figs 1.26_1.31'!R$2,FALSE)</f>
        <v>38.059793569999997</v>
      </c>
      <c r="S132" s="569">
        <f>VLOOKUP($A132,'1.30'!$A$6:$P$387,'Data for figs 1.26_1.31'!S$2,FALSE)</f>
        <v>0</v>
      </c>
      <c r="T132" s="569">
        <f>VLOOKUP($A132,'1.30'!$A$6:$P$387,'Data for figs 1.26_1.31'!T$2,FALSE)</f>
        <v>0</v>
      </c>
      <c r="U132" s="570">
        <f>VLOOKUP($A132,'1.30'!$A$6:$P$387,'Data for figs 1.26_1.31'!U$2,FALSE)</f>
        <v>0</v>
      </c>
      <c r="V132" s="556">
        <v>17.165134699999999</v>
      </c>
      <c r="W132" s="556">
        <v>12.592252350000001</v>
      </c>
      <c r="X132" s="556">
        <v>14.95663092</v>
      </c>
      <c r="Y132" s="531">
        <f>VLOOKUP($A132,'1.26'!$A$6:$P$387,'Data for figs 1.26_1.31'!Y$2,FALSE)</f>
        <v>195</v>
      </c>
      <c r="Z132" s="526"/>
      <c r="AA132" s="526"/>
      <c r="AB132" s="526"/>
      <c r="AC132" s="527"/>
    </row>
    <row r="133" spans="1:29" ht="17.25" x14ac:dyDescent="0.35">
      <c r="A133" s="528" t="s">
        <v>523</v>
      </c>
      <c r="B133" s="528" t="s">
        <v>524</v>
      </c>
      <c r="C133" s="528" t="s">
        <v>933</v>
      </c>
      <c r="D133" s="528" t="s">
        <v>58</v>
      </c>
      <c r="E133" s="528" t="s">
        <v>129</v>
      </c>
      <c r="F133" s="528"/>
      <c r="G133" s="569">
        <f>VLOOKUP($A133,'1.26'!$A$6:$P$387,'Data for figs 1.26_1.31'!G$2,FALSE)</f>
        <v>0</v>
      </c>
      <c r="H133" s="569">
        <f>VLOOKUP($A133,'1.26'!$A$6:$P$387,'Data for figs 1.26_1.31'!H$2,FALSE)</f>
        <v>0</v>
      </c>
      <c r="I133" s="570">
        <f>VLOOKUP($A133,'1.26'!$A$6:$P$387,'Data for figs 1.26_1.31'!I$2,FALSE)</f>
        <v>0</v>
      </c>
      <c r="J133" s="530">
        <f>VLOOKUP($A133,'1.27'!$A$6:$P$387,'Data for figs 1.26_1.31'!J$2,FALSE)</f>
        <v>82.8</v>
      </c>
      <c r="K133" s="530">
        <f>VLOOKUP($A133,'1.27'!$A$6:$P$387,'Data for figs 1.26_1.31'!K$2,FALSE)</f>
        <v>37.4</v>
      </c>
      <c r="L133" s="530">
        <f>VLOOKUP($A133,'1.27'!$A$6:$P$387,'Data for figs 1.26_1.31'!L$2,FALSE)</f>
        <v>59.4</v>
      </c>
      <c r="M133" s="569">
        <f>VLOOKUP($A133,'1.28'!$A$6:$P$387,'Data for figs 1.26_1.31'!M$2,FALSE)</f>
        <v>0</v>
      </c>
      <c r="N133" s="569">
        <f>VLOOKUP($A133,'1.28'!$A$6:$P$387,'Data for figs 1.26_1.31'!N$2,FALSE)</f>
        <v>0</v>
      </c>
      <c r="O133" s="570">
        <f>VLOOKUP($A133,'1.28'!$A$6:$P$387,'Data for figs 1.26_1.31'!O$2,FALSE)</f>
        <v>0</v>
      </c>
      <c r="P133" s="556">
        <f>VLOOKUP($A133,'1.29'!$A$6:$P$387,'Data for figs 1.26_1.31'!P$2,FALSE)</f>
        <v>39.739860749999998</v>
      </c>
      <c r="Q133" s="556">
        <f>VLOOKUP($A133,'1.29'!$A$6:$P$387,'Data for figs 1.26_1.31'!Q$2,FALSE)</f>
        <v>14.78656127</v>
      </c>
      <c r="R133" s="556">
        <f>VLOOKUP($A133,'1.29'!$A$6:$P$387,'Data for figs 1.26_1.31'!R$2,FALSE)</f>
        <v>26.938005690000001</v>
      </c>
      <c r="S133" s="569">
        <f>VLOOKUP($A133,'1.30'!$A$6:$P$387,'Data for figs 1.26_1.31'!S$2,FALSE)</f>
        <v>0</v>
      </c>
      <c r="T133" s="569">
        <f>VLOOKUP($A133,'1.30'!$A$6:$P$387,'Data for figs 1.26_1.31'!T$2,FALSE)</f>
        <v>0</v>
      </c>
      <c r="U133" s="570">
        <f>VLOOKUP($A133,'1.30'!$A$6:$P$387,'Data for figs 1.26_1.31'!U$2,FALSE)</f>
        <v>0</v>
      </c>
      <c r="V133" s="556">
        <v>14.20410476</v>
      </c>
      <c r="W133" s="556">
        <v>9.3201096769999996</v>
      </c>
      <c r="X133" s="556">
        <v>11.72521976</v>
      </c>
      <c r="Y133" s="531">
        <f>VLOOKUP($A133,'1.26'!$A$6:$P$387,'Data for figs 1.26_1.31'!Y$2,FALSE)</f>
        <v>152</v>
      </c>
      <c r="Z133" s="526"/>
      <c r="AA133" s="526"/>
      <c r="AB133" s="526"/>
      <c r="AC133" s="527"/>
    </row>
    <row r="134" spans="1:29" ht="17.25" x14ac:dyDescent="0.35">
      <c r="A134" s="528" t="s">
        <v>525</v>
      </c>
      <c r="B134" s="528" t="s">
        <v>526</v>
      </c>
      <c r="C134" s="528" t="s">
        <v>933</v>
      </c>
      <c r="D134" s="528" t="s">
        <v>58</v>
      </c>
      <c r="E134" s="528" t="s">
        <v>129</v>
      </c>
      <c r="F134" s="528"/>
      <c r="G134" s="569">
        <f>VLOOKUP($A134,'1.26'!$A$6:$P$387,'Data for figs 1.26_1.31'!G$2,FALSE)</f>
        <v>0</v>
      </c>
      <c r="H134" s="569">
        <f>VLOOKUP($A134,'1.26'!$A$6:$P$387,'Data for figs 1.26_1.31'!H$2,FALSE)</f>
        <v>0</v>
      </c>
      <c r="I134" s="570">
        <f>VLOOKUP($A134,'1.26'!$A$6:$P$387,'Data for figs 1.26_1.31'!I$2,FALSE)</f>
        <v>0</v>
      </c>
      <c r="J134" s="530">
        <f>VLOOKUP($A134,'1.27'!$A$6:$P$387,'Data for figs 1.26_1.31'!J$2,FALSE)</f>
        <v>98.3</v>
      </c>
      <c r="K134" s="530">
        <f>VLOOKUP($A134,'1.27'!$A$6:$P$387,'Data for figs 1.26_1.31'!K$2,FALSE)</f>
        <v>30.8</v>
      </c>
      <c r="L134" s="530">
        <f>VLOOKUP($A134,'1.27'!$A$6:$P$387,'Data for figs 1.26_1.31'!L$2,FALSE)</f>
        <v>63</v>
      </c>
      <c r="M134" s="569">
        <f>VLOOKUP($A134,'1.28'!$A$6:$P$387,'Data for figs 1.26_1.31'!M$2,FALSE)</f>
        <v>0</v>
      </c>
      <c r="N134" s="569">
        <f>VLOOKUP($A134,'1.28'!$A$6:$P$387,'Data for figs 1.26_1.31'!N$2,FALSE)</f>
        <v>0</v>
      </c>
      <c r="O134" s="570">
        <f>VLOOKUP($A134,'1.28'!$A$6:$P$387,'Data for figs 1.26_1.31'!O$2,FALSE)</f>
        <v>0</v>
      </c>
      <c r="P134" s="556">
        <f>VLOOKUP($A134,'1.29'!$A$6:$P$387,'Data for figs 1.26_1.31'!P$2,FALSE)</f>
        <v>52.882305129999999</v>
      </c>
      <c r="Q134" s="556">
        <f>VLOOKUP($A134,'1.29'!$A$6:$P$387,'Data for figs 1.26_1.31'!Q$2,FALSE)</f>
        <v>11.402404130000001</v>
      </c>
      <c r="R134" s="556">
        <f>VLOOKUP($A134,'1.29'!$A$6:$P$387,'Data for figs 1.26_1.31'!R$2,FALSE)</f>
        <v>31.13058139</v>
      </c>
      <c r="S134" s="569">
        <f>VLOOKUP($A134,'1.30'!$A$6:$P$387,'Data for figs 1.26_1.31'!S$2,FALSE)</f>
        <v>0</v>
      </c>
      <c r="T134" s="569">
        <f>VLOOKUP($A134,'1.30'!$A$6:$P$387,'Data for figs 1.26_1.31'!T$2,FALSE)</f>
        <v>0</v>
      </c>
      <c r="U134" s="570">
        <f>VLOOKUP($A134,'1.30'!$A$6:$P$387,'Data for figs 1.26_1.31'!U$2,FALSE)</f>
        <v>0</v>
      </c>
      <c r="V134" s="556">
        <v>12.913529860000001</v>
      </c>
      <c r="W134" s="556">
        <v>9.9361572850000002</v>
      </c>
      <c r="X134" s="556">
        <v>11.36992922</v>
      </c>
      <c r="Y134" s="531">
        <f>VLOOKUP($A134,'1.26'!$A$6:$P$387,'Data for figs 1.26_1.31'!Y$2,FALSE)</f>
        <v>185</v>
      </c>
      <c r="Z134" s="526"/>
      <c r="AA134" s="526"/>
      <c r="AB134" s="526"/>
      <c r="AC134" s="527"/>
    </row>
    <row r="135" spans="1:29" ht="17.25" x14ac:dyDescent="0.35">
      <c r="A135" s="528" t="s">
        <v>527</v>
      </c>
      <c r="B135" s="528" t="s">
        <v>528</v>
      </c>
      <c r="C135" s="528" t="s">
        <v>933</v>
      </c>
      <c r="D135" s="528" t="s">
        <v>58</v>
      </c>
      <c r="E135" s="528" t="s">
        <v>129</v>
      </c>
      <c r="F135" s="528"/>
      <c r="G135" s="569">
        <f>VLOOKUP($A135,'1.26'!$A$6:$P$387,'Data for figs 1.26_1.31'!G$2,FALSE)</f>
        <v>0</v>
      </c>
      <c r="H135" s="569">
        <f>VLOOKUP($A135,'1.26'!$A$6:$P$387,'Data for figs 1.26_1.31'!H$2,FALSE)</f>
        <v>0</v>
      </c>
      <c r="I135" s="570">
        <f>VLOOKUP($A135,'1.26'!$A$6:$P$387,'Data for figs 1.26_1.31'!I$2,FALSE)</f>
        <v>0</v>
      </c>
      <c r="J135" s="530">
        <f>VLOOKUP($A135,'1.27'!$A$6:$P$387,'Data for figs 1.26_1.31'!J$2,FALSE)</f>
        <v>101.3</v>
      </c>
      <c r="K135" s="530">
        <f>VLOOKUP($A135,'1.27'!$A$6:$P$387,'Data for figs 1.26_1.31'!K$2,FALSE)</f>
        <v>47.6</v>
      </c>
      <c r="L135" s="530">
        <f>VLOOKUP($A135,'1.27'!$A$6:$P$387,'Data for figs 1.26_1.31'!L$2,FALSE)</f>
        <v>73.599999999999994</v>
      </c>
      <c r="M135" s="569">
        <f>VLOOKUP($A135,'1.28'!$A$6:$P$387,'Data for figs 1.26_1.31'!M$2,FALSE)</f>
        <v>0</v>
      </c>
      <c r="N135" s="569">
        <f>VLOOKUP($A135,'1.28'!$A$6:$P$387,'Data for figs 1.26_1.31'!N$2,FALSE)</f>
        <v>0</v>
      </c>
      <c r="O135" s="570">
        <f>VLOOKUP($A135,'1.28'!$A$6:$P$387,'Data for figs 1.26_1.31'!O$2,FALSE)</f>
        <v>0</v>
      </c>
      <c r="P135" s="556">
        <f>VLOOKUP($A135,'1.29'!$A$6:$P$387,'Data for figs 1.26_1.31'!P$2,FALSE)</f>
        <v>50.216775470000002</v>
      </c>
      <c r="Q135" s="556">
        <f>VLOOKUP($A135,'1.29'!$A$6:$P$387,'Data for figs 1.26_1.31'!Q$2,FALSE)</f>
        <v>18.636048980000002</v>
      </c>
      <c r="R135" s="556">
        <f>VLOOKUP($A135,'1.29'!$A$6:$P$387,'Data for figs 1.26_1.31'!R$2,FALSE)</f>
        <v>34.084141549999998</v>
      </c>
      <c r="S135" s="569">
        <f>VLOOKUP($A135,'1.30'!$A$6:$P$387,'Data for figs 1.26_1.31'!S$2,FALSE)</f>
        <v>0</v>
      </c>
      <c r="T135" s="569">
        <f>VLOOKUP($A135,'1.30'!$A$6:$P$387,'Data for figs 1.26_1.31'!T$2,FALSE)</f>
        <v>0</v>
      </c>
      <c r="U135" s="570">
        <f>VLOOKUP($A135,'1.30'!$A$6:$P$387,'Data for figs 1.26_1.31'!U$2,FALSE)</f>
        <v>0</v>
      </c>
      <c r="V135" s="556">
        <v>23.128255450000001</v>
      </c>
      <c r="W135" s="556">
        <v>14.392958309999999</v>
      </c>
      <c r="X135" s="556">
        <v>18.448666450000001</v>
      </c>
      <c r="Y135" s="531">
        <f>VLOOKUP($A135,'1.26'!$A$6:$P$387,'Data for figs 1.26_1.31'!Y$2,FALSE)</f>
        <v>145</v>
      </c>
      <c r="Z135" s="526"/>
      <c r="AA135" s="526"/>
      <c r="AB135" s="526"/>
      <c r="AC135" s="527"/>
    </row>
    <row r="136" spans="1:29" ht="17.25" x14ac:dyDescent="0.35">
      <c r="A136" s="528" t="s">
        <v>529</v>
      </c>
      <c r="B136" s="528" t="s">
        <v>530</v>
      </c>
      <c r="C136" s="528" t="s">
        <v>933</v>
      </c>
      <c r="D136" s="528" t="s">
        <v>58</v>
      </c>
      <c r="E136" s="528" t="s">
        <v>129</v>
      </c>
      <c r="F136" s="528"/>
      <c r="G136" s="569">
        <f>VLOOKUP($A136,'1.26'!$A$6:$P$387,'Data for figs 1.26_1.31'!G$2,FALSE)</f>
        <v>0</v>
      </c>
      <c r="H136" s="569">
        <f>VLOOKUP($A136,'1.26'!$A$6:$P$387,'Data for figs 1.26_1.31'!H$2,FALSE)</f>
        <v>0</v>
      </c>
      <c r="I136" s="570">
        <f>VLOOKUP($A136,'1.26'!$A$6:$P$387,'Data for figs 1.26_1.31'!I$2,FALSE)</f>
        <v>0</v>
      </c>
      <c r="J136" s="530">
        <f>VLOOKUP($A136,'1.27'!$A$6:$P$387,'Data for figs 1.26_1.31'!J$2,FALSE)</f>
        <v>89.7</v>
      </c>
      <c r="K136" s="530">
        <f>VLOOKUP($A136,'1.27'!$A$6:$P$387,'Data for figs 1.26_1.31'!K$2,FALSE)</f>
        <v>41.5</v>
      </c>
      <c r="L136" s="530">
        <f>VLOOKUP($A136,'1.27'!$A$6:$P$387,'Data for figs 1.26_1.31'!L$2,FALSE)</f>
        <v>65.099999999999994</v>
      </c>
      <c r="M136" s="569">
        <f>VLOOKUP($A136,'1.28'!$A$6:$P$387,'Data for figs 1.26_1.31'!M$2,FALSE)</f>
        <v>0</v>
      </c>
      <c r="N136" s="569">
        <f>VLOOKUP($A136,'1.28'!$A$6:$P$387,'Data for figs 1.26_1.31'!N$2,FALSE)</f>
        <v>0</v>
      </c>
      <c r="O136" s="570">
        <f>VLOOKUP($A136,'1.28'!$A$6:$P$387,'Data for figs 1.26_1.31'!O$2,FALSE)</f>
        <v>0</v>
      </c>
      <c r="P136" s="556">
        <f>VLOOKUP($A136,'1.29'!$A$6:$P$387,'Data for figs 1.26_1.31'!P$2,FALSE)</f>
        <v>44.27141812</v>
      </c>
      <c r="Q136" s="556">
        <f>VLOOKUP($A136,'1.29'!$A$6:$P$387,'Data for figs 1.26_1.31'!Q$2,FALSE)</f>
        <v>12.785851729999999</v>
      </c>
      <c r="R136" s="556">
        <f>VLOOKUP($A136,'1.29'!$A$6:$P$387,'Data for figs 1.26_1.31'!R$2,FALSE)</f>
        <v>28.204637170000002</v>
      </c>
      <c r="S136" s="569">
        <f>VLOOKUP($A136,'1.30'!$A$6:$P$387,'Data for figs 1.26_1.31'!S$2,FALSE)</f>
        <v>0</v>
      </c>
      <c r="T136" s="569">
        <f>VLOOKUP($A136,'1.30'!$A$6:$P$387,'Data for figs 1.26_1.31'!T$2,FALSE)</f>
        <v>0</v>
      </c>
      <c r="U136" s="570">
        <f>VLOOKUP($A136,'1.30'!$A$6:$P$387,'Data for figs 1.26_1.31'!U$2,FALSE)</f>
        <v>0</v>
      </c>
      <c r="V136" s="556">
        <v>8.5853902669999993</v>
      </c>
      <c r="W136" s="556">
        <v>10.386664619999999</v>
      </c>
      <c r="X136" s="556">
        <v>9.5078422390000004</v>
      </c>
      <c r="Y136" s="531">
        <f>VLOOKUP($A136,'1.26'!$A$6:$P$387,'Data for figs 1.26_1.31'!Y$2,FALSE)</f>
        <v>107</v>
      </c>
      <c r="Z136" s="526"/>
      <c r="AA136" s="526"/>
      <c r="AB136" s="526"/>
      <c r="AC136" s="527"/>
    </row>
    <row r="137" spans="1:29" ht="17.25" x14ac:dyDescent="0.35">
      <c r="A137" s="528" t="s">
        <v>531</v>
      </c>
      <c r="B137" s="528" t="s">
        <v>532</v>
      </c>
      <c r="C137" s="528" t="s">
        <v>933</v>
      </c>
      <c r="D137" s="528" t="s">
        <v>58</v>
      </c>
      <c r="E137" s="528" t="s">
        <v>129</v>
      </c>
      <c r="F137" s="528"/>
      <c r="G137" s="569">
        <f>VLOOKUP($A137,'1.26'!$A$6:$P$387,'Data for figs 1.26_1.31'!G$2,FALSE)</f>
        <v>0</v>
      </c>
      <c r="H137" s="569">
        <f>VLOOKUP($A137,'1.26'!$A$6:$P$387,'Data for figs 1.26_1.31'!H$2,FALSE)</f>
        <v>0</v>
      </c>
      <c r="I137" s="570">
        <f>VLOOKUP($A137,'1.26'!$A$6:$P$387,'Data for figs 1.26_1.31'!I$2,FALSE)</f>
        <v>0</v>
      </c>
      <c r="J137" s="530">
        <f>VLOOKUP($A137,'1.27'!$A$6:$P$387,'Data for figs 1.26_1.31'!J$2,FALSE)</f>
        <v>101.9</v>
      </c>
      <c r="K137" s="530">
        <f>VLOOKUP($A137,'1.27'!$A$6:$P$387,'Data for figs 1.26_1.31'!K$2,FALSE)</f>
        <v>42.4</v>
      </c>
      <c r="L137" s="530">
        <f>VLOOKUP($A137,'1.27'!$A$6:$P$387,'Data for figs 1.26_1.31'!L$2,FALSE)</f>
        <v>71.7</v>
      </c>
      <c r="M137" s="569">
        <f>VLOOKUP($A137,'1.28'!$A$6:$P$387,'Data for figs 1.26_1.31'!M$2,FALSE)</f>
        <v>0</v>
      </c>
      <c r="N137" s="569">
        <f>VLOOKUP($A137,'1.28'!$A$6:$P$387,'Data for figs 1.26_1.31'!N$2,FALSE)</f>
        <v>0</v>
      </c>
      <c r="O137" s="570">
        <f>VLOOKUP($A137,'1.28'!$A$6:$P$387,'Data for figs 1.26_1.31'!O$2,FALSE)</f>
        <v>0</v>
      </c>
      <c r="P137" s="556">
        <f>VLOOKUP($A137,'1.29'!$A$6:$P$387,'Data for figs 1.26_1.31'!P$2,FALSE)</f>
        <v>59.43777755</v>
      </c>
      <c r="Q137" s="556">
        <f>VLOOKUP($A137,'1.29'!$A$6:$P$387,'Data for figs 1.26_1.31'!Q$2,FALSE)</f>
        <v>14.45635686</v>
      </c>
      <c r="R137" s="556">
        <f>VLOOKUP($A137,'1.29'!$A$6:$P$387,'Data for figs 1.26_1.31'!R$2,FALSE)</f>
        <v>36.605205580000003</v>
      </c>
      <c r="S137" s="569">
        <f>VLOOKUP($A137,'1.30'!$A$6:$P$387,'Data for figs 1.26_1.31'!S$2,FALSE)</f>
        <v>0</v>
      </c>
      <c r="T137" s="569">
        <f>VLOOKUP($A137,'1.30'!$A$6:$P$387,'Data for figs 1.26_1.31'!T$2,FALSE)</f>
        <v>0</v>
      </c>
      <c r="U137" s="570">
        <f>VLOOKUP($A137,'1.30'!$A$6:$P$387,'Data for figs 1.26_1.31'!U$2,FALSE)</f>
        <v>0</v>
      </c>
      <c r="V137" s="556">
        <v>14.82996657</v>
      </c>
      <c r="W137" s="556">
        <v>12.291605260000001</v>
      </c>
      <c r="X137" s="556">
        <v>13.581726529999999</v>
      </c>
      <c r="Y137" s="531">
        <f>VLOOKUP($A137,'1.26'!$A$6:$P$387,'Data for figs 1.26_1.31'!Y$2,FALSE)</f>
        <v>119</v>
      </c>
      <c r="Z137" s="526"/>
      <c r="AA137" s="526"/>
      <c r="AB137" s="526"/>
      <c r="AC137" s="527"/>
    </row>
    <row r="138" spans="1:29" ht="17.25" x14ac:dyDescent="0.35">
      <c r="A138" s="528" t="s">
        <v>533</v>
      </c>
      <c r="B138" s="528" t="s">
        <v>534</v>
      </c>
      <c r="C138" s="528" t="s">
        <v>933</v>
      </c>
      <c r="D138" s="528" t="s">
        <v>58</v>
      </c>
      <c r="E138" s="528" t="s">
        <v>129</v>
      </c>
      <c r="F138" s="528"/>
      <c r="G138" s="569">
        <f>VLOOKUP($A138,'1.26'!$A$6:$P$387,'Data for figs 1.26_1.31'!G$2,FALSE)</f>
        <v>0</v>
      </c>
      <c r="H138" s="569">
        <f>VLOOKUP($A138,'1.26'!$A$6:$P$387,'Data for figs 1.26_1.31'!H$2,FALSE)</f>
        <v>0</v>
      </c>
      <c r="I138" s="570">
        <f>VLOOKUP($A138,'1.26'!$A$6:$P$387,'Data for figs 1.26_1.31'!I$2,FALSE)</f>
        <v>0</v>
      </c>
      <c r="J138" s="530">
        <f>VLOOKUP($A138,'1.27'!$A$6:$P$387,'Data for figs 1.26_1.31'!J$2,FALSE)</f>
        <v>81.099999999999994</v>
      </c>
      <c r="K138" s="530">
        <f>VLOOKUP($A138,'1.27'!$A$6:$P$387,'Data for figs 1.26_1.31'!K$2,FALSE)</f>
        <v>31.7</v>
      </c>
      <c r="L138" s="530">
        <f>VLOOKUP($A138,'1.27'!$A$6:$P$387,'Data for figs 1.26_1.31'!L$2,FALSE)</f>
        <v>55.8</v>
      </c>
      <c r="M138" s="569">
        <f>VLOOKUP($A138,'1.28'!$A$6:$P$387,'Data for figs 1.26_1.31'!M$2,FALSE)</f>
        <v>0</v>
      </c>
      <c r="N138" s="569">
        <f>VLOOKUP($A138,'1.28'!$A$6:$P$387,'Data for figs 1.26_1.31'!N$2,FALSE)</f>
        <v>0</v>
      </c>
      <c r="O138" s="570">
        <f>VLOOKUP($A138,'1.28'!$A$6:$P$387,'Data for figs 1.26_1.31'!O$2,FALSE)</f>
        <v>0</v>
      </c>
      <c r="P138" s="556">
        <f>VLOOKUP($A138,'1.29'!$A$6:$P$387,'Data for figs 1.26_1.31'!P$2,FALSE)</f>
        <v>45.332815340000003</v>
      </c>
      <c r="Q138" s="556">
        <f>VLOOKUP($A138,'1.29'!$A$6:$P$387,'Data for figs 1.26_1.31'!Q$2,FALSE)</f>
        <v>10.86113216</v>
      </c>
      <c r="R138" s="556">
        <f>VLOOKUP($A138,'1.29'!$A$6:$P$387,'Data for figs 1.26_1.31'!R$2,FALSE)</f>
        <v>27.746303000000001</v>
      </c>
      <c r="S138" s="569">
        <f>VLOOKUP($A138,'1.30'!$A$6:$P$387,'Data for figs 1.26_1.31'!S$2,FALSE)</f>
        <v>0</v>
      </c>
      <c r="T138" s="569">
        <f>VLOOKUP($A138,'1.30'!$A$6:$P$387,'Data for figs 1.26_1.31'!T$2,FALSE)</f>
        <v>0</v>
      </c>
      <c r="U138" s="570">
        <f>VLOOKUP($A138,'1.30'!$A$6:$P$387,'Data for figs 1.26_1.31'!U$2,FALSE)</f>
        <v>0</v>
      </c>
      <c r="V138" s="556">
        <v>12.643301490000001</v>
      </c>
      <c r="W138" s="556">
        <v>6.4524032130000002</v>
      </c>
      <c r="X138" s="556">
        <v>9.4702802780000006</v>
      </c>
      <c r="Y138" s="531">
        <f>VLOOKUP($A138,'1.26'!$A$6:$P$387,'Data for figs 1.26_1.31'!Y$2,FALSE)</f>
        <v>188</v>
      </c>
      <c r="Z138" s="526"/>
      <c r="AA138" s="526"/>
      <c r="AB138" s="526"/>
      <c r="AC138" s="527"/>
    </row>
    <row r="139" spans="1:29" ht="17.25" x14ac:dyDescent="0.35">
      <c r="A139" s="528" t="s">
        <v>537</v>
      </c>
      <c r="B139" s="528" t="s">
        <v>538</v>
      </c>
      <c r="C139" s="528" t="s">
        <v>933</v>
      </c>
      <c r="D139" s="528" t="s">
        <v>58</v>
      </c>
      <c r="E139" s="528" t="s">
        <v>129</v>
      </c>
      <c r="F139" s="528"/>
      <c r="G139" s="569">
        <f>VLOOKUP($A139,'1.26'!$A$6:$P$387,'Data for figs 1.26_1.31'!G$2,FALSE)</f>
        <v>0</v>
      </c>
      <c r="H139" s="569">
        <f>VLOOKUP($A139,'1.26'!$A$6:$P$387,'Data for figs 1.26_1.31'!H$2,FALSE)</f>
        <v>0</v>
      </c>
      <c r="I139" s="570">
        <f>VLOOKUP($A139,'1.26'!$A$6:$P$387,'Data for figs 1.26_1.31'!I$2,FALSE)</f>
        <v>0</v>
      </c>
      <c r="J139" s="530">
        <f>VLOOKUP($A139,'1.27'!$A$6:$P$387,'Data for figs 1.26_1.31'!J$2,FALSE)</f>
        <v>80.400000000000006</v>
      </c>
      <c r="K139" s="530">
        <f>VLOOKUP($A139,'1.27'!$A$6:$P$387,'Data for figs 1.26_1.31'!K$2,FALSE)</f>
        <v>35</v>
      </c>
      <c r="L139" s="530">
        <f>VLOOKUP($A139,'1.27'!$A$6:$P$387,'Data for figs 1.26_1.31'!L$2,FALSE)</f>
        <v>56.8</v>
      </c>
      <c r="M139" s="569">
        <f>VLOOKUP($A139,'1.28'!$A$6:$P$387,'Data for figs 1.26_1.31'!M$2,FALSE)</f>
        <v>0</v>
      </c>
      <c r="N139" s="569">
        <f>VLOOKUP($A139,'1.28'!$A$6:$P$387,'Data for figs 1.26_1.31'!N$2,FALSE)</f>
        <v>0</v>
      </c>
      <c r="O139" s="570">
        <f>VLOOKUP($A139,'1.28'!$A$6:$P$387,'Data for figs 1.26_1.31'!O$2,FALSE)</f>
        <v>0</v>
      </c>
      <c r="P139" s="556">
        <f>VLOOKUP($A139,'1.29'!$A$6:$P$387,'Data for figs 1.26_1.31'!P$2,FALSE)</f>
        <v>47.769201410000001</v>
      </c>
      <c r="Q139" s="556">
        <f>VLOOKUP($A139,'1.29'!$A$6:$P$387,'Data for figs 1.26_1.31'!Q$2,FALSE)</f>
        <v>9.4640684180000001</v>
      </c>
      <c r="R139" s="556">
        <f>VLOOKUP($A139,'1.29'!$A$6:$P$387,'Data for figs 1.26_1.31'!R$2,FALSE)</f>
        <v>27.843157770000001</v>
      </c>
      <c r="S139" s="569">
        <f>VLOOKUP($A139,'1.30'!$A$6:$P$387,'Data for figs 1.26_1.31'!S$2,FALSE)</f>
        <v>0</v>
      </c>
      <c r="T139" s="569">
        <f>VLOOKUP($A139,'1.30'!$A$6:$P$387,'Data for figs 1.26_1.31'!T$2,FALSE)</f>
        <v>0</v>
      </c>
      <c r="U139" s="570">
        <f>VLOOKUP($A139,'1.30'!$A$6:$P$387,'Data for figs 1.26_1.31'!U$2,FALSE)</f>
        <v>0</v>
      </c>
      <c r="V139" s="556">
        <v>10.159549549999999</v>
      </c>
      <c r="W139" s="556">
        <v>12.18261232</v>
      </c>
      <c r="X139" s="556">
        <v>11.223266199999999</v>
      </c>
      <c r="Y139" s="531">
        <f>VLOOKUP($A139,'1.26'!$A$6:$P$387,'Data for figs 1.26_1.31'!Y$2,FALSE)</f>
        <v>253</v>
      </c>
      <c r="Z139" s="526"/>
      <c r="AA139" s="526"/>
      <c r="AB139" s="526"/>
      <c r="AC139" s="527"/>
    </row>
    <row r="140" spans="1:29" ht="17.25" x14ac:dyDescent="0.35">
      <c r="A140" s="528" t="s">
        <v>539</v>
      </c>
      <c r="B140" s="528" t="s">
        <v>1214</v>
      </c>
      <c r="C140" s="528" t="s">
        <v>933</v>
      </c>
      <c r="D140" s="528" t="s">
        <v>58</v>
      </c>
      <c r="E140" s="528" t="s">
        <v>129</v>
      </c>
      <c r="F140" s="528"/>
      <c r="G140" s="569">
        <f>VLOOKUP($A140,'1.26'!$A$6:$P$387,'Data for figs 1.26_1.31'!G$2,FALSE)</f>
        <v>0</v>
      </c>
      <c r="H140" s="569">
        <f>VLOOKUP($A140,'1.26'!$A$6:$P$387,'Data for figs 1.26_1.31'!H$2,FALSE)</f>
        <v>0</v>
      </c>
      <c r="I140" s="570">
        <f>VLOOKUP($A140,'1.26'!$A$6:$P$387,'Data for figs 1.26_1.31'!I$2,FALSE)</f>
        <v>0</v>
      </c>
      <c r="J140" s="530">
        <f>VLOOKUP($A140,'1.27'!$A$6:$P$387,'Data for figs 1.26_1.31'!J$2,FALSE)</f>
        <v>89.6</v>
      </c>
      <c r="K140" s="530">
        <f>VLOOKUP($A140,'1.27'!$A$6:$P$387,'Data for figs 1.26_1.31'!K$2,FALSE)</f>
        <v>34.1</v>
      </c>
      <c r="L140" s="530">
        <f>VLOOKUP($A140,'1.27'!$A$6:$P$387,'Data for figs 1.26_1.31'!L$2,FALSE)</f>
        <v>61.3</v>
      </c>
      <c r="M140" s="569">
        <f>VLOOKUP($A140,'1.28'!$A$6:$P$387,'Data for figs 1.26_1.31'!M$2,FALSE)</f>
        <v>0</v>
      </c>
      <c r="N140" s="569">
        <f>VLOOKUP($A140,'1.28'!$A$6:$P$387,'Data for figs 1.26_1.31'!N$2,FALSE)</f>
        <v>0</v>
      </c>
      <c r="O140" s="570">
        <f>VLOOKUP($A140,'1.28'!$A$6:$P$387,'Data for figs 1.26_1.31'!O$2,FALSE)</f>
        <v>0</v>
      </c>
      <c r="P140" s="556">
        <f>VLOOKUP($A140,'1.29'!$A$6:$P$387,'Data for figs 1.26_1.31'!P$2,FALSE)</f>
        <v>54.58265111</v>
      </c>
      <c r="Q140" s="556">
        <f>VLOOKUP($A140,'1.29'!$A$6:$P$387,'Data for figs 1.26_1.31'!Q$2,FALSE)</f>
        <v>14.857958310000001</v>
      </c>
      <c r="R140" s="556">
        <f>VLOOKUP($A140,'1.29'!$A$6:$P$387,'Data for figs 1.26_1.31'!R$2,FALSE)</f>
        <v>34.328728910000002</v>
      </c>
      <c r="S140" s="569">
        <f>VLOOKUP($A140,'1.30'!$A$6:$P$387,'Data for figs 1.26_1.31'!S$2,FALSE)</f>
        <v>0</v>
      </c>
      <c r="T140" s="569">
        <f>VLOOKUP($A140,'1.30'!$A$6:$P$387,'Data for figs 1.26_1.31'!T$2,FALSE)</f>
        <v>0</v>
      </c>
      <c r="U140" s="570">
        <f>VLOOKUP($A140,'1.30'!$A$6:$P$387,'Data for figs 1.26_1.31'!U$2,FALSE)</f>
        <v>0</v>
      </c>
      <c r="V140" s="556">
        <v>13.28164587</v>
      </c>
      <c r="W140" s="556">
        <v>8.6228997019999998</v>
      </c>
      <c r="X140" s="556">
        <v>10.92301999</v>
      </c>
      <c r="Y140" s="531">
        <f>VLOOKUP($A140,'1.26'!$A$6:$P$387,'Data for figs 1.26_1.31'!Y$2,FALSE)</f>
        <v>84</v>
      </c>
      <c r="Z140" s="526"/>
      <c r="AA140" s="526"/>
      <c r="AB140" s="526"/>
      <c r="AC140" s="527"/>
    </row>
    <row r="141" spans="1:29" ht="17.25" x14ac:dyDescent="0.35">
      <c r="A141" s="528" t="s">
        <v>540</v>
      </c>
      <c r="B141" s="528" t="s">
        <v>541</v>
      </c>
      <c r="C141" s="528" t="s">
        <v>933</v>
      </c>
      <c r="D141" s="528" t="s">
        <v>58</v>
      </c>
      <c r="E141" s="528" t="s">
        <v>129</v>
      </c>
      <c r="F141" s="528"/>
      <c r="G141" s="569">
        <f>VLOOKUP($A141,'1.26'!$A$6:$P$387,'Data for figs 1.26_1.31'!G$2,FALSE)</f>
        <v>0</v>
      </c>
      <c r="H141" s="569">
        <f>VLOOKUP($A141,'1.26'!$A$6:$P$387,'Data for figs 1.26_1.31'!H$2,FALSE)</f>
        <v>0</v>
      </c>
      <c r="I141" s="570">
        <f>VLOOKUP($A141,'1.26'!$A$6:$P$387,'Data for figs 1.26_1.31'!I$2,FALSE)</f>
        <v>0</v>
      </c>
      <c r="J141" s="530">
        <f>VLOOKUP($A141,'1.27'!$A$6:$P$387,'Data for figs 1.26_1.31'!J$2,FALSE)</f>
        <v>91.5</v>
      </c>
      <c r="K141" s="530">
        <f>VLOOKUP($A141,'1.27'!$A$6:$P$387,'Data for figs 1.26_1.31'!K$2,FALSE)</f>
        <v>53.5</v>
      </c>
      <c r="L141" s="530">
        <f>VLOOKUP($A141,'1.27'!$A$6:$P$387,'Data for figs 1.26_1.31'!L$2,FALSE)</f>
        <v>72.099999999999994</v>
      </c>
      <c r="M141" s="569">
        <f>VLOOKUP($A141,'1.28'!$A$6:$P$387,'Data for figs 1.26_1.31'!M$2,FALSE)</f>
        <v>0</v>
      </c>
      <c r="N141" s="569">
        <f>VLOOKUP($A141,'1.28'!$A$6:$P$387,'Data for figs 1.26_1.31'!N$2,FALSE)</f>
        <v>0</v>
      </c>
      <c r="O141" s="570">
        <f>VLOOKUP($A141,'1.28'!$A$6:$P$387,'Data for figs 1.26_1.31'!O$2,FALSE)</f>
        <v>0</v>
      </c>
      <c r="P141" s="556">
        <f>VLOOKUP($A141,'1.29'!$A$6:$P$387,'Data for figs 1.26_1.31'!P$2,FALSE)</f>
        <v>46.145711740000003</v>
      </c>
      <c r="Q141" s="556">
        <f>VLOOKUP($A141,'1.29'!$A$6:$P$387,'Data for figs 1.26_1.31'!Q$2,FALSE)</f>
        <v>20.27684185</v>
      </c>
      <c r="R141" s="556">
        <f>VLOOKUP($A141,'1.29'!$A$6:$P$387,'Data for figs 1.26_1.31'!R$2,FALSE)</f>
        <v>32.933621909999999</v>
      </c>
      <c r="S141" s="569">
        <f>VLOOKUP($A141,'1.30'!$A$6:$P$387,'Data for figs 1.26_1.31'!S$2,FALSE)</f>
        <v>0</v>
      </c>
      <c r="T141" s="569">
        <f>VLOOKUP($A141,'1.30'!$A$6:$P$387,'Data for figs 1.26_1.31'!T$2,FALSE)</f>
        <v>0</v>
      </c>
      <c r="U141" s="570">
        <f>VLOOKUP($A141,'1.30'!$A$6:$P$387,'Data for figs 1.26_1.31'!U$2,FALSE)</f>
        <v>0</v>
      </c>
      <c r="V141" s="556">
        <v>12.92495306</v>
      </c>
      <c r="W141" s="556">
        <v>12.61514522</v>
      </c>
      <c r="X141" s="556">
        <v>12.752114199999999</v>
      </c>
      <c r="Y141" s="531">
        <f>VLOOKUP($A141,'1.26'!$A$6:$P$387,'Data for figs 1.26_1.31'!Y$2,FALSE)</f>
        <v>69</v>
      </c>
      <c r="Z141" s="526"/>
      <c r="AA141" s="526"/>
      <c r="AB141" s="526"/>
      <c r="AC141" s="527"/>
    </row>
    <row r="142" spans="1:29" ht="17.25" x14ac:dyDescent="0.35">
      <c r="A142" s="528" t="s">
        <v>542</v>
      </c>
      <c r="B142" s="528" t="s">
        <v>543</v>
      </c>
      <c r="C142" s="528" t="s">
        <v>933</v>
      </c>
      <c r="D142" s="528" t="s">
        <v>58</v>
      </c>
      <c r="E142" s="528" t="s">
        <v>129</v>
      </c>
      <c r="F142" s="528"/>
      <c r="G142" s="569">
        <f>VLOOKUP($A142,'1.26'!$A$6:$P$387,'Data for figs 1.26_1.31'!G$2,FALSE)</f>
        <v>0</v>
      </c>
      <c r="H142" s="569">
        <f>VLOOKUP($A142,'1.26'!$A$6:$P$387,'Data for figs 1.26_1.31'!H$2,FALSE)</f>
        <v>0</v>
      </c>
      <c r="I142" s="570">
        <f>VLOOKUP($A142,'1.26'!$A$6:$P$387,'Data for figs 1.26_1.31'!I$2,FALSE)</f>
        <v>0</v>
      </c>
      <c r="J142" s="530">
        <f>VLOOKUP($A142,'1.27'!$A$6:$P$387,'Data for figs 1.26_1.31'!J$2,FALSE)</f>
        <v>122.5</v>
      </c>
      <c r="K142" s="530">
        <f>VLOOKUP($A142,'1.27'!$A$6:$P$387,'Data for figs 1.26_1.31'!K$2,FALSE)</f>
        <v>44</v>
      </c>
      <c r="L142" s="530">
        <f>VLOOKUP($A142,'1.27'!$A$6:$P$387,'Data for figs 1.26_1.31'!L$2,FALSE)</f>
        <v>81.599999999999994</v>
      </c>
      <c r="M142" s="569">
        <f>VLOOKUP($A142,'1.28'!$A$6:$P$387,'Data for figs 1.26_1.31'!M$2,FALSE)</f>
        <v>0</v>
      </c>
      <c r="N142" s="569">
        <f>VLOOKUP($A142,'1.28'!$A$6:$P$387,'Data for figs 1.26_1.31'!N$2,FALSE)</f>
        <v>0</v>
      </c>
      <c r="O142" s="570">
        <f>VLOOKUP($A142,'1.28'!$A$6:$P$387,'Data for figs 1.26_1.31'!O$2,FALSE)</f>
        <v>0</v>
      </c>
      <c r="P142" s="556">
        <f>VLOOKUP($A142,'1.29'!$A$6:$P$387,'Data for figs 1.26_1.31'!P$2,FALSE)</f>
        <v>69.050202880000001</v>
      </c>
      <c r="Q142" s="556">
        <f>VLOOKUP($A142,'1.29'!$A$6:$P$387,'Data for figs 1.26_1.31'!Q$2,FALSE)</f>
        <v>16.900837020000001</v>
      </c>
      <c r="R142" s="556">
        <f>VLOOKUP($A142,'1.29'!$A$6:$P$387,'Data for figs 1.26_1.31'!R$2,FALSE)</f>
        <v>41.80846184</v>
      </c>
      <c r="S142" s="569">
        <f>VLOOKUP($A142,'1.30'!$A$6:$P$387,'Data for figs 1.26_1.31'!S$2,FALSE)</f>
        <v>0</v>
      </c>
      <c r="T142" s="569">
        <f>VLOOKUP($A142,'1.30'!$A$6:$P$387,'Data for figs 1.26_1.31'!T$2,FALSE)</f>
        <v>0</v>
      </c>
      <c r="U142" s="570">
        <f>VLOOKUP($A142,'1.30'!$A$6:$P$387,'Data for figs 1.26_1.31'!U$2,FALSE)</f>
        <v>0</v>
      </c>
      <c r="V142" s="556">
        <v>14.75271949</v>
      </c>
      <c r="W142" s="556">
        <v>9.5967332869999993</v>
      </c>
      <c r="X142" s="556">
        <v>12.053625240000001</v>
      </c>
      <c r="Y142" s="531">
        <f>VLOOKUP($A142,'1.26'!$A$6:$P$387,'Data for figs 1.26_1.31'!Y$2,FALSE)</f>
        <v>34</v>
      </c>
      <c r="Z142" s="526"/>
      <c r="AA142" s="526"/>
      <c r="AB142" s="526"/>
      <c r="AC142" s="527"/>
    </row>
    <row r="143" spans="1:29" ht="17.25" x14ac:dyDescent="0.35">
      <c r="A143" s="528" t="s">
        <v>544</v>
      </c>
      <c r="B143" s="528" t="s">
        <v>545</v>
      </c>
      <c r="C143" s="528" t="s">
        <v>933</v>
      </c>
      <c r="D143" s="528" t="s">
        <v>58</v>
      </c>
      <c r="E143" s="528" t="s">
        <v>129</v>
      </c>
      <c r="F143" s="528"/>
      <c r="G143" s="569">
        <f>VLOOKUP($A143,'1.26'!$A$6:$P$387,'Data for figs 1.26_1.31'!G$2,FALSE)</f>
        <v>0</v>
      </c>
      <c r="H143" s="569">
        <f>VLOOKUP($A143,'1.26'!$A$6:$P$387,'Data for figs 1.26_1.31'!H$2,FALSE)</f>
        <v>0</v>
      </c>
      <c r="I143" s="570">
        <f>VLOOKUP($A143,'1.26'!$A$6:$P$387,'Data for figs 1.26_1.31'!I$2,FALSE)</f>
        <v>0</v>
      </c>
      <c r="J143" s="530">
        <f>VLOOKUP($A143,'1.27'!$A$6:$P$387,'Data for figs 1.26_1.31'!J$2,FALSE)</f>
        <v>87.3</v>
      </c>
      <c r="K143" s="530">
        <f>VLOOKUP($A143,'1.27'!$A$6:$P$387,'Data for figs 1.26_1.31'!K$2,FALSE)</f>
        <v>31.4</v>
      </c>
      <c r="L143" s="530">
        <f>VLOOKUP($A143,'1.27'!$A$6:$P$387,'Data for figs 1.26_1.31'!L$2,FALSE)</f>
        <v>58.4</v>
      </c>
      <c r="M143" s="569">
        <f>VLOOKUP($A143,'1.28'!$A$6:$P$387,'Data for figs 1.26_1.31'!M$2,FALSE)</f>
        <v>0</v>
      </c>
      <c r="N143" s="569">
        <f>VLOOKUP($A143,'1.28'!$A$6:$P$387,'Data for figs 1.26_1.31'!N$2,FALSE)</f>
        <v>0</v>
      </c>
      <c r="O143" s="570">
        <f>VLOOKUP($A143,'1.28'!$A$6:$P$387,'Data for figs 1.26_1.31'!O$2,FALSE)</f>
        <v>0</v>
      </c>
      <c r="P143" s="556">
        <f>VLOOKUP($A143,'1.29'!$A$6:$P$387,'Data for figs 1.26_1.31'!P$2,FALSE)</f>
        <v>44.380458670000003</v>
      </c>
      <c r="Q143" s="556">
        <f>VLOOKUP($A143,'1.29'!$A$6:$P$387,'Data for figs 1.26_1.31'!Q$2,FALSE)</f>
        <v>10.74823423</v>
      </c>
      <c r="R143" s="556">
        <f>VLOOKUP($A143,'1.29'!$A$6:$P$387,'Data for figs 1.26_1.31'!R$2,FALSE)</f>
        <v>26.872408750000002</v>
      </c>
      <c r="S143" s="569">
        <f>VLOOKUP($A143,'1.30'!$A$6:$P$387,'Data for figs 1.26_1.31'!S$2,FALSE)</f>
        <v>0</v>
      </c>
      <c r="T143" s="569">
        <f>VLOOKUP($A143,'1.30'!$A$6:$P$387,'Data for figs 1.26_1.31'!T$2,FALSE)</f>
        <v>0</v>
      </c>
      <c r="U143" s="570">
        <f>VLOOKUP($A143,'1.30'!$A$6:$P$387,'Data for figs 1.26_1.31'!U$2,FALSE)</f>
        <v>0</v>
      </c>
      <c r="V143" s="556">
        <v>15.79839252</v>
      </c>
      <c r="W143" s="556">
        <v>7.2210006120000001</v>
      </c>
      <c r="X143" s="556">
        <v>11.514750769999999</v>
      </c>
      <c r="Y143" s="531">
        <f>VLOOKUP($A143,'1.26'!$A$6:$P$387,'Data for figs 1.26_1.31'!Y$2,FALSE)</f>
        <v>236</v>
      </c>
      <c r="Z143" s="526"/>
      <c r="AA143" s="526"/>
      <c r="AB143" s="526"/>
      <c r="AC143" s="527"/>
    </row>
    <row r="144" spans="1:29" ht="17.25" x14ac:dyDescent="0.35">
      <c r="A144" s="528" t="s">
        <v>546</v>
      </c>
      <c r="B144" s="528" t="s">
        <v>547</v>
      </c>
      <c r="C144" s="528" t="s">
        <v>933</v>
      </c>
      <c r="D144" s="528" t="s">
        <v>58</v>
      </c>
      <c r="E144" s="528" t="s">
        <v>129</v>
      </c>
      <c r="F144" s="528"/>
      <c r="G144" s="569">
        <f>VLOOKUP($A144,'1.26'!$A$6:$P$387,'Data for figs 1.26_1.31'!G$2,FALSE)</f>
        <v>0</v>
      </c>
      <c r="H144" s="569">
        <f>VLOOKUP($A144,'1.26'!$A$6:$P$387,'Data for figs 1.26_1.31'!H$2,FALSE)</f>
        <v>0</v>
      </c>
      <c r="I144" s="570">
        <f>VLOOKUP($A144,'1.26'!$A$6:$P$387,'Data for figs 1.26_1.31'!I$2,FALSE)</f>
        <v>0</v>
      </c>
      <c r="J144" s="530">
        <f>VLOOKUP($A144,'1.27'!$A$6:$P$387,'Data for figs 1.26_1.31'!J$2,FALSE)</f>
        <v>86.6</v>
      </c>
      <c r="K144" s="530">
        <f>VLOOKUP($A144,'1.27'!$A$6:$P$387,'Data for figs 1.26_1.31'!K$2,FALSE)</f>
        <v>40.9</v>
      </c>
      <c r="L144" s="530">
        <f>VLOOKUP($A144,'1.27'!$A$6:$P$387,'Data for figs 1.26_1.31'!L$2,FALSE)</f>
        <v>63.1</v>
      </c>
      <c r="M144" s="569">
        <f>VLOOKUP($A144,'1.28'!$A$6:$P$387,'Data for figs 1.26_1.31'!M$2,FALSE)</f>
        <v>0</v>
      </c>
      <c r="N144" s="569">
        <f>VLOOKUP($A144,'1.28'!$A$6:$P$387,'Data for figs 1.26_1.31'!N$2,FALSE)</f>
        <v>0</v>
      </c>
      <c r="O144" s="570">
        <f>VLOOKUP($A144,'1.28'!$A$6:$P$387,'Data for figs 1.26_1.31'!O$2,FALSE)</f>
        <v>0</v>
      </c>
      <c r="P144" s="556">
        <f>VLOOKUP($A144,'1.29'!$A$6:$P$387,'Data for figs 1.26_1.31'!P$2,FALSE)</f>
        <v>43.632642220000001</v>
      </c>
      <c r="Q144" s="556">
        <f>VLOOKUP($A144,'1.29'!$A$6:$P$387,'Data for figs 1.26_1.31'!Q$2,FALSE)</f>
        <v>15.30103506</v>
      </c>
      <c r="R144" s="556">
        <f>VLOOKUP($A144,'1.29'!$A$6:$P$387,'Data for figs 1.26_1.31'!R$2,FALSE)</f>
        <v>29.105349889999999</v>
      </c>
      <c r="S144" s="569">
        <f>VLOOKUP($A144,'1.30'!$A$6:$P$387,'Data for figs 1.26_1.31'!S$2,FALSE)</f>
        <v>0</v>
      </c>
      <c r="T144" s="569">
        <f>VLOOKUP($A144,'1.30'!$A$6:$P$387,'Data for figs 1.26_1.31'!T$2,FALSE)</f>
        <v>0</v>
      </c>
      <c r="U144" s="570">
        <f>VLOOKUP($A144,'1.30'!$A$6:$P$387,'Data for figs 1.26_1.31'!U$2,FALSE)</f>
        <v>0</v>
      </c>
      <c r="V144" s="556">
        <v>14.45360975</v>
      </c>
      <c r="W144" s="556">
        <v>10.36480267</v>
      </c>
      <c r="X144" s="556">
        <v>12.337672469999999</v>
      </c>
      <c r="Y144" s="531">
        <f>VLOOKUP($A144,'1.26'!$A$6:$P$387,'Data for figs 1.26_1.31'!Y$2,FALSE)</f>
        <v>273</v>
      </c>
      <c r="Z144" s="526"/>
      <c r="AA144" s="526"/>
      <c r="AB144" s="526"/>
      <c r="AC144" s="527"/>
    </row>
    <row r="145" spans="1:29" ht="17.25" x14ac:dyDescent="0.35">
      <c r="A145" s="528" t="s">
        <v>427</v>
      </c>
      <c r="B145" s="528" t="s">
        <v>428</v>
      </c>
      <c r="C145" s="528" t="s">
        <v>917</v>
      </c>
      <c r="D145" s="528" t="s">
        <v>62</v>
      </c>
      <c r="E145" s="528" t="s">
        <v>129</v>
      </c>
      <c r="F145" s="528"/>
      <c r="G145" s="569">
        <f>VLOOKUP($A145,'1.26'!$A$6:$P$387,'Data for figs 1.26_1.31'!G$2,FALSE)</f>
        <v>0</v>
      </c>
      <c r="H145" s="569">
        <f>VLOOKUP($A145,'1.26'!$A$6:$P$387,'Data for figs 1.26_1.31'!H$2,FALSE)</f>
        <v>0</v>
      </c>
      <c r="I145" s="570">
        <f>VLOOKUP($A145,'1.26'!$A$6:$P$387,'Data for figs 1.26_1.31'!I$2,FALSE)</f>
        <v>0</v>
      </c>
      <c r="J145" s="530">
        <f>VLOOKUP($A145,'1.27'!$A$6:$P$387,'Data for figs 1.26_1.31'!J$2,FALSE)</f>
        <v>136.19999999999999</v>
      </c>
      <c r="K145" s="530">
        <f>VLOOKUP($A145,'1.27'!$A$6:$P$387,'Data for figs 1.26_1.31'!K$2,FALSE)</f>
        <v>64.5</v>
      </c>
      <c r="L145" s="530">
        <f>VLOOKUP($A145,'1.27'!$A$6:$P$387,'Data for figs 1.26_1.31'!L$2,FALSE)</f>
        <v>99.8</v>
      </c>
      <c r="M145" s="569">
        <f>VLOOKUP($A145,'1.28'!$A$6:$P$387,'Data for figs 1.26_1.31'!M$2,FALSE)</f>
        <v>0</v>
      </c>
      <c r="N145" s="569">
        <f>VLOOKUP($A145,'1.28'!$A$6:$P$387,'Data for figs 1.26_1.31'!N$2,FALSE)</f>
        <v>0</v>
      </c>
      <c r="O145" s="570">
        <f>VLOOKUP($A145,'1.28'!$A$6:$P$387,'Data for figs 1.26_1.31'!O$2,FALSE)</f>
        <v>0</v>
      </c>
      <c r="P145" s="556">
        <f>VLOOKUP($A145,'1.29'!$A$6:$P$387,'Data for figs 1.26_1.31'!P$2,FALSE)</f>
        <v>82.408619130000005</v>
      </c>
      <c r="Q145" s="556">
        <f>VLOOKUP($A145,'1.29'!$A$6:$P$387,'Data for figs 1.26_1.31'!Q$2,FALSE)</f>
        <v>32.86111305</v>
      </c>
      <c r="R145" s="556">
        <f>VLOOKUP($A145,'1.29'!$A$6:$P$387,'Data for figs 1.26_1.31'!R$2,FALSE)</f>
        <v>57.303452679999999</v>
      </c>
      <c r="S145" s="569">
        <f>VLOOKUP($A145,'1.30'!$A$6:$P$387,'Data for figs 1.26_1.31'!S$2,FALSE)</f>
        <v>0</v>
      </c>
      <c r="T145" s="569">
        <f>VLOOKUP($A145,'1.30'!$A$6:$P$387,'Data for figs 1.26_1.31'!T$2,FALSE)</f>
        <v>0</v>
      </c>
      <c r="U145" s="570">
        <f>VLOOKUP($A145,'1.30'!$A$6:$P$387,'Data for figs 1.26_1.31'!U$2,FALSE)</f>
        <v>0</v>
      </c>
      <c r="V145" s="556">
        <v>27.855485940000001</v>
      </c>
      <c r="W145" s="556">
        <v>14.81988984</v>
      </c>
      <c r="X145" s="556">
        <v>21.187152770000001</v>
      </c>
      <c r="Y145" s="531">
        <f>VLOOKUP($A145,'1.26'!$A$6:$P$387,'Data for figs 1.26_1.31'!Y$2,FALSE)</f>
        <v>11</v>
      </c>
      <c r="Z145" s="526"/>
      <c r="AA145" s="526"/>
      <c r="AB145" s="526"/>
      <c r="AC145" s="527"/>
    </row>
    <row r="146" spans="1:29" ht="17.25" x14ac:dyDescent="0.35">
      <c r="A146" s="528" t="s">
        <v>429</v>
      </c>
      <c r="B146" s="528" t="s">
        <v>430</v>
      </c>
      <c r="C146" s="528" t="s">
        <v>917</v>
      </c>
      <c r="D146" s="528" t="s">
        <v>62</v>
      </c>
      <c r="E146" s="528" t="s">
        <v>129</v>
      </c>
      <c r="F146" s="528"/>
      <c r="G146" s="569">
        <f>VLOOKUP($A146,'1.26'!$A$6:$P$387,'Data for figs 1.26_1.31'!G$2,FALSE)</f>
        <v>0</v>
      </c>
      <c r="H146" s="569">
        <f>VLOOKUP($A146,'1.26'!$A$6:$P$387,'Data for figs 1.26_1.31'!H$2,FALSE)</f>
        <v>0</v>
      </c>
      <c r="I146" s="570">
        <f>VLOOKUP($A146,'1.26'!$A$6:$P$387,'Data for figs 1.26_1.31'!I$2,FALSE)</f>
        <v>0</v>
      </c>
      <c r="J146" s="530">
        <f>VLOOKUP($A146,'1.27'!$A$6:$P$387,'Data for figs 1.26_1.31'!J$2,FALSE)</f>
        <v>102</v>
      </c>
      <c r="K146" s="530">
        <f>VLOOKUP($A146,'1.27'!$A$6:$P$387,'Data for figs 1.26_1.31'!K$2,FALSE)</f>
        <v>47.4</v>
      </c>
      <c r="L146" s="530">
        <f>VLOOKUP($A146,'1.27'!$A$6:$P$387,'Data for figs 1.26_1.31'!L$2,FALSE)</f>
        <v>74.7</v>
      </c>
      <c r="M146" s="569">
        <f>VLOOKUP($A146,'1.28'!$A$6:$P$387,'Data for figs 1.26_1.31'!M$2,FALSE)</f>
        <v>0</v>
      </c>
      <c r="N146" s="569">
        <f>VLOOKUP($A146,'1.28'!$A$6:$P$387,'Data for figs 1.26_1.31'!N$2,FALSE)</f>
        <v>0</v>
      </c>
      <c r="O146" s="570">
        <f>VLOOKUP($A146,'1.28'!$A$6:$P$387,'Data for figs 1.26_1.31'!O$2,FALSE)</f>
        <v>0</v>
      </c>
      <c r="P146" s="556">
        <f>VLOOKUP($A146,'1.29'!$A$6:$P$387,'Data for figs 1.26_1.31'!P$2,FALSE)</f>
        <v>63.045629609999999</v>
      </c>
      <c r="Q146" s="556">
        <f>VLOOKUP($A146,'1.29'!$A$6:$P$387,'Data for figs 1.26_1.31'!Q$2,FALSE)</f>
        <v>14.78214915</v>
      </c>
      <c r="R146" s="556">
        <f>VLOOKUP($A146,'1.29'!$A$6:$P$387,'Data for figs 1.26_1.31'!R$2,FALSE)</f>
        <v>38.887088200000001</v>
      </c>
      <c r="S146" s="569">
        <f>VLOOKUP($A146,'1.30'!$A$6:$P$387,'Data for figs 1.26_1.31'!S$2,FALSE)</f>
        <v>0</v>
      </c>
      <c r="T146" s="569">
        <f>VLOOKUP($A146,'1.30'!$A$6:$P$387,'Data for figs 1.26_1.31'!T$2,FALSE)</f>
        <v>0</v>
      </c>
      <c r="U146" s="570">
        <f>VLOOKUP($A146,'1.30'!$A$6:$P$387,'Data for figs 1.26_1.31'!U$2,FALSE)</f>
        <v>0</v>
      </c>
      <c r="V146" s="556">
        <v>19.081709650000001</v>
      </c>
      <c r="W146" s="556">
        <v>14.21416859</v>
      </c>
      <c r="X146" s="556">
        <v>16.66117822</v>
      </c>
      <c r="Y146" s="531">
        <f>VLOOKUP($A146,'1.26'!$A$6:$P$387,'Data for figs 1.26_1.31'!Y$2,FALSE)</f>
        <v>192</v>
      </c>
      <c r="Z146" s="526"/>
      <c r="AA146" s="526"/>
      <c r="AB146" s="526"/>
      <c r="AC146" s="527"/>
    </row>
    <row r="147" spans="1:29" ht="17.25" x14ac:dyDescent="0.35">
      <c r="A147" s="528" t="s">
        <v>431</v>
      </c>
      <c r="B147" s="528" t="s">
        <v>432</v>
      </c>
      <c r="C147" s="528" t="s">
        <v>917</v>
      </c>
      <c r="D147" s="528" t="s">
        <v>62</v>
      </c>
      <c r="E147" s="528" t="s">
        <v>129</v>
      </c>
      <c r="F147" s="528"/>
      <c r="G147" s="569">
        <f>VLOOKUP($A147,'1.26'!$A$6:$P$387,'Data for figs 1.26_1.31'!G$2,FALSE)</f>
        <v>0</v>
      </c>
      <c r="H147" s="569">
        <f>VLOOKUP($A147,'1.26'!$A$6:$P$387,'Data for figs 1.26_1.31'!H$2,FALSE)</f>
        <v>0</v>
      </c>
      <c r="I147" s="570">
        <f>VLOOKUP($A147,'1.26'!$A$6:$P$387,'Data for figs 1.26_1.31'!I$2,FALSE)</f>
        <v>0</v>
      </c>
      <c r="J147" s="530">
        <f>VLOOKUP($A147,'1.27'!$A$6:$P$387,'Data for figs 1.26_1.31'!J$2,FALSE)</f>
        <v>94.6</v>
      </c>
      <c r="K147" s="530">
        <f>VLOOKUP($A147,'1.27'!$A$6:$P$387,'Data for figs 1.26_1.31'!K$2,FALSE)</f>
        <v>45.3</v>
      </c>
      <c r="L147" s="530">
        <f>VLOOKUP($A147,'1.27'!$A$6:$P$387,'Data for figs 1.26_1.31'!L$2,FALSE)</f>
        <v>69.5</v>
      </c>
      <c r="M147" s="569">
        <f>VLOOKUP($A147,'1.28'!$A$6:$P$387,'Data for figs 1.26_1.31'!M$2,FALSE)</f>
        <v>0</v>
      </c>
      <c r="N147" s="569">
        <f>VLOOKUP($A147,'1.28'!$A$6:$P$387,'Data for figs 1.26_1.31'!N$2,FALSE)</f>
        <v>0</v>
      </c>
      <c r="O147" s="570">
        <f>VLOOKUP($A147,'1.28'!$A$6:$P$387,'Data for figs 1.26_1.31'!O$2,FALSE)</f>
        <v>0</v>
      </c>
      <c r="P147" s="556">
        <f>VLOOKUP($A147,'1.29'!$A$6:$P$387,'Data for figs 1.26_1.31'!P$2,FALSE)</f>
        <v>59.862089150000003</v>
      </c>
      <c r="Q147" s="556">
        <f>VLOOKUP($A147,'1.29'!$A$6:$P$387,'Data for figs 1.26_1.31'!Q$2,FALSE)</f>
        <v>16.602406500000001</v>
      </c>
      <c r="R147" s="556">
        <f>VLOOKUP($A147,'1.29'!$A$6:$P$387,'Data for figs 1.26_1.31'!R$2,FALSE)</f>
        <v>37.836810280000002</v>
      </c>
      <c r="S147" s="569">
        <f>VLOOKUP($A147,'1.30'!$A$6:$P$387,'Data for figs 1.26_1.31'!S$2,FALSE)</f>
        <v>0</v>
      </c>
      <c r="T147" s="569">
        <f>VLOOKUP($A147,'1.30'!$A$6:$P$387,'Data for figs 1.26_1.31'!T$2,FALSE)</f>
        <v>0</v>
      </c>
      <c r="U147" s="570">
        <f>VLOOKUP($A147,'1.30'!$A$6:$P$387,'Data for figs 1.26_1.31'!U$2,FALSE)</f>
        <v>0</v>
      </c>
      <c r="V147" s="556">
        <v>15.123877719999999</v>
      </c>
      <c r="W147" s="556">
        <v>15.255678270000001</v>
      </c>
      <c r="X147" s="556">
        <v>15.210377599999999</v>
      </c>
      <c r="Y147" s="531">
        <f>VLOOKUP($A147,'1.26'!$A$6:$P$387,'Data for figs 1.26_1.31'!Y$2,FALSE)</f>
        <v>198</v>
      </c>
      <c r="Z147" s="526"/>
      <c r="AA147" s="526"/>
      <c r="AB147" s="526"/>
      <c r="AC147" s="527"/>
    </row>
    <row r="148" spans="1:29" ht="17.25" x14ac:dyDescent="0.35">
      <c r="A148" s="528" t="s">
        <v>433</v>
      </c>
      <c r="B148" s="528" t="s">
        <v>434</v>
      </c>
      <c r="C148" s="528" t="s">
        <v>917</v>
      </c>
      <c r="D148" s="528" t="s">
        <v>62</v>
      </c>
      <c r="E148" s="528" t="s">
        <v>129</v>
      </c>
      <c r="F148" s="528"/>
      <c r="G148" s="569">
        <f>VLOOKUP($A148,'1.26'!$A$6:$P$387,'Data for figs 1.26_1.31'!G$2,FALSE)</f>
        <v>0</v>
      </c>
      <c r="H148" s="569">
        <f>VLOOKUP($A148,'1.26'!$A$6:$P$387,'Data for figs 1.26_1.31'!H$2,FALSE)</f>
        <v>0</v>
      </c>
      <c r="I148" s="570">
        <f>VLOOKUP($A148,'1.26'!$A$6:$P$387,'Data for figs 1.26_1.31'!I$2,FALSE)</f>
        <v>0</v>
      </c>
      <c r="J148" s="530">
        <f>VLOOKUP($A148,'1.27'!$A$6:$P$387,'Data for figs 1.26_1.31'!J$2,FALSE)</f>
        <v>130.1</v>
      </c>
      <c r="K148" s="530">
        <f>VLOOKUP($A148,'1.27'!$A$6:$P$387,'Data for figs 1.26_1.31'!K$2,FALSE)</f>
        <v>66.599999999999994</v>
      </c>
      <c r="L148" s="530">
        <f>VLOOKUP($A148,'1.27'!$A$6:$P$387,'Data for figs 1.26_1.31'!L$2,FALSE)</f>
        <v>97.7</v>
      </c>
      <c r="M148" s="569">
        <f>VLOOKUP($A148,'1.28'!$A$6:$P$387,'Data for figs 1.26_1.31'!M$2,FALSE)</f>
        <v>0</v>
      </c>
      <c r="N148" s="569">
        <f>VLOOKUP($A148,'1.28'!$A$6:$P$387,'Data for figs 1.26_1.31'!N$2,FALSE)</f>
        <v>0</v>
      </c>
      <c r="O148" s="570">
        <f>VLOOKUP($A148,'1.28'!$A$6:$P$387,'Data for figs 1.26_1.31'!O$2,FALSE)</f>
        <v>0</v>
      </c>
      <c r="P148" s="556">
        <f>VLOOKUP($A148,'1.29'!$A$6:$P$387,'Data for figs 1.26_1.31'!P$2,FALSE)</f>
        <v>93.834977890000005</v>
      </c>
      <c r="Q148" s="556">
        <f>VLOOKUP($A148,'1.29'!$A$6:$P$387,'Data for figs 1.26_1.31'!Q$2,FALSE)</f>
        <v>35.838474669999997</v>
      </c>
      <c r="R148" s="556">
        <f>VLOOKUP($A148,'1.29'!$A$6:$P$387,'Data for figs 1.26_1.31'!R$2,FALSE)</f>
        <v>64.357791109999994</v>
      </c>
      <c r="S148" s="569">
        <f>VLOOKUP($A148,'1.30'!$A$6:$P$387,'Data for figs 1.26_1.31'!S$2,FALSE)</f>
        <v>0</v>
      </c>
      <c r="T148" s="569">
        <f>VLOOKUP($A148,'1.30'!$A$6:$P$387,'Data for figs 1.26_1.31'!T$2,FALSE)</f>
        <v>0</v>
      </c>
      <c r="U148" s="570">
        <f>VLOOKUP($A148,'1.30'!$A$6:$P$387,'Data for figs 1.26_1.31'!U$2,FALSE)</f>
        <v>0</v>
      </c>
      <c r="V148" s="556">
        <v>16.020041410000001</v>
      </c>
      <c r="W148" s="556">
        <v>11.11407097</v>
      </c>
      <c r="X148" s="556">
        <v>13.57067415</v>
      </c>
      <c r="Y148" s="531">
        <f>VLOOKUP($A148,'1.26'!$A$6:$P$387,'Data for figs 1.26_1.31'!Y$2,FALSE)</f>
        <v>18</v>
      </c>
      <c r="Z148" s="526"/>
      <c r="AA148" s="526"/>
      <c r="AB148" s="526"/>
      <c r="AC148" s="527"/>
    </row>
    <row r="149" spans="1:29" ht="17.25" x14ac:dyDescent="0.35">
      <c r="A149" s="528" t="s">
        <v>435</v>
      </c>
      <c r="B149" s="528" t="s">
        <v>436</v>
      </c>
      <c r="C149" s="528" t="s">
        <v>917</v>
      </c>
      <c r="D149" s="528" t="s">
        <v>62</v>
      </c>
      <c r="E149" s="528" t="s">
        <v>129</v>
      </c>
      <c r="F149" s="528"/>
      <c r="G149" s="569">
        <f>VLOOKUP($A149,'1.26'!$A$6:$P$387,'Data for figs 1.26_1.31'!G$2,FALSE)</f>
        <v>0</v>
      </c>
      <c r="H149" s="569">
        <f>VLOOKUP($A149,'1.26'!$A$6:$P$387,'Data for figs 1.26_1.31'!H$2,FALSE)</f>
        <v>0</v>
      </c>
      <c r="I149" s="570">
        <f>VLOOKUP($A149,'1.26'!$A$6:$P$387,'Data for figs 1.26_1.31'!I$2,FALSE)</f>
        <v>0</v>
      </c>
      <c r="J149" s="530">
        <f>VLOOKUP($A149,'1.27'!$A$6:$P$387,'Data for figs 1.26_1.31'!J$2,FALSE)</f>
        <v>107.9</v>
      </c>
      <c r="K149" s="530">
        <f>VLOOKUP($A149,'1.27'!$A$6:$P$387,'Data for figs 1.26_1.31'!K$2,FALSE)</f>
        <v>49.8</v>
      </c>
      <c r="L149" s="530">
        <f>VLOOKUP($A149,'1.27'!$A$6:$P$387,'Data for figs 1.26_1.31'!L$2,FALSE)</f>
        <v>77.900000000000006</v>
      </c>
      <c r="M149" s="569">
        <f>VLOOKUP($A149,'1.28'!$A$6:$P$387,'Data for figs 1.26_1.31'!M$2,FALSE)</f>
        <v>0</v>
      </c>
      <c r="N149" s="569">
        <f>VLOOKUP($A149,'1.28'!$A$6:$P$387,'Data for figs 1.26_1.31'!N$2,FALSE)</f>
        <v>0</v>
      </c>
      <c r="O149" s="570">
        <f>VLOOKUP($A149,'1.28'!$A$6:$P$387,'Data for figs 1.26_1.31'!O$2,FALSE)</f>
        <v>0</v>
      </c>
      <c r="P149" s="556">
        <f>VLOOKUP($A149,'1.29'!$A$6:$P$387,'Data for figs 1.26_1.31'!P$2,FALSE)</f>
        <v>68.103630510000002</v>
      </c>
      <c r="Q149" s="556">
        <f>VLOOKUP($A149,'1.29'!$A$6:$P$387,'Data for figs 1.26_1.31'!Q$2,FALSE)</f>
        <v>19.10183288</v>
      </c>
      <c r="R149" s="556">
        <f>VLOOKUP($A149,'1.29'!$A$6:$P$387,'Data for figs 1.26_1.31'!R$2,FALSE)</f>
        <v>42.846982799999999</v>
      </c>
      <c r="S149" s="569">
        <f>VLOOKUP($A149,'1.30'!$A$6:$P$387,'Data for figs 1.26_1.31'!S$2,FALSE)</f>
        <v>0</v>
      </c>
      <c r="T149" s="569">
        <f>VLOOKUP($A149,'1.30'!$A$6:$P$387,'Data for figs 1.26_1.31'!T$2,FALSE)</f>
        <v>0</v>
      </c>
      <c r="U149" s="570">
        <f>VLOOKUP($A149,'1.30'!$A$6:$P$387,'Data for figs 1.26_1.31'!U$2,FALSE)</f>
        <v>0</v>
      </c>
      <c r="V149" s="556">
        <v>17.38140696</v>
      </c>
      <c r="W149" s="556">
        <v>14.4087801</v>
      </c>
      <c r="X149" s="556">
        <v>15.834866</v>
      </c>
      <c r="Y149" s="531">
        <f>VLOOKUP($A149,'1.26'!$A$6:$P$387,'Data for figs 1.26_1.31'!Y$2,FALSE)</f>
        <v>112</v>
      </c>
      <c r="Z149" s="526"/>
      <c r="AA149" s="526"/>
      <c r="AB149" s="526"/>
      <c r="AC149" s="527"/>
    </row>
    <row r="150" spans="1:29" ht="17.25" x14ac:dyDescent="0.35">
      <c r="A150" s="528" t="s">
        <v>437</v>
      </c>
      <c r="B150" s="528" t="s">
        <v>438</v>
      </c>
      <c r="C150" s="528" t="s">
        <v>917</v>
      </c>
      <c r="D150" s="528" t="s">
        <v>62</v>
      </c>
      <c r="E150" s="528" t="s">
        <v>129</v>
      </c>
      <c r="F150" s="528"/>
      <c r="G150" s="569">
        <f>VLOOKUP($A150,'1.26'!$A$6:$P$387,'Data for figs 1.26_1.31'!G$2,FALSE)</f>
        <v>0</v>
      </c>
      <c r="H150" s="569">
        <f>VLOOKUP($A150,'1.26'!$A$6:$P$387,'Data for figs 1.26_1.31'!H$2,FALSE)</f>
        <v>0</v>
      </c>
      <c r="I150" s="570">
        <f>VLOOKUP($A150,'1.26'!$A$6:$P$387,'Data for figs 1.26_1.31'!I$2,FALSE)</f>
        <v>0</v>
      </c>
      <c r="J150" s="530">
        <f>VLOOKUP($A150,'1.27'!$A$6:$P$387,'Data for figs 1.26_1.31'!J$2,FALSE)</f>
        <v>125.1</v>
      </c>
      <c r="K150" s="530">
        <f>VLOOKUP($A150,'1.27'!$A$6:$P$387,'Data for figs 1.26_1.31'!K$2,FALSE)</f>
        <v>59.6</v>
      </c>
      <c r="L150" s="530">
        <f>VLOOKUP($A150,'1.27'!$A$6:$P$387,'Data for figs 1.26_1.31'!L$2,FALSE)</f>
        <v>92</v>
      </c>
      <c r="M150" s="569">
        <f>VLOOKUP($A150,'1.28'!$A$6:$P$387,'Data for figs 1.26_1.31'!M$2,FALSE)</f>
        <v>0</v>
      </c>
      <c r="N150" s="569">
        <f>VLOOKUP($A150,'1.28'!$A$6:$P$387,'Data for figs 1.26_1.31'!N$2,FALSE)</f>
        <v>0</v>
      </c>
      <c r="O150" s="570">
        <f>VLOOKUP($A150,'1.28'!$A$6:$P$387,'Data for figs 1.26_1.31'!O$2,FALSE)</f>
        <v>0</v>
      </c>
      <c r="P150" s="556">
        <f>VLOOKUP($A150,'1.29'!$A$6:$P$387,'Data for figs 1.26_1.31'!P$2,FALSE)</f>
        <v>83.968201469999997</v>
      </c>
      <c r="Q150" s="556">
        <f>VLOOKUP($A150,'1.29'!$A$6:$P$387,'Data for figs 1.26_1.31'!Q$2,FALSE)</f>
        <v>34.776509869999998</v>
      </c>
      <c r="R150" s="556">
        <f>VLOOKUP($A150,'1.29'!$A$6:$P$387,'Data for figs 1.26_1.31'!R$2,FALSE)</f>
        <v>59.135760130000001</v>
      </c>
      <c r="S150" s="569">
        <f>VLOOKUP($A150,'1.30'!$A$6:$P$387,'Data for figs 1.26_1.31'!S$2,FALSE)</f>
        <v>0</v>
      </c>
      <c r="T150" s="569">
        <f>VLOOKUP($A150,'1.30'!$A$6:$P$387,'Data for figs 1.26_1.31'!T$2,FALSE)</f>
        <v>0</v>
      </c>
      <c r="U150" s="570">
        <f>VLOOKUP($A150,'1.30'!$A$6:$P$387,'Data for figs 1.26_1.31'!U$2,FALSE)</f>
        <v>0</v>
      </c>
      <c r="V150" s="556">
        <v>18.751372279999998</v>
      </c>
      <c r="W150" s="556">
        <v>8.2818578919999997</v>
      </c>
      <c r="X150" s="556">
        <v>13.422896339999999</v>
      </c>
      <c r="Y150" s="531">
        <f>VLOOKUP($A150,'1.26'!$A$6:$P$387,'Data for figs 1.26_1.31'!Y$2,FALSE)</f>
        <v>36</v>
      </c>
      <c r="Z150" s="526"/>
      <c r="AA150" s="526"/>
      <c r="AB150" s="526"/>
      <c r="AC150" s="527"/>
    </row>
    <row r="151" spans="1:29" ht="17.25" x14ac:dyDescent="0.35">
      <c r="A151" s="528" t="s">
        <v>439</v>
      </c>
      <c r="B151" s="528" t="s">
        <v>440</v>
      </c>
      <c r="C151" s="528" t="s">
        <v>917</v>
      </c>
      <c r="D151" s="528" t="s">
        <v>62</v>
      </c>
      <c r="E151" s="528" t="s">
        <v>129</v>
      </c>
      <c r="F151" s="528"/>
      <c r="G151" s="569">
        <f>VLOOKUP($A151,'1.26'!$A$6:$P$387,'Data for figs 1.26_1.31'!G$2,FALSE)</f>
        <v>0</v>
      </c>
      <c r="H151" s="569">
        <f>VLOOKUP($A151,'1.26'!$A$6:$P$387,'Data for figs 1.26_1.31'!H$2,FALSE)</f>
        <v>0</v>
      </c>
      <c r="I151" s="570">
        <f>VLOOKUP($A151,'1.26'!$A$6:$P$387,'Data for figs 1.26_1.31'!I$2,FALSE)</f>
        <v>0</v>
      </c>
      <c r="J151" s="530">
        <f>VLOOKUP($A151,'1.27'!$A$6:$P$387,'Data for figs 1.26_1.31'!J$2,FALSE)</f>
        <v>136.6</v>
      </c>
      <c r="K151" s="530">
        <f>VLOOKUP($A151,'1.27'!$A$6:$P$387,'Data for figs 1.26_1.31'!K$2,FALSE)</f>
        <v>50.3</v>
      </c>
      <c r="L151" s="530">
        <f>VLOOKUP($A151,'1.27'!$A$6:$P$387,'Data for figs 1.26_1.31'!L$2,FALSE)</f>
        <v>93.3</v>
      </c>
      <c r="M151" s="569">
        <f>VLOOKUP($A151,'1.28'!$A$6:$P$387,'Data for figs 1.26_1.31'!M$2,FALSE)</f>
        <v>0</v>
      </c>
      <c r="N151" s="569">
        <f>VLOOKUP($A151,'1.28'!$A$6:$P$387,'Data for figs 1.26_1.31'!N$2,FALSE)</f>
        <v>0</v>
      </c>
      <c r="O151" s="570">
        <f>VLOOKUP($A151,'1.28'!$A$6:$P$387,'Data for figs 1.26_1.31'!O$2,FALSE)</f>
        <v>0</v>
      </c>
      <c r="P151" s="556">
        <f>VLOOKUP($A151,'1.29'!$A$6:$P$387,'Data for figs 1.26_1.31'!P$2,FALSE)</f>
        <v>82.025741289999999</v>
      </c>
      <c r="Q151" s="556">
        <f>VLOOKUP($A151,'1.29'!$A$6:$P$387,'Data for figs 1.26_1.31'!Q$2,FALSE)</f>
        <v>20.558325549999999</v>
      </c>
      <c r="R151" s="556">
        <f>VLOOKUP($A151,'1.29'!$A$6:$P$387,'Data for figs 1.26_1.31'!R$2,FALSE)</f>
        <v>51.140481229999999</v>
      </c>
      <c r="S151" s="569">
        <f>VLOOKUP($A151,'1.30'!$A$6:$P$387,'Data for figs 1.26_1.31'!S$2,FALSE)</f>
        <v>0</v>
      </c>
      <c r="T151" s="569">
        <f>VLOOKUP($A151,'1.30'!$A$6:$P$387,'Data for figs 1.26_1.31'!T$2,FALSE)</f>
        <v>0</v>
      </c>
      <c r="U151" s="570">
        <f>VLOOKUP($A151,'1.30'!$A$6:$P$387,'Data for figs 1.26_1.31'!U$2,FALSE)</f>
        <v>0</v>
      </c>
      <c r="V151" s="556">
        <v>21.873652060000001</v>
      </c>
      <c r="W151" s="556">
        <v>12.79347823</v>
      </c>
      <c r="X151" s="556">
        <v>17.371086129999998</v>
      </c>
      <c r="Y151" s="531">
        <f>VLOOKUP($A151,'1.26'!$A$6:$P$387,'Data for figs 1.26_1.31'!Y$2,FALSE)</f>
        <v>46</v>
      </c>
      <c r="Z151" s="526"/>
      <c r="AA151" s="526"/>
      <c r="AB151" s="526"/>
      <c r="AC151" s="527"/>
    </row>
    <row r="152" spans="1:29" ht="17.25" x14ac:dyDescent="0.35">
      <c r="A152" s="528" t="s">
        <v>441</v>
      </c>
      <c r="B152" s="528" t="s">
        <v>442</v>
      </c>
      <c r="C152" s="528" t="s">
        <v>917</v>
      </c>
      <c r="D152" s="528" t="s">
        <v>62</v>
      </c>
      <c r="E152" s="528" t="s">
        <v>129</v>
      </c>
      <c r="F152" s="528"/>
      <c r="G152" s="569">
        <f>VLOOKUP($A152,'1.26'!$A$6:$P$387,'Data for figs 1.26_1.31'!G$2,FALSE)</f>
        <v>0</v>
      </c>
      <c r="H152" s="569">
        <f>VLOOKUP($A152,'1.26'!$A$6:$P$387,'Data for figs 1.26_1.31'!H$2,FALSE)</f>
        <v>0</v>
      </c>
      <c r="I152" s="570">
        <f>VLOOKUP($A152,'1.26'!$A$6:$P$387,'Data for figs 1.26_1.31'!I$2,FALSE)</f>
        <v>0</v>
      </c>
      <c r="J152" s="530">
        <f>VLOOKUP($A152,'1.27'!$A$6:$P$387,'Data for figs 1.26_1.31'!J$2,FALSE)</f>
        <v>110.1</v>
      </c>
      <c r="K152" s="530">
        <f>VLOOKUP($A152,'1.27'!$A$6:$P$387,'Data for figs 1.26_1.31'!K$2,FALSE)</f>
        <v>43.3</v>
      </c>
      <c r="L152" s="530">
        <f>VLOOKUP($A152,'1.27'!$A$6:$P$387,'Data for figs 1.26_1.31'!L$2,FALSE)</f>
        <v>76.099999999999994</v>
      </c>
      <c r="M152" s="569">
        <f>VLOOKUP($A152,'1.28'!$A$6:$P$387,'Data for figs 1.26_1.31'!M$2,FALSE)</f>
        <v>0</v>
      </c>
      <c r="N152" s="569">
        <f>VLOOKUP($A152,'1.28'!$A$6:$P$387,'Data for figs 1.26_1.31'!N$2,FALSE)</f>
        <v>0</v>
      </c>
      <c r="O152" s="570">
        <f>VLOOKUP($A152,'1.28'!$A$6:$P$387,'Data for figs 1.26_1.31'!O$2,FALSE)</f>
        <v>0</v>
      </c>
      <c r="P152" s="556">
        <f>VLOOKUP($A152,'1.29'!$A$6:$P$387,'Data for figs 1.26_1.31'!P$2,FALSE)</f>
        <v>73.685167329999999</v>
      </c>
      <c r="Q152" s="556">
        <f>VLOOKUP($A152,'1.29'!$A$6:$P$387,'Data for figs 1.26_1.31'!Q$2,FALSE)</f>
        <v>23.879356439999999</v>
      </c>
      <c r="R152" s="556">
        <f>VLOOKUP($A152,'1.29'!$A$6:$P$387,'Data for figs 1.26_1.31'!R$2,FALSE)</f>
        <v>48.410111180000001</v>
      </c>
      <c r="S152" s="569">
        <f>VLOOKUP($A152,'1.30'!$A$6:$P$387,'Data for figs 1.26_1.31'!S$2,FALSE)</f>
        <v>0</v>
      </c>
      <c r="T152" s="569">
        <f>VLOOKUP($A152,'1.30'!$A$6:$P$387,'Data for figs 1.26_1.31'!T$2,FALSE)</f>
        <v>0</v>
      </c>
      <c r="U152" s="570">
        <f>VLOOKUP($A152,'1.30'!$A$6:$P$387,'Data for figs 1.26_1.31'!U$2,FALSE)</f>
        <v>0</v>
      </c>
      <c r="V152" s="556">
        <v>14.782949779999999</v>
      </c>
      <c r="W152" s="556">
        <v>13.149383179999999</v>
      </c>
      <c r="X152" s="556">
        <v>13.8138244</v>
      </c>
      <c r="Y152" s="531">
        <f>VLOOKUP($A152,'1.26'!$A$6:$P$387,'Data for figs 1.26_1.31'!Y$2,FALSE)</f>
        <v>282</v>
      </c>
      <c r="Z152" s="526"/>
      <c r="AA152" s="526"/>
      <c r="AB152" s="526"/>
      <c r="AC152" s="527"/>
    </row>
    <row r="153" spans="1:29" ht="17.25" x14ac:dyDescent="0.35">
      <c r="A153" s="528" t="s">
        <v>443</v>
      </c>
      <c r="B153" s="528" t="s">
        <v>444</v>
      </c>
      <c r="C153" s="528" t="s">
        <v>917</v>
      </c>
      <c r="D153" s="528" t="s">
        <v>62</v>
      </c>
      <c r="E153" s="528" t="s">
        <v>129</v>
      </c>
      <c r="F153" s="528"/>
      <c r="G153" s="569">
        <f>VLOOKUP($A153,'1.26'!$A$6:$P$387,'Data for figs 1.26_1.31'!G$2,FALSE)</f>
        <v>0</v>
      </c>
      <c r="H153" s="569">
        <f>VLOOKUP($A153,'1.26'!$A$6:$P$387,'Data for figs 1.26_1.31'!H$2,FALSE)</f>
        <v>0</v>
      </c>
      <c r="I153" s="570">
        <f>VLOOKUP($A153,'1.26'!$A$6:$P$387,'Data for figs 1.26_1.31'!I$2,FALSE)</f>
        <v>0</v>
      </c>
      <c r="J153" s="530">
        <f>VLOOKUP($A153,'1.27'!$A$6:$P$387,'Data for figs 1.26_1.31'!J$2,FALSE)</f>
        <v>103.4</v>
      </c>
      <c r="K153" s="530">
        <f>VLOOKUP($A153,'1.27'!$A$6:$P$387,'Data for figs 1.26_1.31'!K$2,FALSE)</f>
        <v>55.2</v>
      </c>
      <c r="L153" s="530">
        <f>VLOOKUP($A153,'1.27'!$A$6:$P$387,'Data for figs 1.26_1.31'!L$2,FALSE)</f>
        <v>79</v>
      </c>
      <c r="M153" s="569">
        <f>VLOOKUP($A153,'1.28'!$A$6:$P$387,'Data for figs 1.26_1.31'!M$2,FALSE)</f>
        <v>0</v>
      </c>
      <c r="N153" s="569">
        <f>VLOOKUP($A153,'1.28'!$A$6:$P$387,'Data for figs 1.26_1.31'!N$2,FALSE)</f>
        <v>0</v>
      </c>
      <c r="O153" s="570">
        <f>VLOOKUP($A153,'1.28'!$A$6:$P$387,'Data for figs 1.26_1.31'!O$2,FALSE)</f>
        <v>0</v>
      </c>
      <c r="P153" s="556">
        <f>VLOOKUP($A153,'1.29'!$A$6:$P$387,'Data for figs 1.26_1.31'!P$2,FALSE)</f>
        <v>66.262119119999994</v>
      </c>
      <c r="Q153" s="556">
        <f>VLOOKUP($A153,'1.29'!$A$6:$P$387,'Data for figs 1.26_1.31'!Q$2,FALSE)</f>
        <v>32.077705590000001</v>
      </c>
      <c r="R153" s="556">
        <f>VLOOKUP($A153,'1.29'!$A$6:$P$387,'Data for figs 1.26_1.31'!R$2,FALSE)</f>
        <v>48.959771480000001</v>
      </c>
      <c r="S153" s="569">
        <f>VLOOKUP($A153,'1.30'!$A$6:$P$387,'Data for figs 1.26_1.31'!S$2,FALSE)</f>
        <v>0</v>
      </c>
      <c r="T153" s="569">
        <f>VLOOKUP($A153,'1.30'!$A$6:$P$387,'Data for figs 1.26_1.31'!T$2,FALSE)</f>
        <v>0</v>
      </c>
      <c r="U153" s="570">
        <f>VLOOKUP($A153,'1.30'!$A$6:$P$387,'Data for figs 1.26_1.31'!U$2,FALSE)</f>
        <v>0</v>
      </c>
      <c r="V153" s="556">
        <v>16.494309009999998</v>
      </c>
      <c r="W153" s="556">
        <v>13.132877730000001</v>
      </c>
      <c r="X153" s="556">
        <v>14.712207340000001</v>
      </c>
      <c r="Y153" s="531">
        <f>VLOOKUP($A153,'1.26'!$A$6:$P$387,'Data for figs 1.26_1.31'!Y$2,FALSE)</f>
        <v>91</v>
      </c>
      <c r="Z153" s="526"/>
      <c r="AA153" s="526"/>
      <c r="AB153" s="526"/>
      <c r="AC153" s="527"/>
    </row>
    <row r="154" spans="1:29" ht="17.25" x14ac:dyDescent="0.35">
      <c r="A154" s="528" t="s">
        <v>445</v>
      </c>
      <c r="B154" s="528" t="s">
        <v>446</v>
      </c>
      <c r="C154" s="528" t="s">
        <v>917</v>
      </c>
      <c r="D154" s="528" t="s">
        <v>62</v>
      </c>
      <c r="E154" s="528" t="s">
        <v>129</v>
      </c>
      <c r="F154" s="528"/>
      <c r="G154" s="569">
        <f>VLOOKUP($A154,'1.26'!$A$6:$P$387,'Data for figs 1.26_1.31'!G$2,FALSE)</f>
        <v>0</v>
      </c>
      <c r="H154" s="569">
        <f>VLOOKUP($A154,'1.26'!$A$6:$P$387,'Data for figs 1.26_1.31'!H$2,FALSE)</f>
        <v>0</v>
      </c>
      <c r="I154" s="570">
        <f>VLOOKUP($A154,'1.26'!$A$6:$P$387,'Data for figs 1.26_1.31'!I$2,FALSE)</f>
        <v>0</v>
      </c>
      <c r="J154" s="530">
        <f>VLOOKUP($A154,'1.27'!$A$6:$P$387,'Data for figs 1.26_1.31'!J$2,FALSE)</f>
        <v>86.9</v>
      </c>
      <c r="K154" s="530">
        <f>VLOOKUP($A154,'1.27'!$A$6:$P$387,'Data for figs 1.26_1.31'!K$2,FALSE)</f>
        <v>48.2</v>
      </c>
      <c r="L154" s="530">
        <f>VLOOKUP($A154,'1.27'!$A$6:$P$387,'Data for figs 1.26_1.31'!L$2,FALSE)</f>
        <v>67.099999999999994</v>
      </c>
      <c r="M154" s="569">
        <f>VLOOKUP($A154,'1.28'!$A$6:$P$387,'Data for figs 1.26_1.31'!M$2,FALSE)</f>
        <v>0</v>
      </c>
      <c r="N154" s="569">
        <f>VLOOKUP($A154,'1.28'!$A$6:$P$387,'Data for figs 1.26_1.31'!N$2,FALSE)</f>
        <v>0</v>
      </c>
      <c r="O154" s="570">
        <f>VLOOKUP($A154,'1.28'!$A$6:$P$387,'Data for figs 1.26_1.31'!O$2,FALSE)</f>
        <v>0</v>
      </c>
      <c r="P154" s="556">
        <f>VLOOKUP($A154,'1.29'!$A$6:$P$387,'Data for figs 1.26_1.31'!P$2,FALSE)</f>
        <v>49.042970949999997</v>
      </c>
      <c r="Q154" s="556">
        <f>VLOOKUP($A154,'1.29'!$A$6:$P$387,'Data for figs 1.26_1.31'!Q$2,FALSE)</f>
        <v>20.535414169999999</v>
      </c>
      <c r="R154" s="556">
        <f>VLOOKUP($A154,'1.29'!$A$6:$P$387,'Data for figs 1.26_1.31'!R$2,FALSE)</f>
        <v>34.418194649999997</v>
      </c>
      <c r="S154" s="569">
        <f>VLOOKUP($A154,'1.30'!$A$6:$P$387,'Data for figs 1.26_1.31'!S$2,FALSE)</f>
        <v>0</v>
      </c>
      <c r="T154" s="569">
        <f>VLOOKUP($A154,'1.30'!$A$6:$P$387,'Data for figs 1.26_1.31'!T$2,FALSE)</f>
        <v>0</v>
      </c>
      <c r="U154" s="570">
        <f>VLOOKUP($A154,'1.30'!$A$6:$P$387,'Data for figs 1.26_1.31'!U$2,FALSE)</f>
        <v>0</v>
      </c>
      <c r="V154" s="556">
        <v>15.43588417</v>
      </c>
      <c r="W154" s="556">
        <v>10.875330590000001</v>
      </c>
      <c r="X154" s="556">
        <v>13.08570673</v>
      </c>
      <c r="Y154" s="531">
        <f>VLOOKUP($A154,'1.26'!$A$6:$P$387,'Data for figs 1.26_1.31'!Y$2,FALSE)</f>
        <v>210</v>
      </c>
      <c r="Z154" s="526"/>
      <c r="AA154" s="526"/>
      <c r="AB154" s="526"/>
      <c r="AC154" s="527"/>
    </row>
    <row r="155" spans="1:29" ht="17.25" x14ac:dyDescent="0.35">
      <c r="A155" s="528" t="s">
        <v>447</v>
      </c>
      <c r="B155" s="528" t="s">
        <v>448</v>
      </c>
      <c r="C155" s="528" t="s">
        <v>917</v>
      </c>
      <c r="D155" s="528" t="s">
        <v>62</v>
      </c>
      <c r="E155" s="528" t="s">
        <v>129</v>
      </c>
      <c r="F155" s="528"/>
      <c r="G155" s="569">
        <f>VLOOKUP($A155,'1.26'!$A$6:$P$387,'Data for figs 1.26_1.31'!G$2,FALSE)</f>
        <v>0</v>
      </c>
      <c r="H155" s="569">
        <f>VLOOKUP($A155,'1.26'!$A$6:$P$387,'Data for figs 1.26_1.31'!H$2,FALSE)</f>
        <v>0</v>
      </c>
      <c r="I155" s="570">
        <f>VLOOKUP($A155,'1.26'!$A$6:$P$387,'Data for figs 1.26_1.31'!I$2,FALSE)</f>
        <v>0</v>
      </c>
      <c r="J155" s="530">
        <f>VLOOKUP($A155,'1.27'!$A$6:$P$387,'Data for figs 1.26_1.31'!J$2,FALSE)</f>
        <v>98.9</v>
      </c>
      <c r="K155" s="530">
        <f>VLOOKUP($A155,'1.27'!$A$6:$P$387,'Data for figs 1.26_1.31'!K$2,FALSE)</f>
        <v>51.8</v>
      </c>
      <c r="L155" s="530">
        <f>VLOOKUP($A155,'1.27'!$A$6:$P$387,'Data for figs 1.26_1.31'!L$2,FALSE)</f>
        <v>74.3</v>
      </c>
      <c r="M155" s="569">
        <f>VLOOKUP($A155,'1.28'!$A$6:$P$387,'Data for figs 1.26_1.31'!M$2,FALSE)</f>
        <v>0</v>
      </c>
      <c r="N155" s="569">
        <f>VLOOKUP($A155,'1.28'!$A$6:$P$387,'Data for figs 1.26_1.31'!N$2,FALSE)</f>
        <v>0</v>
      </c>
      <c r="O155" s="570">
        <f>VLOOKUP($A155,'1.28'!$A$6:$P$387,'Data for figs 1.26_1.31'!O$2,FALSE)</f>
        <v>0</v>
      </c>
      <c r="P155" s="556">
        <f>VLOOKUP($A155,'1.29'!$A$6:$P$387,'Data for figs 1.26_1.31'!P$2,FALSE)</f>
        <v>59.690446080000001</v>
      </c>
      <c r="Q155" s="556">
        <f>VLOOKUP($A155,'1.29'!$A$6:$P$387,'Data for figs 1.26_1.31'!Q$2,FALSE)</f>
        <v>20.903112960000001</v>
      </c>
      <c r="R155" s="556">
        <f>VLOOKUP($A155,'1.29'!$A$6:$P$387,'Data for figs 1.26_1.31'!R$2,FALSE)</f>
        <v>39.407802070000002</v>
      </c>
      <c r="S155" s="569">
        <f>VLOOKUP($A155,'1.30'!$A$6:$P$387,'Data for figs 1.26_1.31'!S$2,FALSE)</f>
        <v>0</v>
      </c>
      <c r="T155" s="569">
        <f>VLOOKUP($A155,'1.30'!$A$6:$P$387,'Data for figs 1.26_1.31'!T$2,FALSE)</f>
        <v>0</v>
      </c>
      <c r="U155" s="570">
        <f>VLOOKUP($A155,'1.30'!$A$6:$P$387,'Data for figs 1.26_1.31'!U$2,FALSE)</f>
        <v>0</v>
      </c>
      <c r="V155" s="556">
        <v>12.34562796</v>
      </c>
      <c r="W155" s="556">
        <v>11.740077060000001</v>
      </c>
      <c r="X155" s="556">
        <v>11.980944620000001</v>
      </c>
      <c r="Y155" s="531">
        <f>VLOOKUP($A155,'1.26'!$A$6:$P$387,'Data for figs 1.26_1.31'!Y$2,FALSE)</f>
        <v>178</v>
      </c>
      <c r="Z155" s="526"/>
      <c r="AA155" s="526"/>
      <c r="AB155" s="526"/>
      <c r="AC155" s="527"/>
    </row>
    <row r="156" spans="1:29" ht="17.25" x14ac:dyDescent="0.35">
      <c r="A156" s="528" t="s">
        <v>449</v>
      </c>
      <c r="B156" s="528" t="s">
        <v>450</v>
      </c>
      <c r="C156" s="528" t="s">
        <v>917</v>
      </c>
      <c r="D156" s="528" t="s">
        <v>62</v>
      </c>
      <c r="E156" s="528" t="s">
        <v>129</v>
      </c>
      <c r="F156" s="528"/>
      <c r="G156" s="569">
        <f>VLOOKUP($A156,'1.26'!$A$6:$P$387,'Data for figs 1.26_1.31'!G$2,FALSE)</f>
        <v>0</v>
      </c>
      <c r="H156" s="569">
        <f>VLOOKUP($A156,'1.26'!$A$6:$P$387,'Data for figs 1.26_1.31'!H$2,FALSE)</f>
        <v>0</v>
      </c>
      <c r="I156" s="570">
        <f>VLOOKUP($A156,'1.26'!$A$6:$P$387,'Data for figs 1.26_1.31'!I$2,FALSE)</f>
        <v>0</v>
      </c>
      <c r="J156" s="530">
        <f>VLOOKUP($A156,'1.27'!$A$6:$P$387,'Data for figs 1.26_1.31'!J$2,FALSE)</f>
        <v>119.8</v>
      </c>
      <c r="K156" s="530">
        <f>VLOOKUP($A156,'1.27'!$A$6:$P$387,'Data for figs 1.26_1.31'!K$2,FALSE)</f>
        <v>54.1</v>
      </c>
      <c r="L156" s="530">
        <f>VLOOKUP($A156,'1.27'!$A$6:$P$387,'Data for figs 1.26_1.31'!L$2,FALSE)</f>
        <v>86</v>
      </c>
      <c r="M156" s="569">
        <f>VLOOKUP($A156,'1.28'!$A$6:$P$387,'Data for figs 1.26_1.31'!M$2,FALSE)</f>
        <v>0</v>
      </c>
      <c r="N156" s="569">
        <f>VLOOKUP($A156,'1.28'!$A$6:$P$387,'Data for figs 1.26_1.31'!N$2,FALSE)</f>
        <v>0</v>
      </c>
      <c r="O156" s="570">
        <f>VLOOKUP($A156,'1.28'!$A$6:$P$387,'Data for figs 1.26_1.31'!O$2,FALSE)</f>
        <v>0</v>
      </c>
      <c r="P156" s="556">
        <f>VLOOKUP($A156,'1.29'!$A$6:$P$387,'Data for figs 1.26_1.31'!P$2,FALSE)</f>
        <v>71.299060940000004</v>
      </c>
      <c r="Q156" s="556">
        <f>VLOOKUP($A156,'1.29'!$A$6:$P$387,'Data for figs 1.26_1.31'!Q$2,FALSE)</f>
        <v>25.497799239999999</v>
      </c>
      <c r="R156" s="556">
        <f>VLOOKUP($A156,'1.29'!$A$6:$P$387,'Data for figs 1.26_1.31'!R$2,FALSE)</f>
        <v>47.80053341</v>
      </c>
      <c r="S156" s="569">
        <f>VLOOKUP($A156,'1.30'!$A$6:$P$387,'Data for figs 1.26_1.31'!S$2,FALSE)</f>
        <v>0</v>
      </c>
      <c r="T156" s="569">
        <f>VLOOKUP($A156,'1.30'!$A$6:$P$387,'Data for figs 1.26_1.31'!T$2,FALSE)</f>
        <v>0</v>
      </c>
      <c r="U156" s="570">
        <f>VLOOKUP($A156,'1.30'!$A$6:$P$387,'Data for figs 1.26_1.31'!U$2,FALSE)</f>
        <v>0</v>
      </c>
      <c r="V156" s="556">
        <v>16.16038623</v>
      </c>
      <c r="W156" s="556">
        <v>8.6884989229999992</v>
      </c>
      <c r="X156" s="556">
        <v>12.28557668</v>
      </c>
      <c r="Y156" s="531">
        <f>VLOOKUP($A156,'1.26'!$A$6:$P$387,'Data for figs 1.26_1.31'!Y$2,FALSE)</f>
        <v>147</v>
      </c>
      <c r="Z156" s="526"/>
      <c r="AA156" s="526"/>
      <c r="AB156" s="526"/>
      <c r="AC156" s="527"/>
    </row>
    <row r="157" spans="1:29" ht="17.25" x14ac:dyDescent="0.35">
      <c r="A157" s="528" t="s">
        <v>146</v>
      </c>
      <c r="B157" s="528" t="s">
        <v>147</v>
      </c>
      <c r="C157" s="528" t="s">
        <v>921</v>
      </c>
      <c r="D157" s="528" t="s">
        <v>61</v>
      </c>
      <c r="E157" s="528" t="s">
        <v>129</v>
      </c>
      <c r="F157" s="528"/>
      <c r="G157" s="569">
        <f>VLOOKUP($A157,'1.26'!$A$6:$P$387,'Data for figs 1.26_1.31'!G$2,FALSE)</f>
        <v>0</v>
      </c>
      <c r="H157" s="569">
        <f>VLOOKUP($A157,'1.26'!$A$6:$P$387,'Data for figs 1.26_1.31'!H$2,FALSE)</f>
        <v>0</v>
      </c>
      <c r="I157" s="570">
        <f>VLOOKUP($A157,'1.26'!$A$6:$P$387,'Data for figs 1.26_1.31'!I$2,FALSE)</f>
        <v>0</v>
      </c>
      <c r="J157" s="530">
        <f>VLOOKUP($A157,'1.27'!$A$6:$P$387,'Data for figs 1.26_1.31'!J$2,FALSE)</f>
        <v>71.2</v>
      </c>
      <c r="K157" s="530">
        <f>VLOOKUP($A157,'1.27'!$A$6:$P$387,'Data for figs 1.26_1.31'!K$2,FALSE)</f>
        <v>29.8</v>
      </c>
      <c r="L157" s="530">
        <f>VLOOKUP($A157,'1.27'!$A$6:$P$387,'Data for figs 1.26_1.31'!L$2,FALSE)</f>
        <v>50</v>
      </c>
      <c r="M157" s="569">
        <f>VLOOKUP($A157,'1.28'!$A$6:$P$387,'Data for figs 1.26_1.31'!M$2,FALSE)</f>
        <v>0</v>
      </c>
      <c r="N157" s="569">
        <f>VLOOKUP($A157,'1.28'!$A$6:$P$387,'Data for figs 1.26_1.31'!N$2,FALSE)</f>
        <v>0</v>
      </c>
      <c r="O157" s="570">
        <f>VLOOKUP($A157,'1.28'!$A$6:$P$387,'Data for figs 1.26_1.31'!O$2,FALSE)</f>
        <v>0</v>
      </c>
      <c r="P157" s="556">
        <f>VLOOKUP($A157,'1.29'!$A$6:$P$387,'Data for figs 1.26_1.31'!P$2,FALSE)</f>
        <v>41.07003856</v>
      </c>
      <c r="Q157" s="556">
        <f>VLOOKUP($A157,'1.29'!$A$6:$P$387,'Data for figs 1.26_1.31'!Q$2,FALSE)</f>
        <v>13.95379539</v>
      </c>
      <c r="R157" s="556">
        <f>VLOOKUP($A157,'1.29'!$A$6:$P$387,'Data for figs 1.26_1.31'!R$2,FALSE)</f>
        <v>27.209702610000001</v>
      </c>
      <c r="S157" s="569">
        <f>VLOOKUP($A157,'1.30'!$A$6:$P$387,'Data for figs 1.26_1.31'!S$2,FALSE)</f>
        <v>0</v>
      </c>
      <c r="T157" s="569">
        <f>VLOOKUP($A157,'1.30'!$A$6:$P$387,'Data for figs 1.26_1.31'!T$2,FALSE)</f>
        <v>0</v>
      </c>
      <c r="U157" s="570">
        <f>VLOOKUP($A157,'1.30'!$A$6:$P$387,'Data for figs 1.26_1.31'!U$2,FALSE)</f>
        <v>0</v>
      </c>
      <c r="V157" s="556">
        <v>15.60792067</v>
      </c>
      <c r="W157" s="556">
        <v>0</v>
      </c>
      <c r="X157" s="556">
        <v>10.766059329999999</v>
      </c>
      <c r="Y157" s="531">
        <f>VLOOKUP($A157,'1.26'!$A$6:$P$387,'Data for figs 1.26_1.31'!Y$2,FALSE)</f>
        <v>281</v>
      </c>
      <c r="Z157" s="526"/>
      <c r="AA157" s="526"/>
      <c r="AB157" s="526"/>
      <c r="AC157" s="527"/>
    </row>
    <row r="158" spans="1:29" ht="17.25" x14ac:dyDescent="0.35">
      <c r="A158" s="528" t="s">
        <v>148</v>
      </c>
      <c r="B158" s="528" t="s">
        <v>149</v>
      </c>
      <c r="C158" s="528" t="s">
        <v>921</v>
      </c>
      <c r="D158" s="528" t="s">
        <v>61</v>
      </c>
      <c r="E158" s="528" t="s">
        <v>129</v>
      </c>
      <c r="F158" s="528"/>
      <c r="G158" s="569">
        <f>VLOOKUP($A158,'1.26'!$A$6:$P$387,'Data for figs 1.26_1.31'!G$2,FALSE)</f>
        <v>0</v>
      </c>
      <c r="H158" s="569">
        <f>VLOOKUP($A158,'1.26'!$A$6:$P$387,'Data for figs 1.26_1.31'!H$2,FALSE)</f>
        <v>0</v>
      </c>
      <c r="I158" s="570">
        <f>VLOOKUP($A158,'1.26'!$A$6:$P$387,'Data for figs 1.26_1.31'!I$2,FALSE)</f>
        <v>0</v>
      </c>
      <c r="J158" s="530">
        <f>VLOOKUP($A158,'1.27'!$A$6:$P$387,'Data for figs 1.26_1.31'!J$2,FALSE)</f>
        <v>89.1</v>
      </c>
      <c r="K158" s="530">
        <f>VLOOKUP($A158,'1.27'!$A$6:$P$387,'Data for figs 1.26_1.31'!K$2,FALSE)</f>
        <v>38.1</v>
      </c>
      <c r="L158" s="530">
        <f>VLOOKUP($A158,'1.27'!$A$6:$P$387,'Data for figs 1.26_1.31'!L$2,FALSE)</f>
        <v>63</v>
      </c>
      <c r="M158" s="569">
        <f>VLOOKUP($A158,'1.28'!$A$6:$P$387,'Data for figs 1.26_1.31'!M$2,FALSE)</f>
        <v>0</v>
      </c>
      <c r="N158" s="569">
        <f>VLOOKUP($A158,'1.28'!$A$6:$P$387,'Data for figs 1.26_1.31'!N$2,FALSE)</f>
        <v>0</v>
      </c>
      <c r="O158" s="570">
        <f>VLOOKUP($A158,'1.28'!$A$6:$P$387,'Data for figs 1.26_1.31'!O$2,FALSE)</f>
        <v>0</v>
      </c>
      <c r="P158" s="556">
        <f>VLOOKUP($A158,'1.29'!$A$6:$P$387,'Data for figs 1.26_1.31'!P$2,FALSE)</f>
        <v>49.092191810000003</v>
      </c>
      <c r="Q158" s="556">
        <f>VLOOKUP($A158,'1.29'!$A$6:$P$387,'Data for figs 1.26_1.31'!Q$2,FALSE)</f>
        <v>16.812079650000001</v>
      </c>
      <c r="R158" s="556">
        <f>VLOOKUP($A158,'1.29'!$A$6:$P$387,'Data for figs 1.26_1.31'!R$2,FALSE)</f>
        <v>32.527179850000003</v>
      </c>
      <c r="S158" s="569">
        <f>VLOOKUP($A158,'1.30'!$A$6:$P$387,'Data for figs 1.26_1.31'!S$2,FALSE)</f>
        <v>0</v>
      </c>
      <c r="T158" s="569">
        <f>VLOOKUP($A158,'1.30'!$A$6:$P$387,'Data for figs 1.26_1.31'!T$2,FALSE)</f>
        <v>0</v>
      </c>
      <c r="U158" s="570">
        <f>VLOOKUP($A158,'1.30'!$A$6:$P$387,'Data for figs 1.26_1.31'!U$2,FALSE)</f>
        <v>0</v>
      </c>
      <c r="V158" s="556">
        <v>11.651184539999999</v>
      </c>
      <c r="W158" s="556">
        <v>6.3628382050000001</v>
      </c>
      <c r="X158" s="556">
        <v>8.9385888090000005</v>
      </c>
      <c r="Y158" s="531">
        <f>VLOOKUP($A158,'1.26'!$A$6:$P$387,'Data for figs 1.26_1.31'!Y$2,FALSE)</f>
        <v>244</v>
      </c>
      <c r="Z158" s="526"/>
      <c r="AA158" s="526"/>
      <c r="AB158" s="526"/>
      <c r="AC158" s="527"/>
    </row>
    <row r="159" spans="1:29" ht="17.25" x14ac:dyDescent="0.35">
      <c r="A159" s="528" t="s">
        <v>150</v>
      </c>
      <c r="B159" s="528" t="s">
        <v>151</v>
      </c>
      <c r="C159" s="528" t="s">
        <v>921</v>
      </c>
      <c r="D159" s="528" t="s">
        <v>61</v>
      </c>
      <c r="E159" s="528" t="s">
        <v>129</v>
      </c>
      <c r="F159" s="528"/>
      <c r="G159" s="569">
        <f>VLOOKUP($A159,'1.26'!$A$6:$P$387,'Data for figs 1.26_1.31'!G$2,FALSE)</f>
        <v>0</v>
      </c>
      <c r="H159" s="569">
        <f>VLOOKUP($A159,'1.26'!$A$6:$P$387,'Data for figs 1.26_1.31'!H$2,FALSE)</f>
        <v>0</v>
      </c>
      <c r="I159" s="570">
        <f>VLOOKUP($A159,'1.26'!$A$6:$P$387,'Data for figs 1.26_1.31'!I$2,FALSE)</f>
        <v>0</v>
      </c>
      <c r="J159" s="530">
        <f>VLOOKUP($A159,'1.27'!$A$6:$P$387,'Data for figs 1.26_1.31'!J$2,FALSE)</f>
        <v>71.3</v>
      </c>
      <c r="K159" s="530">
        <f>VLOOKUP($A159,'1.27'!$A$6:$P$387,'Data for figs 1.26_1.31'!K$2,FALSE)</f>
        <v>30.5</v>
      </c>
      <c r="L159" s="530">
        <f>VLOOKUP($A159,'1.27'!$A$6:$P$387,'Data for figs 1.26_1.31'!L$2,FALSE)</f>
        <v>50.7</v>
      </c>
      <c r="M159" s="569">
        <f>VLOOKUP($A159,'1.28'!$A$6:$P$387,'Data for figs 1.26_1.31'!M$2,FALSE)</f>
        <v>0</v>
      </c>
      <c r="N159" s="569">
        <f>VLOOKUP($A159,'1.28'!$A$6:$P$387,'Data for figs 1.26_1.31'!N$2,FALSE)</f>
        <v>0</v>
      </c>
      <c r="O159" s="570">
        <f>VLOOKUP($A159,'1.28'!$A$6:$P$387,'Data for figs 1.26_1.31'!O$2,FALSE)</f>
        <v>0</v>
      </c>
      <c r="P159" s="556">
        <f>VLOOKUP($A159,'1.29'!$A$6:$P$387,'Data for figs 1.26_1.31'!P$2,FALSE)</f>
        <v>39.164078699999997</v>
      </c>
      <c r="Q159" s="556">
        <f>VLOOKUP($A159,'1.29'!$A$6:$P$387,'Data for figs 1.26_1.31'!Q$2,FALSE)</f>
        <v>9.4854973620000003</v>
      </c>
      <c r="R159" s="556">
        <f>VLOOKUP($A159,'1.29'!$A$6:$P$387,'Data for figs 1.26_1.31'!R$2,FALSE)</f>
        <v>24.257551060000001</v>
      </c>
      <c r="S159" s="569">
        <f>VLOOKUP($A159,'1.30'!$A$6:$P$387,'Data for figs 1.26_1.31'!S$2,FALSE)</f>
        <v>0</v>
      </c>
      <c r="T159" s="569">
        <f>VLOOKUP($A159,'1.30'!$A$6:$P$387,'Data for figs 1.26_1.31'!T$2,FALSE)</f>
        <v>0</v>
      </c>
      <c r="U159" s="570">
        <f>VLOOKUP($A159,'1.30'!$A$6:$P$387,'Data for figs 1.26_1.31'!U$2,FALSE)</f>
        <v>0</v>
      </c>
      <c r="V159" s="556">
        <v>9.7753728239999997</v>
      </c>
      <c r="W159" s="556">
        <v>9.1268808840000002</v>
      </c>
      <c r="X159" s="556">
        <v>9.4254780999999994</v>
      </c>
      <c r="Y159" s="531">
        <f>VLOOKUP($A159,'1.26'!$A$6:$P$387,'Data for figs 1.26_1.31'!Y$2,FALSE)</f>
        <v>308</v>
      </c>
      <c r="Z159" s="526"/>
      <c r="AA159" s="526"/>
      <c r="AB159" s="526"/>
      <c r="AC159" s="527"/>
    </row>
    <row r="160" spans="1:29" ht="17.25" x14ac:dyDescent="0.35">
      <c r="A160" s="528" t="s">
        <v>152</v>
      </c>
      <c r="B160" s="528" t="s">
        <v>153</v>
      </c>
      <c r="C160" s="528" t="s">
        <v>921</v>
      </c>
      <c r="D160" s="528" t="s">
        <v>61</v>
      </c>
      <c r="E160" s="528" t="s">
        <v>129</v>
      </c>
      <c r="F160" s="528"/>
      <c r="G160" s="569">
        <f>VLOOKUP($A160,'1.26'!$A$6:$P$387,'Data for figs 1.26_1.31'!G$2,FALSE)</f>
        <v>0</v>
      </c>
      <c r="H160" s="569">
        <f>VLOOKUP($A160,'1.26'!$A$6:$P$387,'Data for figs 1.26_1.31'!H$2,FALSE)</f>
        <v>0</v>
      </c>
      <c r="I160" s="570">
        <f>VLOOKUP($A160,'1.26'!$A$6:$P$387,'Data for figs 1.26_1.31'!I$2,FALSE)</f>
        <v>0</v>
      </c>
      <c r="J160" s="530">
        <f>VLOOKUP($A160,'1.27'!$A$6:$P$387,'Data for figs 1.26_1.31'!J$2,FALSE)</f>
        <v>95.6</v>
      </c>
      <c r="K160" s="530">
        <f>VLOOKUP($A160,'1.27'!$A$6:$P$387,'Data for figs 1.26_1.31'!K$2,FALSE)</f>
        <v>39.9</v>
      </c>
      <c r="L160" s="530">
        <f>VLOOKUP($A160,'1.27'!$A$6:$P$387,'Data for figs 1.26_1.31'!L$2,FALSE)</f>
        <v>67.3</v>
      </c>
      <c r="M160" s="569">
        <f>VLOOKUP($A160,'1.28'!$A$6:$P$387,'Data for figs 1.26_1.31'!M$2,FALSE)</f>
        <v>0</v>
      </c>
      <c r="N160" s="569">
        <f>VLOOKUP($A160,'1.28'!$A$6:$P$387,'Data for figs 1.26_1.31'!N$2,FALSE)</f>
        <v>0</v>
      </c>
      <c r="O160" s="570">
        <f>VLOOKUP($A160,'1.28'!$A$6:$P$387,'Data for figs 1.26_1.31'!O$2,FALSE)</f>
        <v>0</v>
      </c>
      <c r="P160" s="556">
        <f>VLOOKUP($A160,'1.29'!$A$6:$P$387,'Data for figs 1.26_1.31'!P$2,FALSE)</f>
        <v>59.64300308</v>
      </c>
      <c r="Q160" s="556">
        <f>VLOOKUP($A160,'1.29'!$A$6:$P$387,'Data for figs 1.26_1.31'!Q$2,FALSE)</f>
        <v>13.63614774</v>
      </c>
      <c r="R160" s="556">
        <f>VLOOKUP($A160,'1.29'!$A$6:$P$387,'Data for figs 1.26_1.31'!R$2,FALSE)</f>
        <v>36.272642859999998</v>
      </c>
      <c r="S160" s="569">
        <f>VLOOKUP($A160,'1.30'!$A$6:$P$387,'Data for figs 1.26_1.31'!S$2,FALSE)</f>
        <v>0</v>
      </c>
      <c r="T160" s="569">
        <f>VLOOKUP($A160,'1.30'!$A$6:$P$387,'Data for figs 1.26_1.31'!T$2,FALSE)</f>
        <v>0</v>
      </c>
      <c r="U160" s="570">
        <f>VLOOKUP($A160,'1.30'!$A$6:$P$387,'Data for figs 1.26_1.31'!U$2,FALSE)</f>
        <v>0</v>
      </c>
      <c r="V160" s="556">
        <v>9.6850754089999995</v>
      </c>
      <c r="W160" s="556">
        <v>8.8311863759999998</v>
      </c>
      <c r="X160" s="556">
        <v>9.2625511589999991</v>
      </c>
      <c r="Y160" s="531">
        <f>VLOOKUP($A160,'1.26'!$A$6:$P$387,'Data for figs 1.26_1.31'!Y$2,FALSE)</f>
        <v>232</v>
      </c>
      <c r="Z160" s="526"/>
      <c r="AA160" s="526"/>
      <c r="AB160" s="526"/>
      <c r="AC160" s="527"/>
    </row>
    <row r="161" spans="1:29" ht="17.25" x14ac:dyDescent="0.35">
      <c r="A161" s="528" t="s">
        <v>156</v>
      </c>
      <c r="B161" s="528" t="s">
        <v>157</v>
      </c>
      <c r="C161" s="528" t="s">
        <v>921</v>
      </c>
      <c r="D161" s="528" t="s">
        <v>61</v>
      </c>
      <c r="E161" s="528" t="s">
        <v>129</v>
      </c>
      <c r="F161" s="528"/>
      <c r="G161" s="569">
        <f>VLOOKUP($A161,'1.26'!$A$6:$P$387,'Data for figs 1.26_1.31'!G$2,FALSE)</f>
        <v>0</v>
      </c>
      <c r="H161" s="569">
        <f>VLOOKUP($A161,'1.26'!$A$6:$P$387,'Data for figs 1.26_1.31'!H$2,FALSE)</f>
        <v>0</v>
      </c>
      <c r="I161" s="570">
        <f>VLOOKUP($A161,'1.26'!$A$6:$P$387,'Data for figs 1.26_1.31'!I$2,FALSE)</f>
        <v>0</v>
      </c>
      <c r="J161" s="530">
        <f>VLOOKUP($A161,'1.27'!$A$6:$P$387,'Data for figs 1.26_1.31'!J$2,FALSE)</f>
        <v>81.7</v>
      </c>
      <c r="K161" s="530">
        <f>VLOOKUP($A161,'1.27'!$A$6:$P$387,'Data for figs 1.26_1.31'!K$2,FALSE)</f>
        <v>38.299999999999997</v>
      </c>
      <c r="L161" s="530">
        <f>VLOOKUP($A161,'1.27'!$A$6:$P$387,'Data for figs 1.26_1.31'!L$2,FALSE)</f>
        <v>59.7</v>
      </c>
      <c r="M161" s="569">
        <f>VLOOKUP($A161,'1.28'!$A$6:$P$387,'Data for figs 1.26_1.31'!M$2,FALSE)</f>
        <v>0</v>
      </c>
      <c r="N161" s="569">
        <f>VLOOKUP($A161,'1.28'!$A$6:$P$387,'Data for figs 1.26_1.31'!N$2,FALSE)</f>
        <v>0</v>
      </c>
      <c r="O161" s="570">
        <f>VLOOKUP($A161,'1.28'!$A$6:$P$387,'Data for figs 1.26_1.31'!O$2,FALSE)</f>
        <v>0</v>
      </c>
      <c r="P161" s="556">
        <f>VLOOKUP($A161,'1.29'!$A$6:$P$387,'Data for figs 1.26_1.31'!P$2,FALSE)</f>
        <v>45.649249810000001</v>
      </c>
      <c r="Q161" s="556">
        <f>VLOOKUP($A161,'1.29'!$A$6:$P$387,'Data for figs 1.26_1.31'!Q$2,FALSE)</f>
        <v>14.841937290000001</v>
      </c>
      <c r="R161" s="556">
        <f>VLOOKUP($A161,'1.29'!$A$6:$P$387,'Data for figs 1.26_1.31'!R$2,FALSE)</f>
        <v>30.094808199999999</v>
      </c>
      <c r="S161" s="569">
        <f>VLOOKUP($A161,'1.30'!$A$6:$P$387,'Data for figs 1.26_1.31'!S$2,FALSE)</f>
        <v>0</v>
      </c>
      <c r="T161" s="569">
        <f>VLOOKUP($A161,'1.30'!$A$6:$P$387,'Data for figs 1.26_1.31'!T$2,FALSE)</f>
        <v>0</v>
      </c>
      <c r="U161" s="570">
        <f>VLOOKUP($A161,'1.30'!$A$6:$P$387,'Data for figs 1.26_1.31'!U$2,FALSE)</f>
        <v>0</v>
      </c>
      <c r="V161" s="556">
        <v>12.05253431</v>
      </c>
      <c r="W161" s="556">
        <v>0</v>
      </c>
      <c r="X161" s="556">
        <v>10.34835077</v>
      </c>
      <c r="Y161" s="531">
        <f>VLOOKUP($A161,'1.26'!$A$6:$P$387,'Data for figs 1.26_1.31'!Y$2,FALSE)</f>
        <v>248</v>
      </c>
      <c r="Z161" s="526"/>
      <c r="AA161" s="526"/>
      <c r="AB161" s="526"/>
      <c r="AC161" s="527"/>
    </row>
    <row r="162" spans="1:29" ht="17.25" x14ac:dyDescent="0.35">
      <c r="A162" s="528" t="s">
        <v>158</v>
      </c>
      <c r="B162" s="528" t="s">
        <v>159</v>
      </c>
      <c r="C162" s="528" t="s">
        <v>921</v>
      </c>
      <c r="D162" s="528" t="s">
        <v>61</v>
      </c>
      <c r="E162" s="528" t="s">
        <v>129</v>
      </c>
      <c r="F162" s="528"/>
      <c r="G162" s="569">
        <f>VLOOKUP($A162,'1.26'!$A$6:$P$387,'Data for figs 1.26_1.31'!G$2,FALSE)</f>
        <v>0</v>
      </c>
      <c r="H162" s="569">
        <f>VLOOKUP($A162,'1.26'!$A$6:$P$387,'Data for figs 1.26_1.31'!H$2,FALSE)</f>
        <v>0</v>
      </c>
      <c r="I162" s="570">
        <f>VLOOKUP($A162,'1.26'!$A$6:$P$387,'Data for figs 1.26_1.31'!I$2,FALSE)</f>
        <v>0</v>
      </c>
      <c r="J162" s="530">
        <f>VLOOKUP($A162,'1.27'!$A$6:$P$387,'Data for figs 1.26_1.31'!J$2,FALSE)</f>
        <v>86.2</v>
      </c>
      <c r="K162" s="530">
        <f>VLOOKUP($A162,'1.27'!$A$6:$P$387,'Data for figs 1.26_1.31'!K$2,FALSE)</f>
        <v>50.6</v>
      </c>
      <c r="L162" s="530">
        <f>VLOOKUP($A162,'1.27'!$A$6:$P$387,'Data for figs 1.26_1.31'!L$2,FALSE)</f>
        <v>68.400000000000006</v>
      </c>
      <c r="M162" s="569">
        <f>VLOOKUP($A162,'1.28'!$A$6:$P$387,'Data for figs 1.26_1.31'!M$2,FALSE)</f>
        <v>0</v>
      </c>
      <c r="N162" s="569">
        <f>VLOOKUP($A162,'1.28'!$A$6:$P$387,'Data for figs 1.26_1.31'!N$2,FALSE)</f>
        <v>0</v>
      </c>
      <c r="O162" s="570">
        <f>VLOOKUP($A162,'1.28'!$A$6:$P$387,'Data for figs 1.26_1.31'!O$2,FALSE)</f>
        <v>0</v>
      </c>
      <c r="P162" s="556">
        <f>VLOOKUP($A162,'1.29'!$A$6:$P$387,'Data for figs 1.26_1.31'!P$2,FALSE)</f>
        <v>53.295385379999999</v>
      </c>
      <c r="Q162" s="556">
        <f>VLOOKUP($A162,'1.29'!$A$6:$P$387,'Data for figs 1.26_1.31'!Q$2,FALSE)</f>
        <v>21.399973840000001</v>
      </c>
      <c r="R162" s="556">
        <f>VLOOKUP($A162,'1.29'!$A$6:$P$387,'Data for figs 1.26_1.31'!R$2,FALSE)</f>
        <v>37.35545844</v>
      </c>
      <c r="S162" s="569">
        <f>VLOOKUP($A162,'1.30'!$A$6:$P$387,'Data for figs 1.26_1.31'!S$2,FALSE)</f>
        <v>0</v>
      </c>
      <c r="T162" s="569">
        <f>VLOOKUP($A162,'1.30'!$A$6:$P$387,'Data for figs 1.26_1.31'!T$2,FALSE)</f>
        <v>0</v>
      </c>
      <c r="U162" s="570">
        <f>VLOOKUP($A162,'1.30'!$A$6:$P$387,'Data for figs 1.26_1.31'!U$2,FALSE)</f>
        <v>0</v>
      </c>
      <c r="V162" s="556">
        <v>12.012950610000001</v>
      </c>
      <c r="W162" s="556">
        <v>10.72855622</v>
      </c>
      <c r="X162" s="556">
        <v>11.362376429999999</v>
      </c>
      <c r="Y162" s="531">
        <f>VLOOKUP($A162,'1.26'!$A$6:$P$387,'Data for figs 1.26_1.31'!Y$2,FALSE)</f>
        <v>216</v>
      </c>
      <c r="Z162" s="526"/>
      <c r="AA162" s="526"/>
      <c r="AB162" s="526"/>
      <c r="AC162" s="527"/>
    </row>
    <row r="163" spans="1:29" ht="17.25" x14ac:dyDescent="0.35">
      <c r="A163" s="528" t="s">
        <v>160</v>
      </c>
      <c r="B163" s="528" t="s">
        <v>161</v>
      </c>
      <c r="C163" s="528" t="s">
        <v>921</v>
      </c>
      <c r="D163" s="528" t="s">
        <v>61</v>
      </c>
      <c r="E163" s="528" t="s">
        <v>129</v>
      </c>
      <c r="F163" s="528"/>
      <c r="G163" s="569">
        <f>VLOOKUP($A163,'1.26'!$A$6:$P$387,'Data for figs 1.26_1.31'!G$2,FALSE)</f>
        <v>0</v>
      </c>
      <c r="H163" s="569">
        <f>VLOOKUP($A163,'1.26'!$A$6:$P$387,'Data for figs 1.26_1.31'!H$2,FALSE)</f>
        <v>0</v>
      </c>
      <c r="I163" s="570">
        <f>VLOOKUP($A163,'1.26'!$A$6:$P$387,'Data for figs 1.26_1.31'!I$2,FALSE)</f>
        <v>0</v>
      </c>
      <c r="J163" s="530">
        <f>VLOOKUP($A163,'1.27'!$A$6:$P$387,'Data for figs 1.26_1.31'!J$2,FALSE)</f>
        <v>98.2</v>
      </c>
      <c r="K163" s="530">
        <f>VLOOKUP($A163,'1.27'!$A$6:$P$387,'Data for figs 1.26_1.31'!K$2,FALSE)</f>
        <v>40.799999999999997</v>
      </c>
      <c r="L163" s="530">
        <f>VLOOKUP($A163,'1.27'!$A$6:$P$387,'Data for figs 1.26_1.31'!L$2,FALSE)</f>
        <v>68</v>
      </c>
      <c r="M163" s="569">
        <f>VLOOKUP($A163,'1.28'!$A$6:$P$387,'Data for figs 1.26_1.31'!M$2,FALSE)</f>
        <v>0</v>
      </c>
      <c r="N163" s="569">
        <f>VLOOKUP($A163,'1.28'!$A$6:$P$387,'Data for figs 1.26_1.31'!N$2,FALSE)</f>
        <v>0</v>
      </c>
      <c r="O163" s="570">
        <f>VLOOKUP($A163,'1.28'!$A$6:$P$387,'Data for figs 1.26_1.31'!O$2,FALSE)</f>
        <v>0</v>
      </c>
      <c r="P163" s="556">
        <f>VLOOKUP($A163,'1.29'!$A$6:$P$387,'Data for figs 1.26_1.31'!P$2,FALSE)</f>
        <v>63.981024949999998</v>
      </c>
      <c r="Q163" s="556">
        <f>VLOOKUP($A163,'1.29'!$A$6:$P$387,'Data for figs 1.26_1.31'!Q$2,FALSE)</f>
        <v>18.417454469999999</v>
      </c>
      <c r="R163" s="556">
        <f>VLOOKUP($A163,'1.29'!$A$6:$P$387,'Data for figs 1.26_1.31'!R$2,FALSE)</f>
        <v>39.983586799999998</v>
      </c>
      <c r="S163" s="569">
        <f>VLOOKUP($A163,'1.30'!$A$6:$P$387,'Data for figs 1.26_1.31'!S$2,FALSE)</f>
        <v>0</v>
      </c>
      <c r="T163" s="569">
        <f>VLOOKUP($A163,'1.30'!$A$6:$P$387,'Data for figs 1.26_1.31'!T$2,FALSE)</f>
        <v>0</v>
      </c>
      <c r="U163" s="570">
        <f>VLOOKUP($A163,'1.30'!$A$6:$P$387,'Data for figs 1.26_1.31'!U$2,FALSE)</f>
        <v>0</v>
      </c>
      <c r="V163" s="556">
        <v>0</v>
      </c>
      <c r="W163" s="556">
        <v>13.82715806</v>
      </c>
      <c r="X163" s="556">
        <v>11.03688994</v>
      </c>
      <c r="Y163" s="531">
        <f>VLOOKUP($A163,'1.26'!$A$6:$P$387,'Data for figs 1.26_1.31'!Y$2,FALSE)</f>
        <v>249</v>
      </c>
      <c r="Z163" s="526"/>
      <c r="AA163" s="526"/>
      <c r="AB163" s="526"/>
      <c r="AC163" s="527"/>
    </row>
    <row r="164" spans="1:29" ht="17.25" x14ac:dyDescent="0.35">
      <c r="A164" s="528" t="s">
        <v>162</v>
      </c>
      <c r="B164" s="528" t="s">
        <v>163</v>
      </c>
      <c r="C164" s="528" t="s">
        <v>919</v>
      </c>
      <c r="D164" s="528" t="s">
        <v>61</v>
      </c>
      <c r="E164" s="528" t="s">
        <v>129</v>
      </c>
      <c r="F164" s="528"/>
      <c r="G164" s="569">
        <f>VLOOKUP($A164,'1.26'!$A$6:$P$387,'Data for figs 1.26_1.31'!G$2,FALSE)</f>
        <v>0</v>
      </c>
      <c r="H164" s="569">
        <f>VLOOKUP($A164,'1.26'!$A$6:$P$387,'Data for figs 1.26_1.31'!H$2,FALSE)</f>
        <v>0</v>
      </c>
      <c r="I164" s="570">
        <f>VLOOKUP($A164,'1.26'!$A$6:$P$387,'Data for figs 1.26_1.31'!I$2,FALSE)</f>
        <v>0</v>
      </c>
      <c r="J164" s="530">
        <f>VLOOKUP($A164,'1.27'!$A$6:$P$387,'Data for figs 1.26_1.31'!J$2,FALSE)</f>
        <v>138</v>
      </c>
      <c r="K164" s="530">
        <f>VLOOKUP($A164,'1.27'!$A$6:$P$387,'Data for figs 1.26_1.31'!K$2,FALSE)</f>
        <v>55</v>
      </c>
      <c r="L164" s="530">
        <f>VLOOKUP($A164,'1.27'!$A$6:$P$387,'Data for figs 1.26_1.31'!L$2,FALSE)</f>
        <v>95.8</v>
      </c>
      <c r="M164" s="569">
        <f>VLOOKUP($A164,'1.28'!$A$6:$P$387,'Data for figs 1.26_1.31'!M$2,FALSE)</f>
        <v>0</v>
      </c>
      <c r="N164" s="569">
        <f>VLOOKUP($A164,'1.28'!$A$6:$P$387,'Data for figs 1.26_1.31'!N$2,FALSE)</f>
        <v>0</v>
      </c>
      <c r="O164" s="570">
        <f>VLOOKUP($A164,'1.28'!$A$6:$P$387,'Data for figs 1.26_1.31'!O$2,FALSE)</f>
        <v>0</v>
      </c>
      <c r="P164" s="556">
        <f>VLOOKUP($A164,'1.29'!$A$6:$P$387,'Data for figs 1.26_1.31'!P$2,FALSE)</f>
        <v>81.405139539999993</v>
      </c>
      <c r="Q164" s="556">
        <f>VLOOKUP($A164,'1.29'!$A$6:$P$387,'Data for figs 1.26_1.31'!Q$2,FALSE)</f>
        <v>25.325559420000001</v>
      </c>
      <c r="R164" s="556">
        <f>VLOOKUP($A164,'1.29'!$A$6:$P$387,'Data for figs 1.26_1.31'!R$2,FALSE)</f>
        <v>52.92989231</v>
      </c>
      <c r="S164" s="569">
        <f>VLOOKUP($A164,'1.30'!$A$6:$P$387,'Data for figs 1.26_1.31'!S$2,FALSE)</f>
        <v>0</v>
      </c>
      <c r="T164" s="569">
        <f>VLOOKUP($A164,'1.30'!$A$6:$P$387,'Data for figs 1.26_1.31'!T$2,FALSE)</f>
        <v>0</v>
      </c>
      <c r="U164" s="570">
        <f>VLOOKUP($A164,'1.30'!$A$6:$P$387,'Data for figs 1.26_1.31'!U$2,FALSE)</f>
        <v>0</v>
      </c>
      <c r="V164" s="556">
        <v>21.398669940000001</v>
      </c>
      <c r="W164" s="556">
        <v>10.055037840000001</v>
      </c>
      <c r="X164" s="556">
        <v>15.58982402</v>
      </c>
      <c r="Y164" s="531">
        <f>VLOOKUP($A164,'1.26'!$A$6:$P$387,'Data for figs 1.26_1.31'!Y$2,FALSE)</f>
        <v>85</v>
      </c>
      <c r="Z164" s="526"/>
      <c r="AA164" s="526"/>
      <c r="AB164" s="526"/>
      <c r="AC164" s="527"/>
    </row>
    <row r="165" spans="1:29" ht="17.25" x14ac:dyDescent="0.35">
      <c r="A165" s="528" t="s">
        <v>164</v>
      </c>
      <c r="B165" s="528" t="s">
        <v>165</v>
      </c>
      <c r="C165" s="528" t="s">
        <v>919</v>
      </c>
      <c r="D165" s="528" t="s">
        <v>61</v>
      </c>
      <c r="E165" s="528" t="s">
        <v>129</v>
      </c>
      <c r="F165" s="528"/>
      <c r="G165" s="569">
        <f>VLOOKUP($A165,'1.26'!$A$6:$P$387,'Data for figs 1.26_1.31'!G$2,FALSE)</f>
        <v>0</v>
      </c>
      <c r="H165" s="569">
        <f>VLOOKUP($A165,'1.26'!$A$6:$P$387,'Data for figs 1.26_1.31'!H$2,FALSE)</f>
        <v>0</v>
      </c>
      <c r="I165" s="570">
        <f>VLOOKUP($A165,'1.26'!$A$6:$P$387,'Data for figs 1.26_1.31'!I$2,FALSE)</f>
        <v>0</v>
      </c>
      <c r="J165" s="530">
        <f>VLOOKUP($A165,'1.27'!$A$6:$P$387,'Data for figs 1.26_1.31'!J$2,FALSE)</f>
        <v>117.9</v>
      </c>
      <c r="K165" s="530">
        <f>VLOOKUP($A165,'1.27'!$A$6:$P$387,'Data for figs 1.26_1.31'!K$2,FALSE)</f>
        <v>67.599999999999994</v>
      </c>
      <c r="L165" s="530">
        <f>VLOOKUP($A165,'1.27'!$A$6:$P$387,'Data for figs 1.26_1.31'!L$2,FALSE)</f>
        <v>92</v>
      </c>
      <c r="M165" s="569">
        <f>VLOOKUP($A165,'1.28'!$A$6:$P$387,'Data for figs 1.26_1.31'!M$2,FALSE)</f>
        <v>0</v>
      </c>
      <c r="N165" s="569">
        <f>VLOOKUP($A165,'1.28'!$A$6:$P$387,'Data for figs 1.26_1.31'!N$2,FALSE)</f>
        <v>0</v>
      </c>
      <c r="O165" s="570">
        <f>VLOOKUP($A165,'1.28'!$A$6:$P$387,'Data for figs 1.26_1.31'!O$2,FALSE)</f>
        <v>0</v>
      </c>
      <c r="P165" s="556">
        <f>VLOOKUP($A165,'1.29'!$A$6:$P$387,'Data for figs 1.26_1.31'!P$2,FALSE)</f>
        <v>74.755638660000002</v>
      </c>
      <c r="Q165" s="556">
        <f>VLOOKUP($A165,'1.29'!$A$6:$P$387,'Data for figs 1.26_1.31'!Q$2,FALSE)</f>
        <v>26.826051809999999</v>
      </c>
      <c r="R165" s="556">
        <f>VLOOKUP($A165,'1.29'!$A$6:$P$387,'Data for figs 1.26_1.31'!R$2,FALSE)</f>
        <v>50.128597829999997</v>
      </c>
      <c r="S165" s="569">
        <f>VLOOKUP($A165,'1.30'!$A$6:$P$387,'Data for figs 1.26_1.31'!S$2,FALSE)</f>
        <v>0</v>
      </c>
      <c r="T165" s="569">
        <f>VLOOKUP($A165,'1.30'!$A$6:$P$387,'Data for figs 1.26_1.31'!T$2,FALSE)</f>
        <v>0</v>
      </c>
      <c r="U165" s="570">
        <f>VLOOKUP($A165,'1.30'!$A$6:$P$387,'Data for figs 1.26_1.31'!U$2,FALSE)</f>
        <v>0</v>
      </c>
      <c r="V165" s="556">
        <v>12.86454906</v>
      </c>
      <c r="W165" s="556">
        <v>15.36504586</v>
      </c>
      <c r="X165" s="556">
        <v>14.12227914</v>
      </c>
      <c r="Y165" s="531">
        <f>VLOOKUP($A165,'1.26'!$A$6:$P$387,'Data for figs 1.26_1.31'!Y$2,FALSE)</f>
        <v>30</v>
      </c>
      <c r="Z165" s="526"/>
      <c r="AA165" s="526"/>
      <c r="AB165" s="526"/>
      <c r="AC165" s="527"/>
    </row>
    <row r="166" spans="1:29" ht="17.25" x14ac:dyDescent="0.35">
      <c r="A166" s="528" t="s">
        <v>166</v>
      </c>
      <c r="B166" s="528" t="s">
        <v>167</v>
      </c>
      <c r="C166" s="528" t="s">
        <v>919</v>
      </c>
      <c r="D166" s="528" t="s">
        <v>61</v>
      </c>
      <c r="E166" s="528" t="s">
        <v>129</v>
      </c>
      <c r="F166" s="528"/>
      <c r="G166" s="569">
        <f>VLOOKUP($A166,'1.26'!$A$6:$P$387,'Data for figs 1.26_1.31'!G$2,FALSE)</f>
        <v>0</v>
      </c>
      <c r="H166" s="569">
        <f>VLOOKUP($A166,'1.26'!$A$6:$P$387,'Data for figs 1.26_1.31'!H$2,FALSE)</f>
        <v>0</v>
      </c>
      <c r="I166" s="570">
        <f>VLOOKUP($A166,'1.26'!$A$6:$P$387,'Data for figs 1.26_1.31'!I$2,FALSE)</f>
        <v>0</v>
      </c>
      <c r="J166" s="530">
        <f>VLOOKUP($A166,'1.27'!$A$6:$P$387,'Data for figs 1.26_1.31'!J$2,FALSE)</f>
        <v>133.5</v>
      </c>
      <c r="K166" s="530">
        <f>VLOOKUP($A166,'1.27'!$A$6:$P$387,'Data for figs 1.26_1.31'!K$2,FALSE)</f>
        <v>69.5</v>
      </c>
      <c r="L166" s="530">
        <f>VLOOKUP($A166,'1.27'!$A$6:$P$387,'Data for figs 1.26_1.31'!L$2,FALSE)</f>
        <v>100.8</v>
      </c>
      <c r="M166" s="569">
        <f>VLOOKUP($A166,'1.28'!$A$6:$P$387,'Data for figs 1.26_1.31'!M$2,FALSE)</f>
        <v>0</v>
      </c>
      <c r="N166" s="569">
        <f>VLOOKUP($A166,'1.28'!$A$6:$P$387,'Data for figs 1.26_1.31'!N$2,FALSE)</f>
        <v>0</v>
      </c>
      <c r="O166" s="570">
        <f>VLOOKUP($A166,'1.28'!$A$6:$P$387,'Data for figs 1.26_1.31'!O$2,FALSE)</f>
        <v>0</v>
      </c>
      <c r="P166" s="556">
        <f>VLOOKUP($A166,'1.29'!$A$6:$P$387,'Data for figs 1.26_1.31'!P$2,FALSE)</f>
        <v>76.305460460000006</v>
      </c>
      <c r="Q166" s="556">
        <f>VLOOKUP($A166,'1.29'!$A$6:$P$387,'Data for figs 1.26_1.31'!Q$2,FALSE)</f>
        <v>20.206540650000001</v>
      </c>
      <c r="R166" s="556">
        <f>VLOOKUP($A166,'1.29'!$A$6:$P$387,'Data for figs 1.26_1.31'!R$2,FALSE)</f>
        <v>47.745459969999999</v>
      </c>
      <c r="S166" s="569">
        <f>VLOOKUP($A166,'1.30'!$A$6:$P$387,'Data for figs 1.26_1.31'!S$2,FALSE)</f>
        <v>0</v>
      </c>
      <c r="T166" s="569">
        <f>VLOOKUP($A166,'1.30'!$A$6:$P$387,'Data for figs 1.26_1.31'!T$2,FALSE)</f>
        <v>0</v>
      </c>
      <c r="U166" s="570">
        <f>VLOOKUP($A166,'1.30'!$A$6:$P$387,'Data for figs 1.26_1.31'!U$2,FALSE)</f>
        <v>0</v>
      </c>
      <c r="V166" s="556">
        <v>20.36800702</v>
      </c>
      <c r="W166" s="556">
        <v>17.61584693</v>
      </c>
      <c r="X166" s="556">
        <v>18.88060084</v>
      </c>
      <c r="Y166" s="531">
        <f>VLOOKUP($A166,'1.26'!$A$6:$P$387,'Data for figs 1.26_1.31'!Y$2,FALSE)</f>
        <v>68</v>
      </c>
      <c r="Z166" s="526"/>
      <c r="AA166" s="526"/>
      <c r="AB166" s="526"/>
      <c r="AC166" s="527"/>
    </row>
    <row r="167" spans="1:29" ht="17.25" x14ac:dyDescent="0.35">
      <c r="A167" s="528" t="s">
        <v>168</v>
      </c>
      <c r="B167" s="528" t="s">
        <v>169</v>
      </c>
      <c r="C167" s="528" t="s">
        <v>919</v>
      </c>
      <c r="D167" s="528" t="s">
        <v>61</v>
      </c>
      <c r="E167" s="528" t="s">
        <v>129</v>
      </c>
      <c r="F167" s="528"/>
      <c r="G167" s="569">
        <f>VLOOKUP($A167,'1.26'!$A$6:$P$387,'Data for figs 1.26_1.31'!G$2,FALSE)</f>
        <v>0</v>
      </c>
      <c r="H167" s="569">
        <f>VLOOKUP($A167,'1.26'!$A$6:$P$387,'Data for figs 1.26_1.31'!H$2,FALSE)</f>
        <v>0</v>
      </c>
      <c r="I167" s="570">
        <f>VLOOKUP($A167,'1.26'!$A$6:$P$387,'Data for figs 1.26_1.31'!I$2,FALSE)</f>
        <v>0</v>
      </c>
      <c r="J167" s="530">
        <f>VLOOKUP($A167,'1.27'!$A$6:$P$387,'Data for figs 1.26_1.31'!J$2,FALSE)</f>
        <v>85</v>
      </c>
      <c r="K167" s="530">
        <f>VLOOKUP($A167,'1.27'!$A$6:$P$387,'Data for figs 1.26_1.31'!K$2,FALSE)</f>
        <v>40.9</v>
      </c>
      <c r="L167" s="530">
        <f>VLOOKUP($A167,'1.27'!$A$6:$P$387,'Data for figs 1.26_1.31'!L$2,FALSE)</f>
        <v>62.3</v>
      </c>
      <c r="M167" s="569">
        <f>VLOOKUP($A167,'1.28'!$A$6:$P$387,'Data for figs 1.26_1.31'!M$2,FALSE)</f>
        <v>0</v>
      </c>
      <c r="N167" s="569">
        <f>VLOOKUP($A167,'1.28'!$A$6:$P$387,'Data for figs 1.26_1.31'!N$2,FALSE)</f>
        <v>0</v>
      </c>
      <c r="O167" s="570">
        <f>VLOOKUP($A167,'1.28'!$A$6:$P$387,'Data for figs 1.26_1.31'!O$2,FALSE)</f>
        <v>0</v>
      </c>
      <c r="P167" s="556">
        <f>VLOOKUP($A167,'1.29'!$A$6:$P$387,'Data for figs 1.26_1.31'!P$2,FALSE)</f>
        <v>54.373603469999999</v>
      </c>
      <c r="Q167" s="556">
        <f>VLOOKUP($A167,'1.29'!$A$6:$P$387,'Data for figs 1.26_1.31'!Q$2,FALSE)</f>
        <v>16.860245769999999</v>
      </c>
      <c r="R167" s="556">
        <f>VLOOKUP($A167,'1.29'!$A$6:$P$387,'Data for figs 1.26_1.31'!R$2,FALSE)</f>
        <v>35.054182879999999</v>
      </c>
      <c r="S167" s="569">
        <f>VLOOKUP($A167,'1.30'!$A$6:$P$387,'Data for figs 1.26_1.31'!S$2,FALSE)</f>
        <v>0</v>
      </c>
      <c r="T167" s="569">
        <f>VLOOKUP($A167,'1.30'!$A$6:$P$387,'Data for figs 1.26_1.31'!T$2,FALSE)</f>
        <v>0</v>
      </c>
      <c r="U167" s="570">
        <f>VLOOKUP($A167,'1.30'!$A$6:$P$387,'Data for figs 1.26_1.31'!U$2,FALSE)</f>
        <v>0</v>
      </c>
      <c r="V167" s="556">
        <v>9.9202191299999996</v>
      </c>
      <c r="W167" s="556">
        <v>10.57655276</v>
      </c>
      <c r="X167" s="556">
        <v>10.24759062</v>
      </c>
      <c r="Y167" s="531">
        <f>VLOOKUP($A167,'1.26'!$A$6:$P$387,'Data for figs 1.26_1.31'!Y$2,FALSE)</f>
        <v>268</v>
      </c>
      <c r="Z167" s="526"/>
      <c r="AA167" s="526"/>
      <c r="AB167" s="526"/>
      <c r="AC167" s="527"/>
    </row>
    <row r="168" spans="1:29" ht="17.25" x14ac:dyDescent="0.35">
      <c r="A168" s="528" t="s">
        <v>170</v>
      </c>
      <c r="B168" s="528" t="s">
        <v>171</v>
      </c>
      <c r="C168" s="528" t="s">
        <v>919</v>
      </c>
      <c r="D168" s="528" t="s">
        <v>61</v>
      </c>
      <c r="E168" s="528" t="s">
        <v>129</v>
      </c>
      <c r="F168" s="528"/>
      <c r="G168" s="569">
        <f>VLOOKUP($A168,'1.26'!$A$6:$P$387,'Data for figs 1.26_1.31'!G$2,FALSE)</f>
        <v>0</v>
      </c>
      <c r="H168" s="569">
        <f>VLOOKUP($A168,'1.26'!$A$6:$P$387,'Data for figs 1.26_1.31'!H$2,FALSE)</f>
        <v>0</v>
      </c>
      <c r="I168" s="570">
        <f>VLOOKUP($A168,'1.26'!$A$6:$P$387,'Data for figs 1.26_1.31'!I$2,FALSE)</f>
        <v>0</v>
      </c>
      <c r="J168" s="530">
        <f>VLOOKUP($A168,'1.27'!$A$6:$P$387,'Data for figs 1.26_1.31'!J$2,FALSE)</f>
        <v>123.4</v>
      </c>
      <c r="K168" s="530">
        <f>VLOOKUP($A168,'1.27'!$A$6:$P$387,'Data for figs 1.26_1.31'!K$2,FALSE)</f>
        <v>48.6</v>
      </c>
      <c r="L168" s="530">
        <f>VLOOKUP($A168,'1.27'!$A$6:$P$387,'Data for figs 1.26_1.31'!L$2,FALSE)</f>
        <v>85.5</v>
      </c>
      <c r="M168" s="569">
        <f>VLOOKUP($A168,'1.28'!$A$6:$P$387,'Data for figs 1.26_1.31'!M$2,FALSE)</f>
        <v>0</v>
      </c>
      <c r="N168" s="569">
        <f>VLOOKUP($A168,'1.28'!$A$6:$P$387,'Data for figs 1.26_1.31'!N$2,FALSE)</f>
        <v>0</v>
      </c>
      <c r="O168" s="570">
        <f>VLOOKUP($A168,'1.28'!$A$6:$P$387,'Data for figs 1.26_1.31'!O$2,FALSE)</f>
        <v>0</v>
      </c>
      <c r="P168" s="556">
        <f>VLOOKUP($A168,'1.29'!$A$6:$P$387,'Data for figs 1.26_1.31'!P$2,FALSE)</f>
        <v>75.553545990000003</v>
      </c>
      <c r="Q168" s="556">
        <f>VLOOKUP($A168,'1.29'!$A$6:$P$387,'Data for figs 1.26_1.31'!Q$2,FALSE)</f>
        <v>19.94338183</v>
      </c>
      <c r="R168" s="556">
        <f>VLOOKUP($A168,'1.29'!$A$6:$P$387,'Data for figs 1.26_1.31'!R$2,FALSE)</f>
        <v>47.306701850000003</v>
      </c>
      <c r="S168" s="569">
        <f>VLOOKUP($A168,'1.30'!$A$6:$P$387,'Data for figs 1.26_1.31'!S$2,FALSE)</f>
        <v>0</v>
      </c>
      <c r="T168" s="569">
        <f>VLOOKUP($A168,'1.30'!$A$6:$P$387,'Data for figs 1.26_1.31'!T$2,FALSE)</f>
        <v>0</v>
      </c>
      <c r="U168" s="570">
        <f>VLOOKUP($A168,'1.30'!$A$6:$P$387,'Data for figs 1.26_1.31'!U$2,FALSE)</f>
        <v>0</v>
      </c>
      <c r="V168" s="556">
        <v>12.90770599</v>
      </c>
      <c r="W168" s="556">
        <v>7.2364868659999999</v>
      </c>
      <c r="X168" s="556">
        <v>9.9745322329999997</v>
      </c>
      <c r="Y168" s="531">
        <f>VLOOKUP($A168,'1.26'!$A$6:$P$387,'Data for figs 1.26_1.31'!Y$2,FALSE)</f>
        <v>144</v>
      </c>
      <c r="Z168" s="526"/>
      <c r="AA168" s="526"/>
      <c r="AB168" s="526"/>
      <c r="AC168" s="527"/>
    </row>
    <row r="169" spans="1:29" ht="17.25" x14ac:dyDescent="0.35">
      <c r="A169" s="528" t="s">
        <v>172</v>
      </c>
      <c r="B169" s="528" t="s">
        <v>173</v>
      </c>
      <c r="C169" s="528" t="s">
        <v>919</v>
      </c>
      <c r="D169" s="528" t="s">
        <v>61</v>
      </c>
      <c r="E169" s="528" t="s">
        <v>129</v>
      </c>
      <c r="F169" s="528"/>
      <c r="G169" s="569">
        <f>VLOOKUP($A169,'1.26'!$A$6:$P$387,'Data for figs 1.26_1.31'!G$2,FALSE)</f>
        <v>0</v>
      </c>
      <c r="H169" s="569">
        <f>VLOOKUP($A169,'1.26'!$A$6:$P$387,'Data for figs 1.26_1.31'!H$2,FALSE)</f>
        <v>0</v>
      </c>
      <c r="I169" s="570">
        <f>VLOOKUP($A169,'1.26'!$A$6:$P$387,'Data for figs 1.26_1.31'!I$2,FALSE)</f>
        <v>0</v>
      </c>
      <c r="J169" s="530">
        <f>VLOOKUP($A169,'1.27'!$A$6:$P$387,'Data for figs 1.26_1.31'!J$2,FALSE)</f>
        <v>80.900000000000006</v>
      </c>
      <c r="K169" s="530">
        <f>VLOOKUP($A169,'1.27'!$A$6:$P$387,'Data for figs 1.26_1.31'!K$2,FALSE)</f>
        <v>31.9</v>
      </c>
      <c r="L169" s="530">
        <f>VLOOKUP($A169,'1.27'!$A$6:$P$387,'Data for figs 1.26_1.31'!L$2,FALSE)</f>
        <v>55.5</v>
      </c>
      <c r="M169" s="569">
        <f>VLOOKUP($A169,'1.28'!$A$6:$P$387,'Data for figs 1.26_1.31'!M$2,FALSE)</f>
        <v>0</v>
      </c>
      <c r="N169" s="569">
        <f>VLOOKUP($A169,'1.28'!$A$6:$P$387,'Data for figs 1.26_1.31'!N$2,FALSE)</f>
        <v>0</v>
      </c>
      <c r="O169" s="570">
        <f>VLOOKUP($A169,'1.28'!$A$6:$P$387,'Data for figs 1.26_1.31'!O$2,FALSE)</f>
        <v>0</v>
      </c>
      <c r="P169" s="556">
        <f>VLOOKUP($A169,'1.29'!$A$6:$P$387,'Data for figs 1.26_1.31'!P$2,FALSE)</f>
        <v>49.798478439999997</v>
      </c>
      <c r="Q169" s="556">
        <f>VLOOKUP($A169,'1.29'!$A$6:$P$387,'Data for figs 1.26_1.31'!Q$2,FALSE)</f>
        <v>12.495501709999999</v>
      </c>
      <c r="R169" s="556">
        <f>VLOOKUP($A169,'1.29'!$A$6:$P$387,'Data for figs 1.26_1.31'!R$2,FALSE)</f>
        <v>30.514978930000002</v>
      </c>
      <c r="S169" s="569">
        <f>VLOOKUP($A169,'1.30'!$A$6:$P$387,'Data for figs 1.26_1.31'!S$2,FALSE)</f>
        <v>0</v>
      </c>
      <c r="T169" s="569">
        <f>VLOOKUP($A169,'1.30'!$A$6:$P$387,'Data for figs 1.26_1.31'!T$2,FALSE)</f>
        <v>0</v>
      </c>
      <c r="U169" s="570">
        <f>VLOOKUP($A169,'1.30'!$A$6:$P$387,'Data for figs 1.26_1.31'!U$2,FALSE)</f>
        <v>0</v>
      </c>
      <c r="V169" s="556">
        <v>9.6446484889999997</v>
      </c>
      <c r="W169" s="556">
        <v>5.7976199040000003</v>
      </c>
      <c r="X169" s="556">
        <v>7.6470841280000004</v>
      </c>
      <c r="Y169" s="531">
        <f>VLOOKUP($A169,'1.26'!$A$6:$P$387,'Data for figs 1.26_1.31'!Y$2,FALSE)</f>
        <v>234</v>
      </c>
      <c r="Z169" s="526"/>
      <c r="AA169" s="526"/>
      <c r="AB169" s="526"/>
      <c r="AC169" s="527"/>
    </row>
    <row r="170" spans="1:29" ht="17.25" x14ac:dyDescent="0.35">
      <c r="A170" s="528" t="s">
        <v>174</v>
      </c>
      <c r="B170" s="528" t="s">
        <v>175</v>
      </c>
      <c r="C170" s="528" t="s">
        <v>919</v>
      </c>
      <c r="D170" s="528" t="s">
        <v>61</v>
      </c>
      <c r="E170" s="528" t="s">
        <v>129</v>
      </c>
      <c r="F170" s="528"/>
      <c r="G170" s="569">
        <f>VLOOKUP($A170,'1.26'!$A$6:$P$387,'Data for figs 1.26_1.31'!G$2,FALSE)</f>
        <v>0</v>
      </c>
      <c r="H170" s="569">
        <f>VLOOKUP($A170,'1.26'!$A$6:$P$387,'Data for figs 1.26_1.31'!H$2,FALSE)</f>
        <v>0</v>
      </c>
      <c r="I170" s="570">
        <f>VLOOKUP($A170,'1.26'!$A$6:$P$387,'Data for figs 1.26_1.31'!I$2,FALSE)</f>
        <v>0</v>
      </c>
      <c r="J170" s="530">
        <f>VLOOKUP($A170,'1.27'!$A$6:$P$387,'Data for figs 1.26_1.31'!J$2,FALSE)</f>
        <v>102.2</v>
      </c>
      <c r="K170" s="530">
        <f>VLOOKUP($A170,'1.27'!$A$6:$P$387,'Data for figs 1.26_1.31'!K$2,FALSE)</f>
        <v>40.1</v>
      </c>
      <c r="L170" s="530">
        <f>VLOOKUP($A170,'1.27'!$A$6:$P$387,'Data for figs 1.26_1.31'!L$2,FALSE)</f>
        <v>70.400000000000006</v>
      </c>
      <c r="M170" s="569">
        <f>VLOOKUP($A170,'1.28'!$A$6:$P$387,'Data for figs 1.26_1.31'!M$2,FALSE)</f>
        <v>0</v>
      </c>
      <c r="N170" s="569">
        <f>VLOOKUP($A170,'1.28'!$A$6:$P$387,'Data for figs 1.26_1.31'!N$2,FALSE)</f>
        <v>0</v>
      </c>
      <c r="O170" s="570">
        <f>VLOOKUP($A170,'1.28'!$A$6:$P$387,'Data for figs 1.26_1.31'!O$2,FALSE)</f>
        <v>0</v>
      </c>
      <c r="P170" s="556">
        <f>VLOOKUP($A170,'1.29'!$A$6:$P$387,'Data for figs 1.26_1.31'!P$2,FALSE)</f>
        <v>55.55935238</v>
      </c>
      <c r="Q170" s="556">
        <f>VLOOKUP($A170,'1.29'!$A$6:$P$387,'Data for figs 1.26_1.31'!Q$2,FALSE)</f>
        <v>14.88937786</v>
      </c>
      <c r="R170" s="556">
        <f>VLOOKUP($A170,'1.29'!$A$6:$P$387,'Data for figs 1.26_1.31'!R$2,FALSE)</f>
        <v>34.83120684</v>
      </c>
      <c r="S170" s="569">
        <f>VLOOKUP($A170,'1.30'!$A$6:$P$387,'Data for figs 1.26_1.31'!S$2,FALSE)</f>
        <v>0</v>
      </c>
      <c r="T170" s="569">
        <f>VLOOKUP($A170,'1.30'!$A$6:$P$387,'Data for figs 1.26_1.31'!T$2,FALSE)</f>
        <v>0</v>
      </c>
      <c r="U170" s="570">
        <f>VLOOKUP($A170,'1.30'!$A$6:$P$387,'Data for figs 1.26_1.31'!U$2,FALSE)</f>
        <v>0</v>
      </c>
      <c r="V170" s="556">
        <v>12.05500548</v>
      </c>
      <c r="W170" s="556">
        <v>10.99360718</v>
      </c>
      <c r="X170" s="556">
        <v>11.522698330000001</v>
      </c>
      <c r="Y170" s="531">
        <f>VLOOKUP($A170,'1.26'!$A$6:$P$387,'Data for figs 1.26_1.31'!Y$2,FALSE)</f>
        <v>146</v>
      </c>
      <c r="Z170" s="526"/>
      <c r="AA170" s="526"/>
      <c r="AB170" s="526"/>
      <c r="AC170" s="527"/>
    </row>
    <row r="171" spans="1:29" ht="17.25" x14ac:dyDescent="0.35">
      <c r="A171" s="528" t="s">
        <v>274</v>
      </c>
      <c r="B171" s="528" t="s">
        <v>275</v>
      </c>
      <c r="C171" s="528" t="s">
        <v>941</v>
      </c>
      <c r="D171" s="528" t="s">
        <v>59</v>
      </c>
      <c r="E171" s="528" t="s">
        <v>129</v>
      </c>
      <c r="F171" s="528"/>
      <c r="G171" s="569">
        <f>VLOOKUP($A171,'1.26'!$A$6:$P$387,'Data for figs 1.26_1.31'!G$2,FALSE)</f>
        <v>0</v>
      </c>
      <c r="H171" s="569">
        <f>VLOOKUP($A171,'1.26'!$A$6:$P$387,'Data for figs 1.26_1.31'!H$2,FALSE)</f>
        <v>0</v>
      </c>
      <c r="I171" s="570">
        <f>VLOOKUP($A171,'1.26'!$A$6:$P$387,'Data for figs 1.26_1.31'!I$2,FALSE)</f>
        <v>0</v>
      </c>
      <c r="J171" s="530">
        <f>VLOOKUP($A171,'1.27'!$A$6:$P$387,'Data for figs 1.26_1.31'!J$2,FALSE)</f>
        <v>80.900000000000006</v>
      </c>
      <c r="K171" s="530">
        <f>VLOOKUP($A171,'1.27'!$A$6:$P$387,'Data for figs 1.26_1.31'!K$2,FALSE)</f>
        <v>34.700000000000003</v>
      </c>
      <c r="L171" s="530">
        <f>VLOOKUP($A171,'1.27'!$A$6:$P$387,'Data for figs 1.26_1.31'!L$2,FALSE)</f>
        <v>57.3</v>
      </c>
      <c r="M171" s="569">
        <f>VLOOKUP($A171,'1.28'!$A$6:$P$387,'Data for figs 1.26_1.31'!M$2,FALSE)</f>
        <v>0</v>
      </c>
      <c r="N171" s="569">
        <f>VLOOKUP($A171,'1.28'!$A$6:$P$387,'Data for figs 1.26_1.31'!N$2,FALSE)</f>
        <v>0</v>
      </c>
      <c r="O171" s="570">
        <f>VLOOKUP($A171,'1.28'!$A$6:$P$387,'Data for figs 1.26_1.31'!O$2,FALSE)</f>
        <v>0</v>
      </c>
      <c r="P171" s="556">
        <f>VLOOKUP($A171,'1.29'!$A$6:$P$387,'Data for figs 1.26_1.31'!P$2,FALSE)</f>
        <v>46.030831419999998</v>
      </c>
      <c r="Q171" s="556">
        <f>VLOOKUP($A171,'1.29'!$A$6:$P$387,'Data for figs 1.26_1.31'!Q$2,FALSE)</f>
        <v>12.442750820000001</v>
      </c>
      <c r="R171" s="556">
        <f>VLOOKUP($A171,'1.29'!$A$6:$P$387,'Data for figs 1.26_1.31'!R$2,FALSE)</f>
        <v>28.818335919999999</v>
      </c>
      <c r="S171" s="569">
        <f>VLOOKUP($A171,'1.30'!$A$6:$P$387,'Data for figs 1.26_1.31'!S$2,FALSE)</f>
        <v>0</v>
      </c>
      <c r="T171" s="569">
        <f>VLOOKUP($A171,'1.30'!$A$6:$P$387,'Data for figs 1.26_1.31'!T$2,FALSE)</f>
        <v>0</v>
      </c>
      <c r="U171" s="570">
        <f>VLOOKUP($A171,'1.30'!$A$6:$P$387,'Data for figs 1.26_1.31'!U$2,FALSE)</f>
        <v>0</v>
      </c>
      <c r="V171" s="556">
        <v>13.438371950000001</v>
      </c>
      <c r="W171" s="556">
        <v>10.79870725</v>
      </c>
      <c r="X171" s="556">
        <v>12.015443510000001</v>
      </c>
      <c r="Y171" s="531">
        <f>VLOOKUP($A171,'1.26'!$A$6:$P$387,'Data for figs 1.26_1.31'!Y$2,FALSE)</f>
        <v>127</v>
      </c>
      <c r="Z171" s="526"/>
      <c r="AA171" s="526"/>
      <c r="AB171" s="526"/>
      <c r="AC171" s="527"/>
    </row>
    <row r="172" spans="1:29" ht="17.25" x14ac:dyDescent="0.35">
      <c r="A172" s="528" t="s">
        <v>276</v>
      </c>
      <c r="B172" s="528" t="s">
        <v>277</v>
      </c>
      <c r="C172" s="528" t="s">
        <v>941</v>
      </c>
      <c r="D172" s="528" t="s">
        <v>59</v>
      </c>
      <c r="E172" s="528" t="s">
        <v>129</v>
      </c>
      <c r="F172" s="528"/>
      <c r="G172" s="569">
        <f>VLOOKUP($A172,'1.26'!$A$6:$P$387,'Data for figs 1.26_1.31'!G$2,FALSE)</f>
        <v>0</v>
      </c>
      <c r="H172" s="569">
        <f>VLOOKUP($A172,'1.26'!$A$6:$P$387,'Data for figs 1.26_1.31'!H$2,FALSE)</f>
        <v>0</v>
      </c>
      <c r="I172" s="570">
        <f>VLOOKUP($A172,'1.26'!$A$6:$P$387,'Data for figs 1.26_1.31'!I$2,FALSE)</f>
        <v>0</v>
      </c>
      <c r="J172" s="530">
        <f>VLOOKUP($A172,'1.27'!$A$6:$P$387,'Data for figs 1.26_1.31'!J$2,FALSE)</f>
        <v>85.5</v>
      </c>
      <c r="K172" s="530">
        <f>VLOOKUP($A172,'1.27'!$A$6:$P$387,'Data for figs 1.26_1.31'!K$2,FALSE)</f>
        <v>29.3</v>
      </c>
      <c r="L172" s="530">
        <f>VLOOKUP($A172,'1.27'!$A$6:$P$387,'Data for figs 1.26_1.31'!L$2,FALSE)</f>
        <v>56.4</v>
      </c>
      <c r="M172" s="569">
        <f>VLOOKUP($A172,'1.28'!$A$6:$P$387,'Data for figs 1.26_1.31'!M$2,FALSE)</f>
        <v>0</v>
      </c>
      <c r="N172" s="569">
        <f>VLOOKUP($A172,'1.28'!$A$6:$P$387,'Data for figs 1.26_1.31'!N$2,FALSE)</f>
        <v>0</v>
      </c>
      <c r="O172" s="570">
        <f>VLOOKUP($A172,'1.28'!$A$6:$P$387,'Data for figs 1.26_1.31'!O$2,FALSE)</f>
        <v>0</v>
      </c>
      <c r="P172" s="556">
        <f>VLOOKUP($A172,'1.29'!$A$6:$P$387,'Data for figs 1.26_1.31'!P$2,FALSE)</f>
        <v>53.527738370000002</v>
      </c>
      <c r="Q172" s="556">
        <f>VLOOKUP($A172,'1.29'!$A$6:$P$387,'Data for figs 1.26_1.31'!Q$2,FALSE)</f>
        <v>11.598894469999999</v>
      </c>
      <c r="R172" s="556">
        <f>VLOOKUP($A172,'1.29'!$A$6:$P$387,'Data for figs 1.26_1.31'!R$2,FALSE)</f>
        <v>31.824285509999999</v>
      </c>
      <c r="S172" s="569">
        <f>VLOOKUP($A172,'1.30'!$A$6:$P$387,'Data for figs 1.26_1.31'!S$2,FALSE)</f>
        <v>0</v>
      </c>
      <c r="T172" s="569">
        <f>VLOOKUP($A172,'1.30'!$A$6:$P$387,'Data for figs 1.26_1.31'!T$2,FALSE)</f>
        <v>0</v>
      </c>
      <c r="U172" s="570">
        <f>VLOOKUP($A172,'1.30'!$A$6:$P$387,'Data for figs 1.26_1.31'!U$2,FALSE)</f>
        <v>0</v>
      </c>
      <c r="V172" s="556">
        <v>11.415517619999999</v>
      </c>
      <c r="W172" s="556">
        <v>7.3741345340000004</v>
      </c>
      <c r="X172" s="556">
        <v>9.3539803979999991</v>
      </c>
      <c r="Y172" s="531">
        <f>VLOOKUP($A172,'1.26'!$A$6:$P$387,'Data for figs 1.26_1.31'!Y$2,FALSE)</f>
        <v>257</v>
      </c>
      <c r="Z172" s="526"/>
      <c r="AA172" s="526"/>
      <c r="AB172" s="526"/>
      <c r="AC172" s="527"/>
    </row>
    <row r="173" spans="1:29" ht="17.25" x14ac:dyDescent="0.35">
      <c r="A173" s="528" t="s">
        <v>278</v>
      </c>
      <c r="B173" s="528" t="s">
        <v>279</v>
      </c>
      <c r="C173" s="528" t="s">
        <v>941</v>
      </c>
      <c r="D173" s="528" t="s">
        <v>59</v>
      </c>
      <c r="E173" s="528" t="s">
        <v>129</v>
      </c>
      <c r="F173" s="528"/>
      <c r="G173" s="569">
        <f>VLOOKUP($A173,'1.26'!$A$6:$P$387,'Data for figs 1.26_1.31'!G$2,FALSE)</f>
        <v>0</v>
      </c>
      <c r="H173" s="569">
        <f>VLOOKUP($A173,'1.26'!$A$6:$P$387,'Data for figs 1.26_1.31'!H$2,FALSE)</f>
        <v>0</v>
      </c>
      <c r="I173" s="570">
        <f>VLOOKUP($A173,'1.26'!$A$6:$P$387,'Data for figs 1.26_1.31'!I$2,FALSE)</f>
        <v>0</v>
      </c>
      <c r="J173" s="530">
        <f>VLOOKUP($A173,'1.27'!$A$6:$P$387,'Data for figs 1.26_1.31'!J$2,FALSE)</f>
        <v>128.19999999999999</v>
      </c>
      <c r="K173" s="530">
        <f>VLOOKUP($A173,'1.27'!$A$6:$P$387,'Data for figs 1.26_1.31'!K$2,FALSE)</f>
        <v>47.3</v>
      </c>
      <c r="L173" s="530">
        <f>VLOOKUP($A173,'1.27'!$A$6:$P$387,'Data for figs 1.26_1.31'!L$2,FALSE)</f>
        <v>87</v>
      </c>
      <c r="M173" s="569">
        <f>VLOOKUP($A173,'1.28'!$A$6:$P$387,'Data for figs 1.26_1.31'!M$2,FALSE)</f>
        <v>0</v>
      </c>
      <c r="N173" s="569">
        <f>VLOOKUP($A173,'1.28'!$A$6:$P$387,'Data for figs 1.26_1.31'!N$2,FALSE)</f>
        <v>0</v>
      </c>
      <c r="O173" s="570">
        <f>VLOOKUP($A173,'1.28'!$A$6:$P$387,'Data for figs 1.26_1.31'!O$2,FALSE)</f>
        <v>0</v>
      </c>
      <c r="P173" s="556">
        <f>VLOOKUP($A173,'1.29'!$A$6:$P$387,'Data for figs 1.26_1.31'!P$2,FALSE)</f>
        <v>76.744827310000005</v>
      </c>
      <c r="Q173" s="556">
        <f>VLOOKUP($A173,'1.29'!$A$6:$P$387,'Data for figs 1.26_1.31'!Q$2,FALSE)</f>
        <v>15.2110868</v>
      </c>
      <c r="R173" s="556">
        <f>VLOOKUP($A173,'1.29'!$A$6:$P$387,'Data for figs 1.26_1.31'!R$2,FALSE)</f>
        <v>45.378302490000003</v>
      </c>
      <c r="S173" s="569">
        <f>VLOOKUP($A173,'1.30'!$A$6:$P$387,'Data for figs 1.26_1.31'!S$2,FALSE)</f>
        <v>0</v>
      </c>
      <c r="T173" s="569">
        <f>VLOOKUP($A173,'1.30'!$A$6:$P$387,'Data for figs 1.26_1.31'!T$2,FALSE)</f>
        <v>0</v>
      </c>
      <c r="U173" s="570">
        <f>VLOOKUP($A173,'1.30'!$A$6:$P$387,'Data for figs 1.26_1.31'!U$2,FALSE)</f>
        <v>0</v>
      </c>
      <c r="V173" s="556">
        <v>15.779867339999999</v>
      </c>
      <c r="W173" s="556">
        <v>12.333834700000001</v>
      </c>
      <c r="X173" s="556">
        <v>14.00475307</v>
      </c>
      <c r="Y173" s="531">
        <f>VLOOKUP($A173,'1.26'!$A$6:$P$387,'Data for figs 1.26_1.31'!Y$2,FALSE)</f>
        <v>24</v>
      </c>
      <c r="Z173" s="526"/>
      <c r="AA173" s="526"/>
      <c r="AB173" s="526"/>
      <c r="AC173" s="527"/>
    </row>
    <row r="174" spans="1:29" ht="17.25" x14ac:dyDescent="0.35">
      <c r="A174" s="528" t="s">
        <v>280</v>
      </c>
      <c r="B174" s="528" t="s">
        <v>1215</v>
      </c>
      <c r="C174" s="528" t="s">
        <v>941</v>
      </c>
      <c r="D174" s="528" t="s">
        <v>59</v>
      </c>
      <c r="E174" s="528" t="s">
        <v>129</v>
      </c>
      <c r="F174" s="528"/>
      <c r="G174" s="569">
        <f>VLOOKUP($A174,'1.26'!$A$6:$P$387,'Data for figs 1.26_1.31'!G$2,FALSE)</f>
        <v>0</v>
      </c>
      <c r="H174" s="569">
        <f>VLOOKUP($A174,'1.26'!$A$6:$P$387,'Data for figs 1.26_1.31'!H$2,FALSE)</f>
        <v>0</v>
      </c>
      <c r="I174" s="570">
        <f>VLOOKUP($A174,'1.26'!$A$6:$P$387,'Data for figs 1.26_1.31'!I$2,FALSE)</f>
        <v>0</v>
      </c>
      <c r="J174" s="530">
        <f>VLOOKUP($A174,'1.27'!$A$6:$P$387,'Data for figs 1.26_1.31'!J$2,FALSE)</f>
        <v>94.7</v>
      </c>
      <c r="K174" s="530">
        <f>VLOOKUP($A174,'1.27'!$A$6:$P$387,'Data for figs 1.26_1.31'!K$2,FALSE)</f>
        <v>53</v>
      </c>
      <c r="L174" s="530">
        <f>VLOOKUP($A174,'1.27'!$A$6:$P$387,'Data for figs 1.26_1.31'!L$2,FALSE)</f>
        <v>73</v>
      </c>
      <c r="M174" s="569">
        <f>VLOOKUP($A174,'1.28'!$A$6:$P$387,'Data for figs 1.26_1.31'!M$2,FALSE)</f>
        <v>0</v>
      </c>
      <c r="N174" s="569">
        <f>VLOOKUP($A174,'1.28'!$A$6:$P$387,'Data for figs 1.26_1.31'!N$2,FALSE)</f>
        <v>0</v>
      </c>
      <c r="O174" s="570">
        <f>VLOOKUP($A174,'1.28'!$A$6:$P$387,'Data for figs 1.26_1.31'!O$2,FALSE)</f>
        <v>0</v>
      </c>
      <c r="P174" s="556">
        <f>VLOOKUP($A174,'1.29'!$A$6:$P$387,'Data for figs 1.26_1.31'!P$2,FALSE)</f>
        <v>48.952915519999998</v>
      </c>
      <c r="Q174" s="556">
        <f>VLOOKUP($A174,'1.29'!$A$6:$P$387,'Data for figs 1.26_1.31'!Q$2,FALSE)</f>
        <v>22.173410709999999</v>
      </c>
      <c r="R174" s="556">
        <f>VLOOKUP($A174,'1.29'!$A$6:$P$387,'Data for figs 1.26_1.31'!R$2,FALSE)</f>
        <v>35.058174620000003</v>
      </c>
      <c r="S174" s="569">
        <f>VLOOKUP($A174,'1.30'!$A$6:$P$387,'Data for figs 1.26_1.31'!S$2,FALSE)</f>
        <v>0</v>
      </c>
      <c r="T174" s="569">
        <f>VLOOKUP($A174,'1.30'!$A$6:$P$387,'Data for figs 1.26_1.31'!T$2,FALSE)</f>
        <v>0</v>
      </c>
      <c r="U174" s="570">
        <f>VLOOKUP($A174,'1.30'!$A$6:$P$387,'Data for figs 1.26_1.31'!U$2,FALSE)</f>
        <v>0</v>
      </c>
      <c r="V174" s="556">
        <v>15.981016</v>
      </c>
      <c r="W174" s="556">
        <v>12.42134725</v>
      </c>
      <c r="X174" s="556">
        <v>14.13742358</v>
      </c>
      <c r="Y174" s="531">
        <f>VLOOKUP($A174,'1.26'!$A$6:$P$387,'Data for figs 1.26_1.31'!Y$2,FALSE)</f>
        <v>79</v>
      </c>
      <c r="Z174" s="526"/>
      <c r="AA174" s="526"/>
      <c r="AB174" s="526"/>
      <c r="AC174" s="527"/>
    </row>
    <row r="175" spans="1:29" ht="17.25" x14ac:dyDescent="0.35">
      <c r="A175" s="528" t="s">
        <v>281</v>
      </c>
      <c r="B175" s="528" t="s">
        <v>282</v>
      </c>
      <c r="C175" s="528" t="s">
        <v>941</v>
      </c>
      <c r="D175" s="528" t="s">
        <v>59</v>
      </c>
      <c r="E175" s="528" t="s">
        <v>129</v>
      </c>
      <c r="F175" s="528"/>
      <c r="G175" s="569">
        <f>VLOOKUP($A175,'1.26'!$A$6:$P$387,'Data for figs 1.26_1.31'!G$2,FALSE)</f>
        <v>0</v>
      </c>
      <c r="H175" s="569">
        <f>VLOOKUP($A175,'1.26'!$A$6:$P$387,'Data for figs 1.26_1.31'!H$2,FALSE)</f>
        <v>0</v>
      </c>
      <c r="I175" s="570">
        <f>VLOOKUP($A175,'1.26'!$A$6:$P$387,'Data for figs 1.26_1.31'!I$2,FALSE)</f>
        <v>0</v>
      </c>
      <c r="J175" s="530">
        <f>VLOOKUP($A175,'1.27'!$A$6:$P$387,'Data for figs 1.26_1.31'!J$2,FALSE)</f>
        <v>77.3</v>
      </c>
      <c r="K175" s="530">
        <f>VLOOKUP($A175,'1.27'!$A$6:$P$387,'Data for figs 1.26_1.31'!K$2,FALSE)</f>
        <v>33.799999999999997</v>
      </c>
      <c r="L175" s="530">
        <f>VLOOKUP($A175,'1.27'!$A$6:$P$387,'Data for figs 1.26_1.31'!L$2,FALSE)</f>
        <v>55</v>
      </c>
      <c r="M175" s="569">
        <f>VLOOKUP($A175,'1.28'!$A$6:$P$387,'Data for figs 1.26_1.31'!M$2,FALSE)</f>
        <v>0</v>
      </c>
      <c r="N175" s="569">
        <f>VLOOKUP($A175,'1.28'!$A$6:$P$387,'Data for figs 1.26_1.31'!N$2,FALSE)</f>
        <v>0</v>
      </c>
      <c r="O175" s="570">
        <f>VLOOKUP($A175,'1.28'!$A$6:$P$387,'Data for figs 1.26_1.31'!O$2,FALSE)</f>
        <v>0</v>
      </c>
      <c r="P175" s="556">
        <f>VLOOKUP($A175,'1.29'!$A$6:$P$387,'Data for figs 1.26_1.31'!P$2,FALSE)</f>
        <v>40.357345690000002</v>
      </c>
      <c r="Q175" s="556">
        <f>VLOOKUP($A175,'1.29'!$A$6:$P$387,'Data for figs 1.26_1.31'!Q$2,FALSE)</f>
        <v>10.978048190000001</v>
      </c>
      <c r="R175" s="556">
        <f>VLOOKUP($A175,'1.29'!$A$6:$P$387,'Data for figs 1.26_1.31'!R$2,FALSE)</f>
        <v>25.227349220000001</v>
      </c>
      <c r="S175" s="569">
        <f>VLOOKUP($A175,'1.30'!$A$6:$P$387,'Data for figs 1.26_1.31'!S$2,FALSE)</f>
        <v>0</v>
      </c>
      <c r="T175" s="569">
        <f>VLOOKUP($A175,'1.30'!$A$6:$P$387,'Data for figs 1.26_1.31'!T$2,FALSE)</f>
        <v>0</v>
      </c>
      <c r="U175" s="570">
        <f>VLOOKUP($A175,'1.30'!$A$6:$P$387,'Data for figs 1.26_1.31'!U$2,FALSE)</f>
        <v>0</v>
      </c>
      <c r="V175" s="556">
        <v>15.274465169999999</v>
      </c>
      <c r="W175" s="556">
        <v>9.2438880169999997</v>
      </c>
      <c r="X175" s="556">
        <v>12.19685423</v>
      </c>
      <c r="Y175" s="531">
        <f>VLOOKUP($A175,'1.26'!$A$6:$P$387,'Data for figs 1.26_1.31'!Y$2,FALSE)</f>
        <v>94</v>
      </c>
      <c r="Z175" s="526"/>
      <c r="AA175" s="526"/>
      <c r="AB175" s="526"/>
      <c r="AC175" s="527"/>
    </row>
    <row r="176" spans="1:29" ht="17.25" x14ac:dyDescent="0.35">
      <c r="A176" s="528" t="s">
        <v>283</v>
      </c>
      <c r="B176" s="528" t="s">
        <v>284</v>
      </c>
      <c r="C176" s="528" t="s">
        <v>941</v>
      </c>
      <c r="D176" s="528" t="s">
        <v>59</v>
      </c>
      <c r="E176" s="528" t="s">
        <v>129</v>
      </c>
      <c r="F176" s="528"/>
      <c r="G176" s="569">
        <f>VLOOKUP($A176,'1.26'!$A$6:$P$387,'Data for figs 1.26_1.31'!G$2,FALSE)</f>
        <v>0</v>
      </c>
      <c r="H176" s="569">
        <f>VLOOKUP($A176,'1.26'!$A$6:$P$387,'Data for figs 1.26_1.31'!H$2,FALSE)</f>
        <v>0</v>
      </c>
      <c r="I176" s="570">
        <f>VLOOKUP($A176,'1.26'!$A$6:$P$387,'Data for figs 1.26_1.31'!I$2,FALSE)</f>
        <v>0</v>
      </c>
      <c r="J176" s="530">
        <f>VLOOKUP($A176,'1.27'!$A$6:$P$387,'Data for figs 1.26_1.31'!J$2,FALSE)</f>
        <v>119.7</v>
      </c>
      <c r="K176" s="530">
        <f>VLOOKUP($A176,'1.27'!$A$6:$P$387,'Data for figs 1.26_1.31'!K$2,FALSE)</f>
        <v>55.2</v>
      </c>
      <c r="L176" s="530">
        <f>VLOOKUP($A176,'1.27'!$A$6:$P$387,'Data for figs 1.26_1.31'!L$2,FALSE)</f>
        <v>86.5</v>
      </c>
      <c r="M176" s="569">
        <f>VLOOKUP($A176,'1.28'!$A$6:$P$387,'Data for figs 1.26_1.31'!M$2,FALSE)</f>
        <v>0</v>
      </c>
      <c r="N176" s="569">
        <f>VLOOKUP($A176,'1.28'!$A$6:$P$387,'Data for figs 1.26_1.31'!N$2,FALSE)</f>
        <v>0</v>
      </c>
      <c r="O176" s="570">
        <f>VLOOKUP($A176,'1.28'!$A$6:$P$387,'Data for figs 1.26_1.31'!O$2,FALSE)</f>
        <v>0</v>
      </c>
      <c r="P176" s="556">
        <f>VLOOKUP($A176,'1.29'!$A$6:$P$387,'Data for figs 1.26_1.31'!P$2,FALSE)</f>
        <v>73.298080429999999</v>
      </c>
      <c r="Q176" s="556">
        <f>VLOOKUP($A176,'1.29'!$A$6:$P$387,'Data for figs 1.26_1.31'!Q$2,FALSE)</f>
        <v>17.490871779999999</v>
      </c>
      <c r="R176" s="556">
        <f>VLOOKUP($A176,'1.29'!$A$6:$P$387,'Data for figs 1.26_1.31'!R$2,FALSE)</f>
        <v>44.62471532</v>
      </c>
      <c r="S176" s="569">
        <f>VLOOKUP($A176,'1.30'!$A$6:$P$387,'Data for figs 1.26_1.31'!S$2,FALSE)</f>
        <v>0</v>
      </c>
      <c r="T176" s="569">
        <f>VLOOKUP($A176,'1.30'!$A$6:$P$387,'Data for figs 1.26_1.31'!T$2,FALSE)</f>
        <v>0</v>
      </c>
      <c r="U176" s="570">
        <f>VLOOKUP($A176,'1.30'!$A$6:$P$387,'Data for figs 1.26_1.31'!U$2,FALSE)</f>
        <v>0</v>
      </c>
      <c r="V176" s="556">
        <v>14.97115803</v>
      </c>
      <c r="W176" s="556">
        <v>12.12473102</v>
      </c>
      <c r="X176" s="556">
        <v>13.46030946</v>
      </c>
      <c r="Y176" s="531">
        <f>VLOOKUP($A176,'1.26'!$A$6:$P$387,'Data for figs 1.26_1.31'!Y$2,FALSE)</f>
        <v>61</v>
      </c>
      <c r="Z176" s="526"/>
      <c r="AA176" s="526"/>
      <c r="AB176" s="526"/>
      <c r="AC176" s="527"/>
    </row>
    <row r="177" spans="1:29" ht="17.25" x14ac:dyDescent="0.35">
      <c r="A177" s="528" t="s">
        <v>285</v>
      </c>
      <c r="B177" s="528" t="s">
        <v>286</v>
      </c>
      <c r="C177" s="528" t="s">
        <v>941</v>
      </c>
      <c r="D177" s="528" t="s">
        <v>59</v>
      </c>
      <c r="E177" s="528" t="s">
        <v>129</v>
      </c>
      <c r="F177" s="528"/>
      <c r="G177" s="569">
        <f>VLOOKUP($A177,'1.26'!$A$6:$P$387,'Data for figs 1.26_1.31'!G$2,FALSE)</f>
        <v>0</v>
      </c>
      <c r="H177" s="569">
        <f>VLOOKUP($A177,'1.26'!$A$6:$P$387,'Data for figs 1.26_1.31'!H$2,FALSE)</f>
        <v>0</v>
      </c>
      <c r="I177" s="570">
        <f>VLOOKUP($A177,'1.26'!$A$6:$P$387,'Data for figs 1.26_1.31'!I$2,FALSE)</f>
        <v>0</v>
      </c>
      <c r="J177" s="530">
        <f>VLOOKUP($A177,'1.27'!$A$6:$P$387,'Data for figs 1.26_1.31'!J$2,FALSE)</f>
        <v>64</v>
      </c>
      <c r="K177" s="530">
        <f>VLOOKUP($A177,'1.27'!$A$6:$P$387,'Data for figs 1.26_1.31'!K$2,FALSE)</f>
        <v>30.4</v>
      </c>
      <c r="L177" s="530">
        <f>VLOOKUP($A177,'1.27'!$A$6:$P$387,'Data for figs 1.26_1.31'!L$2,FALSE)</f>
        <v>46.7</v>
      </c>
      <c r="M177" s="569">
        <f>VLOOKUP($A177,'1.28'!$A$6:$P$387,'Data for figs 1.26_1.31'!M$2,FALSE)</f>
        <v>0</v>
      </c>
      <c r="N177" s="569">
        <f>VLOOKUP($A177,'1.28'!$A$6:$P$387,'Data for figs 1.26_1.31'!N$2,FALSE)</f>
        <v>0</v>
      </c>
      <c r="O177" s="570">
        <f>VLOOKUP($A177,'1.28'!$A$6:$P$387,'Data for figs 1.26_1.31'!O$2,FALSE)</f>
        <v>0</v>
      </c>
      <c r="P177" s="556">
        <f>VLOOKUP($A177,'1.29'!$A$6:$P$387,'Data for figs 1.26_1.31'!P$2,FALSE)</f>
        <v>33.049036260000001</v>
      </c>
      <c r="Q177" s="556">
        <f>VLOOKUP($A177,'1.29'!$A$6:$P$387,'Data for figs 1.26_1.31'!Q$2,FALSE)</f>
        <v>10.72441214</v>
      </c>
      <c r="R177" s="556">
        <f>VLOOKUP($A177,'1.29'!$A$6:$P$387,'Data for figs 1.26_1.31'!R$2,FALSE)</f>
        <v>21.549755269999999</v>
      </c>
      <c r="S177" s="569">
        <f>VLOOKUP($A177,'1.30'!$A$6:$P$387,'Data for figs 1.26_1.31'!S$2,FALSE)</f>
        <v>0</v>
      </c>
      <c r="T177" s="569">
        <f>VLOOKUP($A177,'1.30'!$A$6:$P$387,'Data for figs 1.26_1.31'!T$2,FALSE)</f>
        <v>0</v>
      </c>
      <c r="U177" s="570">
        <f>VLOOKUP($A177,'1.30'!$A$6:$P$387,'Data for figs 1.26_1.31'!U$2,FALSE)</f>
        <v>0</v>
      </c>
      <c r="V177" s="556">
        <v>12.55547745</v>
      </c>
      <c r="W177" s="556">
        <v>7.5862900739999999</v>
      </c>
      <c r="X177" s="556">
        <v>10.00288797</v>
      </c>
      <c r="Y177" s="531">
        <f>VLOOKUP($A177,'1.26'!$A$6:$P$387,'Data for figs 1.26_1.31'!Y$2,FALSE)</f>
        <v>225</v>
      </c>
      <c r="Z177" s="526"/>
      <c r="AA177" s="526"/>
      <c r="AB177" s="526"/>
      <c r="AC177" s="527"/>
    </row>
    <row r="178" spans="1:29" ht="17.25" x14ac:dyDescent="0.35">
      <c r="A178" s="528" t="s">
        <v>176</v>
      </c>
      <c r="B178" s="528" t="s">
        <v>177</v>
      </c>
      <c r="C178" s="528" t="s">
        <v>942</v>
      </c>
      <c r="D178" s="528" t="s">
        <v>61</v>
      </c>
      <c r="E178" s="528" t="s">
        <v>129</v>
      </c>
      <c r="F178" s="528"/>
      <c r="G178" s="569">
        <f>VLOOKUP($A178,'1.26'!$A$6:$P$387,'Data for figs 1.26_1.31'!G$2,FALSE)</f>
        <v>0</v>
      </c>
      <c r="H178" s="569">
        <f>VLOOKUP($A178,'1.26'!$A$6:$P$387,'Data for figs 1.26_1.31'!H$2,FALSE)</f>
        <v>0</v>
      </c>
      <c r="I178" s="570">
        <f>VLOOKUP($A178,'1.26'!$A$6:$P$387,'Data for figs 1.26_1.31'!I$2,FALSE)</f>
        <v>0</v>
      </c>
      <c r="J178" s="530">
        <f>VLOOKUP($A178,'1.27'!$A$6:$P$387,'Data for figs 1.26_1.31'!J$2,FALSE)</f>
        <v>100.4</v>
      </c>
      <c r="K178" s="530">
        <f>VLOOKUP($A178,'1.27'!$A$6:$P$387,'Data for figs 1.26_1.31'!K$2,FALSE)</f>
        <v>66.400000000000006</v>
      </c>
      <c r="L178" s="530">
        <f>VLOOKUP($A178,'1.27'!$A$6:$P$387,'Data for figs 1.26_1.31'!L$2,FALSE)</f>
        <v>83</v>
      </c>
      <c r="M178" s="569">
        <f>VLOOKUP($A178,'1.28'!$A$6:$P$387,'Data for figs 1.26_1.31'!M$2,FALSE)</f>
        <v>0</v>
      </c>
      <c r="N178" s="569">
        <f>VLOOKUP($A178,'1.28'!$A$6:$P$387,'Data for figs 1.26_1.31'!N$2,FALSE)</f>
        <v>0</v>
      </c>
      <c r="O178" s="570">
        <f>VLOOKUP($A178,'1.28'!$A$6:$P$387,'Data for figs 1.26_1.31'!O$2,FALSE)</f>
        <v>0</v>
      </c>
      <c r="P178" s="556">
        <f>VLOOKUP($A178,'1.29'!$A$6:$P$387,'Data for figs 1.26_1.31'!P$2,FALSE)</f>
        <v>68.486958630000004</v>
      </c>
      <c r="Q178" s="556">
        <f>VLOOKUP($A178,'1.29'!$A$6:$P$387,'Data for figs 1.26_1.31'!Q$2,FALSE)</f>
        <v>27.582254420000002</v>
      </c>
      <c r="R178" s="556">
        <f>VLOOKUP($A178,'1.29'!$A$6:$P$387,'Data for figs 1.26_1.31'!R$2,FALSE)</f>
        <v>47.272674610000003</v>
      </c>
      <c r="S178" s="569">
        <f>VLOOKUP($A178,'1.30'!$A$6:$P$387,'Data for figs 1.26_1.31'!S$2,FALSE)</f>
        <v>0</v>
      </c>
      <c r="T178" s="569">
        <f>VLOOKUP($A178,'1.30'!$A$6:$P$387,'Data for figs 1.26_1.31'!T$2,FALSE)</f>
        <v>0</v>
      </c>
      <c r="U178" s="570">
        <f>VLOOKUP($A178,'1.30'!$A$6:$P$387,'Data for figs 1.26_1.31'!U$2,FALSE)</f>
        <v>0</v>
      </c>
      <c r="V178" s="556">
        <v>15.58770288</v>
      </c>
      <c r="W178" s="556">
        <v>22.5926227</v>
      </c>
      <c r="X178" s="556">
        <v>19.515535530000001</v>
      </c>
      <c r="Y178" s="531">
        <f>VLOOKUP($A178,'1.26'!$A$6:$P$387,'Data for figs 1.26_1.31'!Y$2,FALSE)</f>
        <v>70</v>
      </c>
      <c r="Z178" s="526"/>
      <c r="AA178" s="526"/>
      <c r="AB178" s="526"/>
      <c r="AC178" s="527"/>
    </row>
    <row r="179" spans="1:29" ht="17.25" x14ac:dyDescent="0.35">
      <c r="A179" s="528" t="s">
        <v>178</v>
      </c>
      <c r="B179" s="528" t="s">
        <v>179</v>
      </c>
      <c r="C179" s="528" t="s">
        <v>942</v>
      </c>
      <c r="D179" s="528" t="s">
        <v>61</v>
      </c>
      <c r="E179" s="528" t="s">
        <v>129</v>
      </c>
      <c r="F179" s="528"/>
      <c r="G179" s="569">
        <f>VLOOKUP($A179,'1.26'!$A$6:$P$387,'Data for figs 1.26_1.31'!G$2,FALSE)</f>
        <v>0</v>
      </c>
      <c r="H179" s="569">
        <f>VLOOKUP($A179,'1.26'!$A$6:$P$387,'Data for figs 1.26_1.31'!H$2,FALSE)</f>
        <v>0</v>
      </c>
      <c r="I179" s="570">
        <f>VLOOKUP($A179,'1.26'!$A$6:$P$387,'Data for figs 1.26_1.31'!I$2,FALSE)</f>
        <v>0</v>
      </c>
      <c r="J179" s="530">
        <f>VLOOKUP($A179,'1.27'!$A$6:$P$387,'Data for figs 1.26_1.31'!J$2,FALSE)</f>
        <v>81.900000000000006</v>
      </c>
      <c r="K179" s="530">
        <f>VLOOKUP($A179,'1.27'!$A$6:$P$387,'Data for figs 1.26_1.31'!K$2,FALSE)</f>
        <v>33</v>
      </c>
      <c r="L179" s="530">
        <f>VLOOKUP($A179,'1.27'!$A$6:$P$387,'Data for figs 1.26_1.31'!L$2,FALSE)</f>
        <v>57.5</v>
      </c>
      <c r="M179" s="569">
        <f>VLOOKUP($A179,'1.28'!$A$6:$P$387,'Data for figs 1.26_1.31'!M$2,FALSE)</f>
        <v>0</v>
      </c>
      <c r="N179" s="569">
        <f>VLOOKUP($A179,'1.28'!$A$6:$P$387,'Data for figs 1.26_1.31'!N$2,FALSE)</f>
        <v>0</v>
      </c>
      <c r="O179" s="570">
        <f>VLOOKUP($A179,'1.28'!$A$6:$P$387,'Data for figs 1.26_1.31'!O$2,FALSE)</f>
        <v>0</v>
      </c>
      <c r="P179" s="556">
        <f>VLOOKUP($A179,'1.29'!$A$6:$P$387,'Data for figs 1.26_1.31'!P$2,FALSE)</f>
        <v>45.683137330000001</v>
      </c>
      <c r="Q179" s="556">
        <f>VLOOKUP($A179,'1.29'!$A$6:$P$387,'Data for figs 1.26_1.31'!Q$2,FALSE)</f>
        <v>16.884494400000001</v>
      </c>
      <c r="R179" s="556">
        <f>VLOOKUP($A179,'1.29'!$A$6:$P$387,'Data for figs 1.26_1.31'!R$2,FALSE)</f>
        <v>31.281207859999999</v>
      </c>
      <c r="S179" s="569">
        <f>VLOOKUP($A179,'1.30'!$A$6:$P$387,'Data for figs 1.26_1.31'!S$2,FALSE)</f>
        <v>0</v>
      </c>
      <c r="T179" s="569">
        <f>VLOOKUP($A179,'1.30'!$A$6:$P$387,'Data for figs 1.26_1.31'!T$2,FALSE)</f>
        <v>0</v>
      </c>
      <c r="U179" s="570">
        <f>VLOOKUP($A179,'1.30'!$A$6:$P$387,'Data for figs 1.26_1.31'!U$2,FALSE)</f>
        <v>0</v>
      </c>
      <c r="V179" s="556">
        <v>9.6400996190000008</v>
      </c>
      <c r="W179" s="556">
        <v>0</v>
      </c>
      <c r="X179" s="556">
        <v>7.9259593400000004</v>
      </c>
      <c r="Y179" s="531">
        <f>VLOOKUP($A179,'1.26'!$A$6:$P$387,'Data for figs 1.26_1.31'!Y$2,FALSE)</f>
        <v>243</v>
      </c>
      <c r="Z179" s="526"/>
      <c r="AA179" s="526"/>
      <c r="AB179" s="526"/>
      <c r="AC179" s="527"/>
    </row>
    <row r="180" spans="1:29" ht="17.25" x14ac:dyDescent="0.35">
      <c r="A180" s="528" t="s">
        <v>180</v>
      </c>
      <c r="B180" s="528" t="s">
        <v>181</v>
      </c>
      <c r="C180" s="528" t="s">
        <v>942</v>
      </c>
      <c r="D180" s="528" t="s">
        <v>61</v>
      </c>
      <c r="E180" s="528" t="s">
        <v>129</v>
      </c>
      <c r="F180" s="528"/>
      <c r="G180" s="569">
        <f>VLOOKUP($A180,'1.26'!$A$6:$P$387,'Data for figs 1.26_1.31'!G$2,FALSE)</f>
        <v>0</v>
      </c>
      <c r="H180" s="569">
        <f>VLOOKUP($A180,'1.26'!$A$6:$P$387,'Data for figs 1.26_1.31'!H$2,FALSE)</f>
        <v>0</v>
      </c>
      <c r="I180" s="570">
        <f>VLOOKUP($A180,'1.26'!$A$6:$P$387,'Data for figs 1.26_1.31'!I$2,FALSE)</f>
        <v>0</v>
      </c>
      <c r="J180" s="530">
        <f>VLOOKUP($A180,'1.27'!$A$6:$P$387,'Data for figs 1.26_1.31'!J$2,FALSE)</f>
        <v>90</v>
      </c>
      <c r="K180" s="530">
        <f>VLOOKUP($A180,'1.27'!$A$6:$P$387,'Data for figs 1.26_1.31'!K$2,FALSE)</f>
        <v>37.9</v>
      </c>
      <c r="L180" s="530">
        <f>VLOOKUP($A180,'1.27'!$A$6:$P$387,'Data for figs 1.26_1.31'!L$2,FALSE)</f>
        <v>63.5</v>
      </c>
      <c r="M180" s="569">
        <f>VLOOKUP($A180,'1.28'!$A$6:$P$387,'Data for figs 1.26_1.31'!M$2,FALSE)</f>
        <v>0</v>
      </c>
      <c r="N180" s="569">
        <f>VLOOKUP($A180,'1.28'!$A$6:$P$387,'Data for figs 1.26_1.31'!N$2,FALSE)</f>
        <v>0</v>
      </c>
      <c r="O180" s="570">
        <f>VLOOKUP($A180,'1.28'!$A$6:$P$387,'Data for figs 1.26_1.31'!O$2,FALSE)</f>
        <v>0</v>
      </c>
      <c r="P180" s="556">
        <f>VLOOKUP($A180,'1.29'!$A$6:$P$387,'Data for figs 1.26_1.31'!P$2,FALSE)</f>
        <v>52.958256730000002</v>
      </c>
      <c r="Q180" s="556">
        <f>VLOOKUP($A180,'1.29'!$A$6:$P$387,'Data for figs 1.26_1.31'!Q$2,FALSE)</f>
        <v>18.623904490000001</v>
      </c>
      <c r="R180" s="556">
        <f>VLOOKUP($A180,'1.29'!$A$6:$P$387,'Data for figs 1.26_1.31'!R$2,FALSE)</f>
        <v>35.442313579999997</v>
      </c>
      <c r="S180" s="569">
        <f>VLOOKUP($A180,'1.30'!$A$6:$P$387,'Data for figs 1.26_1.31'!S$2,FALSE)</f>
        <v>0</v>
      </c>
      <c r="T180" s="569">
        <f>VLOOKUP($A180,'1.30'!$A$6:$P$387,'Data for figs 1.26_1.31'!T$2,FALSE)</f>
        <v>0</v>
      </c>
      <c r="U180" s="570">
        <f>VLOOKUP($A180,'1.30'!$A$6:$P$387,'Data for figs 1.26_1.31'!U$2,FALSE)</f>
        <v>0</v>
      </c>
      <c r="V180" s="556">
        <v>16.128297910000001</v>
      </c>
      <c r="W180" s="556">
        <v>7.1365841459999997</v>
      </c>
      <c r="X180" s="556">
        <v>11.5413099</v>
      </c>
      <c r="Y180" s="531">
        <f>VLOOKUP($A180,'1.26'!$A$6:$P$387,'Data for figs 1.26_1.31'!Y$2,FALSE)</f>
        <v>226</v>
      </c>
      <c r="Z180" s="526"/>
      <c r="AA180" s="526"/>
      <c r="AB180" s="526"/>
      <c r="AC180" s="527"/>
    </row>
    <row r="181" spans="1:29" ht="17.25" x14ac:dyDescent="0.35">
      <c r="A181" s="528" t="s">
        <v>182</v>
      </c>
      <c r="B181" s="528" t="s">
        <v>183</v>
      </c>
      <c r="C181" s="528" t="s">
        <v>942</v>
      </c>
      <c r="D181" s="528" t="s">
        <v>61</v>
      </c>
      <c r="E181" s="528" t="s">
        <v>129</v>
      </c>
      <c r="F181" s="528"/>
      <c r="G181" s="569">
        <f>VLOOKUP($A181,'1.26'!$A$6:$P$387,'Data for figs 1.26_1.31'!G$2,FALSE)</f>
        <v>0</v>
      </c>
      <c r="H181" s="569">
        <f>VLOOKUP($A181,'1.26'!$A$6:$P$387,'Data for figs 1.26_1.31'!H$2,FALSE)</f>
        <v>0</v>
      </c>
      <c r="I181" s="570">
        <f>VLOOKUP($A181,'1.26'!$A$6:$P$387,'Data for figs 1.26_1.31'!I$2,FALSE)</f>
        <v>0</v>
      </c>
      <c r="J181" s="530">
        <f>VLOOKUP($A181,'1.27'!$A$6:$P$387,'Data for figs 1.26_1.31'!J$2,FALSE)</f>
        <v>114</v>
      </c>
      <c r="K181" s="530">
        <f>VLOOKUP($A181,'1.27'!$A$6:$P$387,'Data for figs 1.26_1.31'!K$2,FALSE)</f>
        <v>34.6</v>
      </c>
      <c r="L181" s="530">
        <f>VLOOKUP($A181,'1.27'!$A$6:$P$387,'Data for figs 1.26_1.31'!L$2,FALSE)</f>
        <v>73.3</v>
      </c>
      <c r="M181" s="569">
        <f>VLOOKUP($A181,'1.28'!$A$6:$P$387,'Data for figs 1.26_1.31'!M$2,FALSE)</f>
        <v>0</v>
      </c>
      <c r="N181" s="569">
        <f>VLOOKUP($A181,'1.28'!$A$6:$P$387,'Data for figs 1.26_1.31'!N$2,FALSE)</f>
        <v>0</v>
      </c>
      <c r="O181" s="570">
        <f>VLOOKUP($A181,'1.28'!$A$6:$P$387,'Data for figs 1.26_1.31'!O$2,FALSE)</f>
        <v>0</v>
      </c>
      <c r="P181" s="556">
        <f>VLOOKUP($A181,'1.29'!$A$6:$P$387,'Data for figs 1.26_1.31'!P$2,FALSE)</f>
        <v>61.63684525</v>
      </c>
      <c r="Q181" s="556">
        <f>VLOOKUP($A181,'1.29'!$A$6:$P$387,'Data for figs 1.26_1.31'!Q$2,FALSE)</f>
        <v>12.38526165</v>
      </c>
      <c r="R181" s="556">
        <f>VLOOKUP($A181,'1.29'!$A$6:$P$387,'Data for figs 1.26_1.31'!R$2,FALSE)</f>
        <v>36.432784490000003</v>
      </c>
      <c r="S181" s="569">
        <f>VLOOKUP($A181,'1.30'!$A$6:$P$387,'Data for figs 1.26_1.31'!S$2,FALSE)</f>
        <v>0</v>
      </c>
      <c r="T181" s="569">
        <f>VLOOKUP($A181,'1.30'!$A$6:$P$387,'Data for figs 1.26_1.31'!T$2,FALSE)</f>
        <v>0</v>
      </c>
      <c r="U181" s="570">
        <f>VLOOKUP($A181,'1.30'!$A$6:$P$387,'Data for figs 1.26_1.31'!U$2,FALSE)</f>
        <v>0</v>
      </c>
      <c r="V181" s="556">
        <v>14.28687861</v>
      </c>
      <c r="W181" s="556">
        <v>12.20638087</v>
      </c>
      <c r="X181" s="556">
        <v>13.20688728</v>
      </c>
      <c r="Y181" s="531">
        <f>VLOOKUP($A181,'1.26'!$A$6:$P$387,'Data for figs 1.26_1.31'!Y$2,FALSE)</f>
        <v>161</v>
      </c>
      <c r="Z181" s="526"/>
      <c r="AA181" s="526"/>
      <c r="AB181" s="526"/>
      <c r="AC181" s="527"/>
    </row>
    <row r="182" spans="1:29" ht="17.25" x14ac:dyDescent="0.35">
      <c r="A182" s="528" t="s">
        <v>184</v>
      </c>
      <c r="B182" s="528" t="s">
        <v>185</v>
      </c>
      <c r="C182" s="528" t="s">
        <v>942</v>
      </c>
      <c r="D182" s="528" t="s">
        <v>61</v>
      </c>
      <c r="E182" s="528" t="s">
        <v>129</v>
      </c>
      <c r="F182" s="528"/>
      <c r="G182" s="569">
        <f>VLOOKUP($A182,'1.26'!$A$6:$P$387,'Data for figs 1.26_1.31'!G$2,FALSE)</f>
        <v>0</v>
      </c>
      <c r="H182" s="569">
        <f>VLOOKUP($A182,'1.26'!$A$6:$P$387,'Data for figs 1.26_1.31'!H$2,FALSE)</f>
        <v>0</v>
      </c>
      <c r="I182" s="570">
        <f>VLOOKUP($A182,'1.26'!$A$6:$P$387,'Data for figs 1.26_1.31'!I$2,FALSE)</f>
        <v>0</v>
      </c>
      <c r="J182" s="530">
        <f>VLOOKUP($A182,'1.27'!$A$6:$P$387,'Data for figs 1.26_1.31'!J$2,FALSE)</f>
        <v>117.2</v>
      </c>
      <c r="K182" s="530">
        <f>VLOOKUP($A182,'1.27'!$A$6:$P$387,'Data for figs 1.26_1.31'!K$2,FALSE)</f>
        <v>51.4</v>
      </c>
      <c r="L182" s="530">
        <f>VLOOKUP($A182,'1.27'!$A$6:$P$387,'Data for figs 1.26_1.31'!L$2,FALSE)</f>
        <v>83.4</v>
      </c>
      <c r="M182" s="569">
        <f>VLOOKUP($A182,'1.28'!$A$6:$P$387,'Data for figs 1.26_1.31'!M$2,FALSE)</f>
        <v>0</v>
      </c>
      <c r="N182" s="569">
        <f>VLOOKUP($A182,'1.28'!$A$6:$P$387,'Data for figs 1.26_1.31'!N$2,FALSE)</f>
        <v>0</v>
      </c>
      <c r="O182" s="570">
        <f>VLOOKUP($A182,'1.28'!$A$6:$P$387,'Data for figs 1.26_1.31'!O$2,FALSE)</f>
        <v>0</v>
      </c>
      <c r="P182" s="556">
        <f>VLOOKUP($A182,'1.29'!$A$6:$P$387,'Data for figs 1.26_1.31'!P$2,FALSE)</f>
        <v>67.203504280000004</v>
      </c>
      <c r="Q182" s="556">
        <f>VLOOKUP($A182,'1.29'!$A$6:$P$387,'Data for figs 1.26_1.31'!Q$2,FALSE)</f>
        <v>22.604349500000001</v>
      </c>
      <c r="R182" s="556">
        <f>VLOOKUP($A182,'1.29'!$A$6:$P$387,'Data for figs 1.26_1.31'!R$2,FALSE)</f>
        <v>44.258795480000003</v>
      </c>
      <c r="S182" s="569">
        <f>VLOOKUP($A182,'1.30'!$A$6:$P$387,'Data for figs 1.26_1.31'!S$2,FALSE)</f>
        <v>0</v>
      </c>
      <c r="T182" s="569">
        <f>VLOOKUP($A182,'1.30'!$A$6:$P$387,'Data for figs 1.26_1.31'!T$2,FALSE)</f>
        <v>0</v>
      </c>
      <c r="U182" s="570">
        <f>VLOOKUP($A182,'1.30'!$A$6:$P$387,'Data for figs 1.26_1.31'!U$2,FALSE)</f>
        <v>0</v>
      </c>
      <c r="V182" s="556">
        <v>17.64336166</v>
      </c>
      <c r="W182" s="556">
        <v>8.7509494540000006</v>
      </c>
      <c r="X182" s="556">
        <v>13.084300320000001</v>
      </c>
      <c r="Y182" s="531">
        <f>VLOOKUP($A182,'1.26'!$A$6:$P$387,'Data for figs 1.26_1.31'!Y$2,FALSE)</f>
        <v>105</v>
      </c>
      <c r="Z182" s="526"/>
      <c r="AA182" s="526"/>
      <c r="AB182" s="526"/>
      <c r="AC182" s="527"/>
    </row>
    <row r="183" spans="1:29" ht="17.25" x14ac:dyDescent="0.35">
      <c r="A183" s="528" t="s">
        <v>186</v>
      </c>
      <c r="B183" s="528" t="s">
        <v>187</v>
      </c>
      <c r="C183" s="528" t="s">
        <v>942</v>
      </c>
      <c r="D183" s="528" t="s">
        <v>61</v>
      </c>
      <c r="E183" s="528" t="s">
        <v>129</v>
      </c>
      <c r="F183" s="528"/>
      <c r="G183" s="569">
        <f>VLOOKUP($A183,'1.26'!$A$6:$P$387,'Data for figs 1.26_1.31'!G$2,FALSE)</f>
        <v>0</v>
      </c>
      <c r="H183" s="569">
        <f>VLOOKUP($A183,'1.26'!$A$6:$P$387,'Data for figs 1.26_1.31'!H$2,FALSE)</f>
        <v>0</v>
      </c>
      <c r="I183" s="570">
        <f>VLOOKUP($A183,'1.26'!$A$6:$P$387,'Data for figs 1.26_1.31'!I$2,FALSE)</f>
        <v>0</v>
      </c>
      <c r="J183" s="530">
        <f>VLOOKUP($A183,'1.27'!$A$6:$P$387,'Data for figs 1.26_1.31'!J$2,FALSE)</f>
        <v>74.900000000000006</v>
      </c>
      <c r="K183" s="530">
        <f>VLOOKUP($A183,'1.27'!$A$6:$P$387,'Data for figs 1.26_1.31'!K$2,FALSE)</f>
        <v>25.3</v>
      </c>
      <c r="L183" s="530">
        <f>VLOOKUP($A183,'1.27'!$A$6:$P$387,'Data for figs 1.26_1.31'!L$2,FALSE)</f>
        <v>49.7</v>
      </c>
      <c r="M183" s="569">
        <f>VLOOKUP($A183,'1.28'!$A$6:$P$387,'Data for figs 1.26_1.31'!M$2,FALSE)</f>
        <v>0</v>
      </c>
      <c r="N183" s="569">
        <f>VLOOKUP($A183,'1.28'!$A$6:$P$387,'Data for figs 1.26_1.31'!N$2,FALSE)</f>
        <v>0</v>
      </c>
      <c r="O183" s="570">
        <f>VLOOKUP($A183,'1.28'!$A$6:$P$387,'Data for figs 1.26_1.31'!O$2,FALSE)</f>
        <v>0</v>
      </c>
      <c r="P183" s="556">
        <f>VLOOKUP($A183,'1.29'!$A$6:$P$387,'Data for figs 1.26_1.31'!P$2,FALSE)</f>
        <v>44.133810599999997</v>
      </c>
      <c r="Q183" s="556">
        <f>VLOOKUP($A183,'1.29'!$A$6:$P$387,'Data for figs 1.26_1.31'!Q$2,FALSE)</f>
        <v>10.503501050000001</v>
      </c>
      <c r="R183" s="556">
        <f>VLOOKUP($A183,'1.29'!$A$6:$P$387,'Data for figs 1.26_1.31'!R$2,FALSE)</f>
        <v>26.958278880000002</v>
      </c>
      <c r="S183" s="569">
        <f>VLOOKUP($A183,'1.30'!$A$6:$P$387,'Data for figs 1.26_1.31'!S$2,FALSE)</f>
        <v>0</v>
      </c>
      <c r="T183" s="569">
        <f>VLOOKUP($A183,'1.30'!$A$6:$P$387,'Data for figs 1.26_1.31'!T$2,FALSE)</f>
        <v>0</v>
      </c>
      <c r="U183" s="570">
        <f>VLOOKUP($A183,'1.30'!$A$6:$P$387,'Data for figs 1.26_1.31'!U$2,FALSE)</f>
        <v>0</v>
      </c>
      <c r="V183" s="556">
        <v>7.9131224519999996</v>
      </c>
      <c r="W183" s="556">
        <v>0</v>
      </c>
      <c r="X183" s="556">
        <v>6.8548573350000002</v>
      </c>
      <c r="Y183" s="531">
        <f>VLOOKUP($A183,'1.26'!$A$6:$P$387,'Data for figs 1.26_1.31'!Y$2,FALSE)</f>
        <v>312</v>
      </c>
      <c r="Z183" s="526"/>
      <c r="AA183" s="526"/>
      <c r="AB183" s="526"/>
      <c r="AC183" s="527"/>
    </row>
    <row r="184" spans="1:29" ht="17.25" x14ac:dyDescent="0.35">
      <c r="A184" s="528" t="s">
        <v>188</v>
      </c>
      <c r="B184" s="528" t="s">
        <v>189</v>
      </c>
      <c r="C184" s="528" t="s">
        <v>942</v>
      </c>
      <c r="D184" s="528" t="s">
        <v>61</v>
      </c>
      <c r="E184" s="528" t="s">
        <v>129</v>
      </c>
      <c r="F184" s="528"/>
      <c r="G184" s="569">
        <f>VLOOKUP($A184,'1.26'!$A$6:$P$387,'Data for figs 1.26_1.31'!G$2,FALSE)</f>
        <v>0</v>
      </c>
      <c r="H184" s="569">
        <f>VLOOKUP($A184,'1.26'!$A$6:$P$387,'Data for figs 1.26_1.31'!H$2,FALSE)</f>
        <v>0</v>
      </c>
      <c r="I184" s="570">
        <f>VLOOKUP($A184,'1.26'!$A$6:$P$387,'Data for figs 1.26_1.31'!I$2,FALSE)</f>
        <v>0</v>
      </c>
      <c r="J184" s="530">
        <f>VLOOKUP($A184,'1.27'!$A$6:$P$387,'Data for figs 1.26_1.31'!J$2,FALSE)</f>
        <v>109.7</v>
      </c>
      <c r="K184" s="530">
        <f>VLOOKUP($A184,'1.27'!$A$6:$P$387,'Data for figs 1.26_1.31'!K$2,FALSE)</f>
        <v>60.9</v>
      </c>
      <c r="L184" s="530">
        <f>VLOOKUP($A184,'1.27'!$A$6:$P$387,'Data for figs 1.26_1.31'!L$2,FALSE)</f>
        <v>84.5</v>
      </c>
      <c r="M184" s="569">
        <f>VLOOKUP($A184,'1.28'!$A$6:$P$387,'Data for figs 1.26_1.31'!M$2,FALSE)</f>
        <v>0</v>
      </c>
      <c r="N184" s="569">
        <f>VLOOKUP($A184,'1.28'!$A$6:$P$387,'Data for figs 1.26_1.31'!N$2,FALSE)</f>
        <v>0</v>
      </c>
      <c r="O184" s="570">
        <f>VLOOKUP($A184,'1.28'!$A$6:$P$387,'Data for figs 1.26_1.31'!O$2,FALSE)</f>
        <v>0</v>
      </c>
      <c r="P184" s="556">
        <f>VLOOKUP($A184,'1.29'!$A$6:$P$387,'Data for figs 1.26_1.31'!P$2,FALSE)</f>
        <v>59.463196969999998</v>
      </c>
      <c r="Q184" s="556">
        <f>VLOOKUP($A184,'1.29'!$A$6:$P$387,'Data for figs 1.26_1.31'!Q$2,FALSE)</f>
        <v>21.92643919</v>
      </c>
      <c r="R184" s="556">
        <f>VLOOKUP($A184,'1.29'!$A$6:$P$387,'Data for figs 1.26_1.31'!R$2,FALSE)</f>
        <v>40.052715190000001</v>
      </c>
      <c r="S184" s="569">
        <f>VLOOKUP($A184,'1.30'!$A$6:$P$387,'Data for figs 1.26_1.31'!S$2,FALSE)</f>
        <v>0</v>
      </c>
      <c r="T184" s="569">
        <f>VLOOKUP($A184,'1.30'!$A$6:$P$387,'Data for figs 1.26_1.31'!T$2,FALSE)</f>
        <v>0</v>
      </c>
      <c r="U184" s="570">
        <f>VLOOKUP($A184,'1.30'!$A$6:$P$387,'Data for figs 1.26_1.31'!U$2,FALSE)</f>
        <v>0</v>
      </c>
      <c r="V184" s="556">
        <v>17.2098552</v>
      </c>
      <c r="W184" s="556">
        <v>11.254988279999999</v>
      </c>
      <c r="X184" s="556">
        <v>14.14498206</v>
      </c>
      <c r="Y184" s="531">
        <f>VLOOKUP($A184,'1.26'!$A$6:$P$387,'Data for figs 1.26_1.31'!Y$2,FALSE)</f>
        <v>124</v>
      </c>
      <c r="Z184" s="526"/>
      <c r="AA184" s="526"/>
      <c r="AB184" s="526"/>
      <c r="AC184" s="527"/>
    </row>
    <row r="185" spans="1:29" ht="17.25" x14ac:dyDescent="0.35">
      <c r="A185" s="528" t="s">
        <v>711</v>
      </c>
      <c r="B185" s="528" t="s">
        <v>712</v>
      </c>
      <c r="C185" s="528" t="s">
        <v>915</v>
      </c>
      <c r="D185" s="528" t="s">
        <v>705</v>
      </c>
      <c r="E185" s="528" t="s">
        <v>129</v>
      </c>
      <c r="F185" s="528"/>
      <c r="G185" s="569">
        <f>VLOOKUP($A185,'1.26'!$A$6:$P$387,'Data for figs 1.26_1.31'!G$2,FALSE)</f>
        <v>0</v>
      </c>
      <c r="H185" s="569">
        <f>VLOOKUP($A185,'1.26'!$A$6:$P$387,'Data for figs 1.26_1.31'!H$2,FALSE)</f>
        <v>0</v>
      </c>
      <c r="I185" s="570">
        <f>VLOOKUP($A185,'1.26'!$A$6:$P$387,'Data for figs 1.26_1.31'!I$2,FALSE)</f>
        <v>0</v>
      </c>
      <c r="J185" s="530">
        <f>VLOOKUP($A185,'1.27'!$A$6:$P$387,'Data for figs 1.26_1.31'!J$2,FALSE)</f>
        <v>69.3</v>
      </c>
      <c r="K185" s="530">
        <f>VLOOKUP($A185,'1.27'!$A$6:$P$387,'Data for figs 1.26_1.31'!K$2,FALSE)</f>
        <v>34.700000000000003</v>
      </c>
      <c r="L185" s="530">
        <f>VLOOKUP($A185,'1.27'!$A$6:$P$387,'Data for figs 1.26_1.31'!L$2,FALSE)</f>
        <v>51.3</v>
      </c>
      <c r="M185" s="569">
        <f>VLOOKUP($A185,'1.28'!$A$6:$P$387,'Data for figs 1.26_1.31'!M$2,FALSE)</f>
        <v>0</v>
      </c>
      <c r="N185" s="569">
        <f>VLOOKUP($A185,'1.28'!$A$6:$P$387,'Data for figs 1.26_1.31'!N$2,FALSE)</f>
        <v>0</v>
      </c>
      <c r="O185" s="570">
        <f>VLOOKUP($A185,'1.28'!$A$6:$P$387,'Data for figs 1.26_1.31'!O$2,FALSE)</f>
        <v>0</v>
      </c>
      <c r="P185" s="556">
        <f>VLOOKUP($A185,'1.29'!$A$6:$P$387,'Data for figs 1.26_1.31'!P$2,FALSE)</f>
        <v>43.106737559999999</v>
      </c>
      <c r="Q185" s="556">
        <f>VLOOKUP($A185,'1.29'!$A$6:$P$387,'Data for figs 1.26_1.31'!Q$2,FALSE)</f>
        <v>0</v>
      </c>
      <c r="R185" s="556">
        <f>VLOOKUP($A185,'1.29'!$A$6:$P$387,'Data for figs 1.26_1.31'!R$2,FALSE)</f>
        <v>25.246977789999999</v>
      </c>
      <c r="S185" s="569">
        <f>VLOOKUP($A185,'1.30'!$A$6:$P$387,'Data for figs 1.26_1.31'!S$2,FALSE)</f>
        <v>0</v>
      </c>
      <c r="T185" s="569">
        <f>VLOOKUP($A185,'1.30'!$A$6:$P$387,'Data for figs 1.26_1.31'!T$2,FALSE)</f>
        <v>0</v>
      </c>
      <c r="U185" s="570">
        <f>VLOOKUP($A185,'1.30'!$A$6:$P$387,'Data for figs 1.26_1.31'!U$2,FALSE)</f>
        <v>0</v>
      </c>
      <c r="V185" s="556">
        <v>0</v>
      </c>
      <c r="W185" s="556">
        <v>13.377012369999999</v>
      </c>
      <c r="X185" s="556">
        <v>11.210658459999999</v>
      </c>
      <c r="Y185" s="531">
        <f>VLOOKUP($A185,'1.26'!$A$6:$P$387,'Data for figs 1.26_1.31'!Y$2,FALSE)</f>
        <v>239</v>
      </c>
      <c r="Z185" s="526"/>
      <c r="AA185" s="526"/>
      <c r="AB185" s="526"/>
      <c r="AC185" s="527"/>
    </row>
    <row r="186" spans="1:29" ht="17.25" x14ac:dyDescent="0.35">
      <c r="A186" s="528" t="s">
        <v>713</v>
      </c>
      <c r="B186" s="528" t="s">
        <v>714</v>
      </c>
      <c r="C186" s="528" t="s">
        <v>915</v>
      </c>
      <c r="D186" s="528" t="s">
        <v>705</v>
      </c>
      <c r="E186" s="528" t="s">
        <v>129</v>
      </c>
      <c r="F186" s="528"/>
      <c r="G186" s="569">
        <f>VLOOKUP($A186,'1.26'!$A$6:$P$387,'Data for figs 1.26_1.31'!G$2,FALSE)</f>
        <v>0</v>
      </c>
      <c r="H186" s="569">
        <f>VLOOKUP($A186,'1.26'!$A$6:$P$387,'Data for figs 1.26_1.31'!H$2,FALSE)</f>
        <v>0</v>
      </c>
      <c r="I186" s="570">
        <f>VLOOKUP($A186,'1.26'!$A$6:$P$387,'Data for figs 1.26_1.31'!I$2,FALSE)</f>
        <v>0</v>
      </c>
      <c r="J186" s="530">
        <f>VLOOKUP($A186,'1.27'!$A$6:$P$387,'Data for figs 1.26_1.31'!J$2,FALSE)</f>
        <v>63.3</v>
      </c>
      <c r="K186" s="530">
        <f>VLOOKUP($A186,'1.27'!$A$6:$P$387,'Data for figs 1.26_1.31'!K$2,FALSE)</f>
        <v>36.799999999999997</v>
      </c>
      <c r="L186" s="530">
        <f>VLOOKUP($A186,'1.27'!$A$6:$P$387,'Data for figs 1.26_1.31'!L$2,FALSE)</f>
        <v>49.6</v>
      </c>
      <c r="M186" s="569">
        <f>VLOOKUP($A186,'1.28'!$A$6:$P$387,'Data for figs 1.26_1.31'!M$2,FALSE)</f>
        <v>0</v>
      </c>
      <c r="N186" s="569">
        <f>VLOOKUP($A186,'1.28'!$A$6:$P$387,'Data for figs 1.26_1.31'!N$2,FALSE)</f>
        <v>0</v>
      </c>
      <c r="O186" s="570">
        <f>VLOOKUP($A186,'1.28'!$A$6:$P$387,'Data for figs 1.26_1.31'!O$2,FALSE)</f>
        <v>0</v>
      </c>
      <c r="P186" s="556">
        <f>VLOOKUP($A186,'1.29'!$A$6:$P$387,'Data for figs 1.26_1.31'!P$2,FALSE)</f>
        <v>44.35934529</v>
      </c>
      <c r="Q186" s="556">
        <f>VLOOKUP($A186,'1.29'!$A$6:$P$387,'Data for figs 1.26_1.31'!Q$2,FALSE)</f>
        <v>21.294455200000002</v>
      </c>
      <c r="R186" s="556">
        <f>VLOOKUP($A186,'1.29'!$A$6:$P$387,'Data for figs 1.26_1.31'!R$2,FALSE)</f>
        <v>32.474509329999997</v>
      </c>
      <c r="S186" s="569">
        <f>VLOOKUP($A186,'1.30'!$A$6:$P$387,'Data for figs 1.26_1.31'!S$2,FALSE)</f>
        <v>0</v>
      </c>
      <c r="T186" s="569">
        <f>VLOOKUP($A186,'1.30'!$A$6:$P$387,'Data for figs 1.26_1.31'!T$2,FALSE)</f>
        <v>0</v>
      </c>
      <c r="U186" s="570">
        <f>VLOOKUP($A186,'1.30'!$A$6:$P$387,'Data for figs 1.26_1.31'!U$2,FALSE)</f>
        <v>0</v>
      </c>
      <c r="V186" s="556">
        <v>0</v>
      </c>
      <c r="W186" s="556">
        <v>0</v>
      </c>
      <c r="X186" s="556">
        <v>4.4487757959999996</v>
      </c>
      <c r="Y186" s="531">
        <f>VLOOKUP($A186,'1.26'!$A$6:$P$387,'Data for figs 1.26_1.31'!Y$2,FALSE)</f>
        <v>255</v>
      </c>
      <c r="Z186" s="526"/>
      <c r="AA186" s="526"/>
      <c r="AB186" s="526"/>
      <c r="AC186" s="527"/>
    </row>
    <row r="187" spans="1:29" ht="17.25" x14ac:dyDescent="0.35">
      <c r="A187" s="528" t="s">
        <v>715</v>
      </c>
      <c r="B187" s="528" t="s">
        <v>716</v>
      </c>
      <c r="C187" s="528" t="s">
        <v>915</v>
      </c>
      <c r="D187" s="528" t="s">
        <v>705</v>
      </c>
      <c r="E187" s="528" t="s">
        <v>129</v>
      </c>
      <c r="F187" s="528"/>
      <c r="G187" s="569">
        <f>VLOOKUP($A187,'1.26'!$A$6:$P$387,'Data for figs 1.26_1.31'!G$2,FALSE)</f>
        <v>0</v>
      </c>
      <c r="H187" s="569">
        <f>VLOOKUP($A187,'1.26'!$A$6:$P$387,'Data for figs 1.26_1.31'!H$2,FALSE)</f>
        <v>0</v>
      </c>
      <c r="I187" s="570">
        <f>VLOOKUP($A187,'1.26'!$A$6:$P$387,'Data for figs 1.26_1.31'!I$2,FALSE)</f>
        <v>0</v>
      </c>
      <c r="J187" s="530">
        <f>VLOOKUP($A187,'1.27'!$A$6:$P$387,'Data for figs 1.26_1.31'!J$2,FALSE)</f>
        <v>81.2</v>
      </c>
      <c r="K187" s="530">
        <f>VLOOKUP($A187,'1.27'!$A$6:$P$387,'Data for figs 1.26_1.31'!K$2,FALSE)</f>
        <v>38</v>
      </c>
      <c r="L187" s="530">
        <f>VLOOKUP($A187,'1.27'!$A$6:$P$387,'Data for figs 1.26_1.31'!L$2,FALSE)</f>
        <v>59</v>
      </c>
      <c r="M187" s="569">
        <f>VLOOKUP($A187,'1.28'!$A$6:$P$387,'Data for figs 1.26_1.31'!M$2,FALSE)</f>
        <v>0</v>
      </c>
      <c r="N187" s="569">
        <f>VLOOKUP($A187,'1.28'!$A$6:$P$387,'Data for figs 1.26_1.31'!N$2,FALSE)</f>
        <v>0</v>
      </c>
      <c r="O187" s="570">
        <f>VLOOKUP($A187,'1.28'!$A$6:$P$387,'Data for figs 1.26_1.31'!O$2,FALSE)</f>
        <v>0</v>
      </c>
      <c r="P187" s="556">
        <f>VLOOKUP($A187,'1.29'!$A$6:$P$387,'Data for figs 1.26_1.31'!P$2,FALSE)</f>
        <v>49.240288890000002</v>
      </c>
      <c r="Q187" s="556">
        <f>VLOOKUP($A187,'1.29'!$A$6:$P$387,'Data for figs 1.26_1.31'!Q$2,FALSE)</f>
        <v>11.751534510000001</v>
      </c>
      <c r="R187" s="556">
        <f>VLOOKUP($A187,'1.29'!$A$6:$P$387,'Data for figs 1.26_1.31'!R$2,FALSE)</f>
        <v>29.966675299999999</v>
      </c>
      <c r="S187" s="569">
        <f>VLOOKUP($A187,'1.30'!$A$6:$P$387,'Data for figs 1.26_1.31'!S$2,FALSE)</f>
        <v>0</v>
      </c>
      <c r="T187" s="569">
        <f>VLOOKUP($A187,'1.30'!$A$6:$P$387,'Data for figs 1.26_1.31'!T$2,FALSE)</f>
        <v>0</v>
      </c>
      <c r="U187" s="570">
        <f>VLOOKUP($A187,'1.30'!$A$6:$P$387,'Data for figs 1.26_1.31'!U$2,FALSE)</f>
        <v>0</v>
      </c>
      <c r="V187" s="556">
        <v>12.3009325</v>
      </c>
      <c r="W187" s="556">
        <v>12.437242680000001</v>
      </c>
      <c r="X187" s="556">
        <v>12.39297032</v>
      </c>
      <c r="Y187" s="531">
        <f>VLOOKUP($A187,'1.26'!$A$6:$P$387,'Data for figs 1.26_1.31'!Y$2,FALSE)</f>
        <v>278</v>
      </c>
      <c r="Z187" s="526"/>
      <c r="AA187" s="526"/>
      <c r="AB187" s="526"/>
      <c r="AC187" s="527"/>
    </row>
    <row r="188" spans="1:29" ht="17.25" x14ac:dyDescent="0.35">
      <c r="A188" s="528" t="s">
        <v>717</v>
      </c>
      <c r="B188" s="528" t="s">
        <v>718</v>
      </c>
      <c r="C188" s="528" t="s">
        <v>915</v>
      </c>
      <c r="D188" s="528" t="s">
        <v>705</v>
      </c>
      <c r="E188" s="528" t="s">
        <v>129</v>
      </c>
      <c r="F188" s="528"/>
      <c r="G188" s="569">
        <f>VLOOKUP($A188,'1.26'!$A$6:$P$387,'Data for figs 1.26_1.31'!G$2,FALSE)</f>
        <v>0</v>
      </c>
      <c r="H188" s="569">
        <f>VLOOKUP($A188,'1.26'!$A$6:$P$387,'Data for figs 1.26_1.31'!H$2,FALSE)</f>
        <v>0</v>
      </c>
      <c r="I188" s="570">
        <f>VLOOKUP($A188,'1.26'!$A$6:$P$387,'Data for figs 1.26_1.31'!I$2,FALSE)</f>
        <v>0</v>
      </c>
      <c r="J188" s="530">
        <f>VLOOKUP($A188,'1.27'!$A$6:$P$387,'Data for figs 1.26_1.31'!J$2,FALSE)</f>
        <v>74</v>
      </c>
      <c r="K188" s="530">
        <f>VLOOKUP($A188,'1.27'!$A$6:$P$387,'Data for figs 1.26_1.31'!K$2,FALSE)</f>
        <v>49.2</v>
      </c>
      <c r="L188" s="530">
        <f>VLOOKUP($A188,'1.27'!$A$6:$P$387,'Data for figs 1.26_1.31'!L$2,FALSE)</f>
        <v>61.4</v>
      </c>
      <c r="M188" s="569">
        <f>VLOOKUP($A188,'1.28'!$A$6:$P$387,'Data for figs 1.26_1.31'!M$2,FALSE)</f>
        <v>0</v>
      </c>
      <c r="N188" s="569">
        <f>VLOOKUP($A188,'1.28'!$A$6:$P$387,'Data for figs 1.26_1.31'!N$2,FALSE)</f>
        <v>0</v>
      </c>
      <c r="O188" s="570">
        <f>VLOOKUP($A188,'1.28'!$A$6:$P$387,'Data for figs 1.26_1.31'!O$2,FALSE)</f>
        <v>0</v>
      </c>
      <c r="P188" s="556">
        <f>VLOOKUP($A188,'1.29'!$A$6:$P$387,'Data for figs 1.26_1.31'!P$2,FALSE)</f>
        <v>45.923351259999997</v>
      </c>
      <c r="Q188" s="556">
        <f>VLOOKUP($A188,'1.29'!$A$6:$P$387,'Data for figs 1.26_1.31'!Q$2,FALSE)</f>
        <v>18.769688039999998</v>
      </c>
      <c r="R188" s="556">
        <f>VLOOKUP($A188,'1.29'!$A$6:$P$387,'Data for figs 1.26_1.31'!R$2,FALSE)</f>
        <v>32.275468949999997</v>
      </c>
      <c r="S188" s="569">
        <f>VLOOKUP($A188,'1.30'!$A$6:$P$387,'Data for figs 1.26_1.31'!S$2,FALSE)</f>
        <v>0</v>
      </c>
      <c r="T188" s="569">
        <f>VLOOKUP($A188,'1.30'!$A$6:$P$387,'Data for figs 1.26_1.31'!T$2,FALSE)</f>
        <v>0</v>
      </c>
      <c r="U188" s="570">
        <f>VLOOKUP($A188,'1.30'!$A$6:$P$387,'Data for figs 1.26_1.31'!U$2,FALSE)</f>
        <v>0</v>
      </c>
      <c r="V188" s="556">
        <v>13.11815577</v>
      </c>
      <c r="W188" s="556">
        <v>14.692687360000001</v>
      </c>
      <c r="X188" s="556">
        <v>13.94711978</v>
      </c>
      <c r="Y188" s="531">
        <f>VLOOKUP($A188,'1.26'!$A$6:$P$387,'Data for figs 1.26_1.31'!Y$2,FALSE)</f>
        <v>251</v>
      </c>
      <c r="Z188" s="526"/>
      <c r="AA188" s="526"/>
      <c r="AB188" s="526"/>
      <c r="AC188" s="527"/>
    </row>
    <row r="189" spans="1:29" ht="17.25" x14ac:dyDescent="0.35">
      <c r="A189" s="528" t="s">
        <v>719</v>
      </c>
      <c r="B189" s="528" t="s">
        <v>720</v>
      </c>
      <c r="C189" s="528" t="s">
        <v>915</v>
      </c>
      <c r="D189" s="528" t="s">
        <v>705</v>
      </c>
      <c r="E189" s="528" t="s">
        <v>129</v>
      </c>
      <c r="F189" s="528"/>
      <c r="G189" s="569">
        <f>VLOOKUP($A189,'1.26'!$A$6:$P$387,'Data for figs 1.26_1.31'!G$2,FALSE)</f>
        <v>0</v>
      </c>
      <c r="H189" s="569">
        <f>VLOOKUP($A189,'1.26'!$A$6:$P$387,'Data for figs 1.26_1.31'!H$2,FALSE)</f>
        <v>0</v>
      </c>
      <c r="I189" s="570">
        <f>VLOOKUP($A189,'1.26'!$A$6:$P$387,'Data for figs 1.26_1.31'!I$2,FALSE)</f>
        <v>0</v>
      </c>
      <c r="J189" s="530">
        <f>VLOOKUP($A189,'1.27'!$A$6:$P$387,'Data for figs 1.26_1.31'!J$2,FALSE)</f>
        <v>66.400000000000006</v>
      </c>
      <c r="K189" s="530">
        <f>VLOOKUP($A189,'1.27'!$A$6:$P$387,'Data for figs 1.26_1.31'!K$2,FALSE)</f>
        <v>35.799999999999997</v>
      </c>
      <c r="L189" s="530">
        <f>VLOOKUP($A189,'1.27'!$A$6:$P$387,'Data for figs 1.26_1.31'!L$2,FALSE)</f>
        <v>50.9</v>
      </c>
      <c r="M189" s="569">
        <f>VLOOKUP($A189,'1.28'!$A$6:$P$387,'Data for figs 1.26_1.31'!M$2,FALSE)</f>
        <v>0</v>
      </c>
      <c r="N189" s="569">
        <f>VLOOKUP($A189,'1.28'!$A$6:$P$387,'Data for figs 1.26_1.31'!N$2,FALSE)</f>
        <v>0</v>
      </c>
      <c r="O189" s="570">
        <f>VLOOKUP($A189,'1.28'!$A$6:$P$387,'Data for figs 1.26_1.31'!O$2,FALSE)</f>
        <v>0</v>
      </c>
      <c r="P189" s="556">
        <f>VLOOKUP($A189,'1.29'!$A$6:$P$387,'Data for figs 1.26_1.31'!P$2,FALSE)</f>
        <v>43.079527130000002</v>
      </c>
      <c r="Q189" s="556">
        <f>VLOOKUP($A189,'1.29'!$A$6:$P$387,'Data for figs 1.26_1.31'!Q$2,FALSE)</f>
        <v>11.84993624</v>
      </c>
      <c r="R189" s="556">
        <f>VLOOKUP($A189,'1.29'!$A$6:$P$387,'Data for figs 1.26_1.31'!R$2,FALSE)</f>
        <v>27.2277463</v>
      </c>
      <c r="S189" s="569">
        <f>VLOOKUP($A189,'1.30'!$A$6:$P$387,'Data for figs 1.26_1.31'!S$2,FALSE)</f>
        <v>0</v>
      </c>
      <c r="T189" s="569">
        <f>VLOOKUP($A189,'1.30'!$A$6:$P$387,'Data for figs 1.26_1.31'!T$2,FALSE)</f>
        <v>0</v>
      </c>
      <c r="U189" s="570">
        <f>VLOOKUP($A189,'1.30'!$A$6:$P$387,'Data for figs 1.26_1.31'!U$2,FALSE)</f>
        <v>0</v>
      </c>
      <c r="V189" s="556">
        <v>0</v>
      </c>
      <c r="W189" s="556">
        <v>12.932598260000001</v>
      </c>
      <c r="X189" s="556">
        <v>10.45209822</v>
      </c>
      <c r="Y189" s="531">
        <f>VLOOKUP($A189,'1.26'!$A$6:$P$387,'Data for figs 1.26_1.31'!Y$2,FALSE)</f>
        <v>180</v>
      </c>
      <c r="Z189" s="526"/>
      <c r="AA189" s="526"/>
      <c r="AB189" s="526"/>
      <c r="AC189" s="527"/>
    </row>
    <row r="190" spans="1:29" ht="17.25" x14ac:dyDescent="0.35">
      <c r="A190" s="528" t="s">
        <v>721</v>
      </c>
      <c r="B190" s="528" t="s">
        <v>722</v>
      </c>
      <c r="C190" s="528" t="s">
        <v>915</v>
      </c>
      <c r="D190" s="528" t="s">
        <v>705</v>
      </c>
      <c r="E190" s="528" t="s">
        <v>129</v>
      </c>
      <c r="F190" s="528"/>
      <c r="G190" s="569">
        <f>VLOOKUP($A190,'1.26'!$A$6:$P$387,'Data for figs 1.26_1.31'!G$2,FALSE)</f>
        <v>0</v>
      </c>
      <c r="H190" s="569">
        <f>VLOOKUP($A190,'1.26'!$A$6:$P$387,'Data for figs 1.26_1.31'!H$2,FALSE)</f>
        <v>0</v>
      </c>
      <c r="I190" s="570">
        <f>VLOOKUP($A190,'1.26'!$A$6:$P$387,'Data for figs 1.26_1.31'!I$2,FALSE)</f>
        <v>0</v>
      </c>
      <c r="J190" s="530">
        <f>VLOOKUP($A190,'1.27'!$A$6:$P$387,'Data for figs 1.26_1.31'!J$2,FALSE)</f>
        <v>118.3</v>
      </c>
      <c r="K190" s="530">
        <f>VLOOKUP($A190,'1.27'!$A$6:$P$387,'Data for figs 1.26_1.31'!K$2,FALSE)</f>
        <v>46.6</v>
      </c>
      <c r="L190" s="530">
        <f>VLOOKUP($A190,'1.27'!$A$6:$P$387,'Data for figs 1.26_1.31'!L$2,FALSE)</f>
        <v>81.2</v>
      </c>
      <c r="M190" s="569">
        <f>VLOOKUP($A190,'1.28'!$A$6:$P$387,'Data for figs 1.26_1.31'!M$2,FALSE)</f>
        <v>0</v>
      </c>
      <c r="N190" s="569">
        <f>VLOOKUP($A190,'1.28'!$A$6:$P$387,'Data for figs 1.26_1.31'!N$2,FALSE)</f>
        <v>0</v>
      </c>
      <c r="O190" s="570">
        <f>VLOOKUP($A190,'1.28'!$A$6:$P$387,'Data for figs 1.26_1.31'!O$2,FALSE)</f>
        <v>0</v>
      </c>
      <c r="P190" s="556">
        <f>VLOOKUP($A190,'1.29'!$A$6:$P$387,'Data for figs 1.26_1.31'!P$2,FALSE)</f>
        <v>79.382406430000003</v>
      </c>
      <c r="Q190" s="556">
        <f>VLOOKUP($A190,'1.29'!$A$6:$P$387,'Data for figs 1.26_1.31'!Q$2,FALSE)</f>
        <v>16.577756340000001</v>
      </c>
      <c r="R190" s="556">
        <f>VLOOKUP($A190,'1.29'!$A$6:$P$387,'Data for figs 1.26_1.31'!R$2,FALSE)</f>
        <v>46.909293050000002</v>
      </c>
      <c r="S190" s="569">
        <f>VLOOKUP($A190,'1.30'!$A$6:$P$387,'Data for figs 1.26_1.31'!S$2,FALSE)</f>
        <v>0</v>
      </c>
      <c r="T190" s="569">
        <f>VLOOKUP($A190,'1.30'!$A$6:$P$387,'Data for figs 1.26_1.31'!T$2,FALSE)</f>
        <v>0</v>
      </c>
      <c r="U190" s="570">
        <f>VLOOKUP($A190,'1.30'!$A$6:$P$387,'Data for figs 1.26_1.31'!U$2,FALSE)</f>
        <v>0</v>
      </c>
      <c r="V190" s="556">
        <v>15.030902660000001</v>
      </c>
      <c r="W190" s="556">
        <v>16.126993639999998</v>
      </c>
      <c r="X190" s="556">
        <v>15.61524094</v>
      </c>
      <c r="Y190" s="531">
        <f>VLOOKUP($A190,'1.26'!$A$6:$P$387,'Data for figs 1.26_1.31'!Y$2,FALSE)</f>
        <v>75</v>
      </c>
      <c r="Z190" s="526"/>
      <c r="AA190" s="526"/>
      <c r="AB190" s="526"/>
      <c r="AC190" s="527"/>
    </row>
    <row r="191" spans="1:29" ht="17.25" x14ac:dyDescent="0.35">
      <c r="A191" s="528" t="s">
        <v>723</v>
      </c>
      <c r="B191" s="528" t="s">
        <v>724</v>
      </c>
      <c r="C191" s="528" t="s">
        <v>915</v>
      </c>
      <c r="D191" s="528" t="s">
        <v>705</v>
      </c>
      <c r="E191" s="528" t="s">
        <v>129</v>
      </c>
      <c r="F191" s="528"/>
      <c r="G191" s="569">
        <f>VLOOKUP($A191,'1.26'!$A$6:$P$387,'Data for figs 1.26_1.31'!G$2,FALSE)</f>
        <v>0</v>
      </c>
      <c r="H191" s="569">
        <f>VLOOKUP($A191,'1.26'!$A$6:$P$387,'Data for figs 1.26_1.31'!H$2,FALSE)</f>
        <v>0</v>
      </c>
      <c r="I191" s="570">
        <f>VLOOKUP($A191,'1.26'!$A$6:$P$387,'Data for figs 1.26_1.31'!I$2,FALSE)</f>
        <v>0</v>
      </c>
      <c r="J191" s="530">
        <f>VLOOKUP($A191,'1.27'!$A$6:$P$387,'Data for figs 1.26_1.31'!J$2,FALSE)</f>
        <v>89.5</v>
      </c>
      <c r="K191" s="530">
        <f>VLOOKUP($A191,'1.27'!$A$6:$P$387,'Data for figs 1.26_1.31'!K$2,FALSE)</f>
        <v>38.6</v>
      </c>
      <c r="L191" s="530">
        <f>VLOOKUP($A191,'1.27'!$A$6:$P$387,'Data for figs 1.26_1.31'!L$2,FALSE)</f>
        <v>63.6</v>
      </c>
      <c r="M191" s="569">
        <f>VLOOKUP($A191,'1.28'!$A$6:$P$387,'Data for figs 1.26_1.31'!M$2,FALSE)</f>
        <v>0</v>
      </c>
      <c r="N191" s="569">
        <f>VLOOKUP($A191,'1.28'!$A$6:$P$387,'Data for figs 1.26_1.31'!N$2,FALSE)</f>
        <v>0</v>
      </c>
      <c r="O191" s="570">
        <f>VLOOKUP($A191,'1.28'!$A$6:$P$387,'Data for figs 1.26_1.31'!O$2,FALSE)</f>
        <v>0</v>
      </c>
      <c r="P191" s="556">
        <f>VLOOKUP($A191,'1.29'!$A$6:$P$387,'Data for figs 1.26_1.31'!P$2,FALSE)</f>
        <v>55.159121069999998</v>
      </c>
      <c r="Q191" s="556">
        <f>VLOOKUP($A191,'1.29'!$A$6:$P$387,'Data for figs 1.26_1.31'!Q$2,FALSE)</f>
        <v>15.97026937</v>
      </c>
      <c r="R191" s="556">
        <f>VLOOKUP($A191,'1.29'!$A$6:$P$387,'Data for figs 1.26_1.31'!R$2,FALSE)</f>
        <v>35.251945450000001</v>
      </c>
      <c r="S191" s="569">
        <f>VLOOKUP($A191,'1.30'!$A$6:$P$387,'Data for figs 1.26_1.31'!S$2,FALSE)</f>
        <v>0</v>
      </c>
      <c r="T191" s="569">
        <f>VLOOKUP($A191,'1.30'!$A$6:$P$387,'Data for figs 1.26_1.31'!T$2,FALSE)</f>
        <v>0</v>
      </c>
      <c r="U191" s="570">
        <f>VLOOKUP($A191,'1.30'!$A$6:$P$387,'Data for figs 1.26_1.31'!U$2,FALSE)</f>
        <v>0</v>
      </c>
      <c r="V191" s="556">
        <v>12.52022317</v>
      </c>
      <c r="W191" s="556">
        <v>8.3965832710000008</v>
      </c>
      <c r="X191" s="556">
        <v>10.41312068</v>
      </c>
      <c r="Y191" s="531">
        <f>VLOOKUP($A191,'1.26'!$A$6:$P$387,'Data for figs 1.26_1.31'!Y$2,FALSE)</f>
        <v>252</v>
      </c>
      <c r="Z191" s="526"/>
      <c r="AA191" s="526"/>
      <c r="AB191" s="526"/>
      <c r="AC191" s="527"/>
    </row>
    <row r="192" spans="1:29" ht="17.25" x14ac:dyDescent="0.35">
      <c r="A192" s="528" t="s">
        <v>190</v>
      </c>
      <c r="B192" s="528" t="s">
        <v>191</v>
      </c>
      <c r="C192" s="528" t="s">
        <v>922</v>
      </c>
      <c r="D192" s="528" t="s">
        <v>61</v>
      </c>
      <c r="E192" s="528" t="s">
        <v>129</v>
      </c>
      <c r="F192" s="528"/>
      <c r="G192" s="569">
        <f>VLOOKUP($A192,'1.26'!$A$6:$P$387,'Data for figs 1.26_1.31'!G$2,FALSE)</f>
        <v>0</v>
      </c>
      <c r="H192" s="569">
        <f>VLOOKUP($A192,'1.26'!$A$6:$P$387,'Data for figs 1.26_1.31'!H$2,FALSE)</f>
        <v>0</v>
      </c>
      <c r="I192" s="570">
        <f>VLOOKUP($A192,'1.26'!$A$6:$P$387,'Data for figs 1.26_1.31'!I$2,FALSE)</f>
        <v>0</v>
      </c>
      <c r="J192" s="530">
        <f>VLOOKUP($A192,'1.27'!$A$6:$P$387,'Data for figs 1.26_1.31'!J$2,FALSE)</f>
        <v>121.5</v>
      </c>
      <c r="K192" s="530">
        <f>VLOOKUP($A192,'1.27'!$A$6:$P$387,'Data for figs 1.26_1.31'!K$2,FALSE)</f>
        <v>56.3</v>
      </c>
      <c r="L192" s="530">
        <f>VLOOKUP($A192,'1.27'!$A$6:$P$387,'Data for figs 1.26_1.31'!L$2,FALSE)</f>
        <v>88.5</v>
      </c>
      <c r="M192" s="569">
        <f>VLOOKUP($A192,'1.28'!$A$6:$P$387,'Data for figs 1.26_1.31'!M$2,FALSE)</f>
        <v>0</v>
      </c>
      <c r="N192" s="569">
        <f>VLOOKUP($A192,'1.28'!$A$6:$P$387,'Data for figs 1.26_1.31'!N$2,FALSE)</f>
        <v>0</v>
      </c>
      <c r="O192" s="570">
        <f>VLOOKUP($A192,'1.28'!$A$6:$P$387,'Data for figs 1.26_1.31'!O$2,FALSE)</f>
        <v>0</v>
      </c>
      <c r="P192" s="556">
        <f>VLOOKUP($A192,'1.29'!$A$6:$P$387,'Data for figs 1.26_1.31'!P$2,FALSE)</f>
        <v>72.369782529999995</v>
      </c>
      <c r="Q192" s="556">
        <f>VLOOKUP($A192,'1.29'!$A$6:$P$387,'Data for figs 1.26_1.31'!Q$2,FALSE)</f>
        <v>23.683354210000001</v>
      </c>
      <c r="R192" s="556">
        <f>VLOOKUP($A192,'1.29'!$A$6:$P$387,'Data for figs 1.26_1.31'!R$2,FALSE)</f>
        <v>47.717047360000002</v>
      </c>
      <c r="S192" s="569">
        <f>VLOOKUP($A192,'1.30'!$A$6:$P$387,'Data for figs 1.26_1.31'!S$2,FALSE)</f>
        <v>0</v>
      </c>
      <c r="T192" s="569">
        <f>VLOOKUP($A192,'1.30'!$A$6:$P$387,'Data for figs 1.26_1.31'!T$2,FALSE)</f>
        <v>0</v>
      </c>
      <c r="U192" s="570">
        <f>VLOOKUP($A192,'1.30'!$A$6:$P$387,'Data for figs 1.26_1.31'!U$2,FALSE)</f>
        <v>0</v>
      </c>
      <c r="V192" s="556">
        <v>20.573307799999998</v>
      </c>
      <c r="W192" s="556">
        <v>15.27671973</v>
      </c>
      <c r="X192" s="556">
        <v>17.847575190000001</v>
      </c>
      <c r="Y192" s="531">
        <f>VLOOKUP($A192,'1.26'!$A$6:$P$387,'Data for figs 1.26_1.31'!Y$2,FALSE)</f>
        <v>63</v>
      </c>
      <c r="Z192" s="526"/>
      <c r="AA192" s="526"/>
      <c r="AB192" s="526"/>
      <c r="AC192" s="527"/>
    </row>
    <row r="193" spans="1:29" ht="17.25" x14ac:dyDescent="0.35">
      <c r="A193" s="528" t="s">
        <v>192</v>
      </c>
      <c r="B193" s="528" t="s">
        <v>193</v>
      </c>
      <c r="C193" s="528" t="s">
        <v>922</v>
      </c>
      <c r="D193" s="528" t="s">
        <v>61</v>
      </c>
      <c r="E193" s="528" t="s">
        <v>129</v>
      </c>
      <c r="F193" s="528"/>
      <c r="G193" s="569">
        <f>VLOOKUP($A193,'1.26'!$A$6:$P$387,'Data for figs 1.26_1.31'!G$2,FALSE)</f>
        <v>0</v>
      </c>
      <c r="H193" s="569">
        <f>VLOOKUP($A193,'1.26'!$A$6:$P$387,'Data for figs 1.26_1.31'!H$2,FALSE)</f>
        <v>0</v>
      </c>
      <c r="I193" s="570">
        <f>VLOOKUP($A193,'1.26'!$A$6:$P$387,'Data for figs 1.26_1.31'!I$2,FALSE)</f>
        <v>0</v>
      </c>
      <c r="J193" s="530">
        <f>VLOOKUP($A193,'1.27'!$A$6:$P$387,'Data for figs 1.26_1.31'!J$2,FALSE)</f>
        <v>100.9</v>
      </c>
      <c r="K193" s="530">
        <f>VLOOKUP($A193,'1.27'!$A$6:$P$387,'Data for figs 1.26_1.31'!K$2,FALSE)</f>
        <v>61.2</v>
      </c>
      <c r="L193" s="530">
        <f>VLOOKUP($A193,'1.27'!$A$6:$P$387,'Data for figs 1.26_1.31'!L$2,FALSE)</f>
        <v>80.900000000000006</v>
      </c>
      <c r="M193" s="569">
        <f>VLOOKUP($A193,'1.28'!$A$6:$P$387,'Data for figs 1.26_1.31'!M$2,FALSE)</f>
        <v>0</v>
      </c>
      <c r="N193" s="569">
        <f>VLOOKUP($A193,'1.28'!$A$6:$P$387,'Data for figs 1.26_1.31'!N$2,FALSE)</f>
        <v>0</v>
      </c>
      <c r="O193" s="570">
        <f>VLOOKUP($A193,'1.28'!$A$6:$P$387,'Data for figs 1.26_1.31'!O$2,FALSE)</f>
        <v>0</v>
      </c>
      <c r="P193" s="556">
        <f>VLOOKUP($A193,'1.29'!$A$6:$P$387,'Data for figs 1.26_1.31'!P$2,FALSE)</f>
        <v>62.352063299999998</v>
      </c>
      <c r="Q193" s="556">
        <f>VLOOKUP($A193,'1.29'!$A$6:$P$387,'Data for figs 1.26_1.31'!Q$2,FALSE)</f>
        <v>25.18628331</v>
      </c>
      <c r="R193" s="556">
        <f>VLOOKUP($A193,'1.29'!$A$6:$P$387,'Data for figs 1.26_1.31'!R$2,FALSE)</f>
        <v>43.616563069999998</v>
      </c>
      <c r="S193" s="569">
        <f>VLOOKUP($A193,'1.30'!$A$6:$P$387,'Data for figs 1.26_1.31'!S$2,FALSE)</f>
        <v>0</v>
      </c>
      <c r="T193" s="569">
        <f>VLOOKUP($A193,'1.30'!$A$6:$P$387,'Data for figs 1.26_1.31'!T$2,FALSE)</f>
        <v>0</v>
      </c>
      <c r="U193" s="570">
        <f>VLOOKUP($A193,'1.30'!$A$6:$P$387,'Data for figs 1.26_1.31'!U$2,FALSE)</f>
        <v>0</v>
      </c>
      <c r="V193" s="556">
        <v>11.716182979999999</v>
      </c>
      <c r="W193" s="556">
        <v>13.641960470000001</v>
      </c>
      <c r="X193" s="556">
        <v>12.735219089999999</v>
      </c>
      <c r="Y193" s="531">
        <f>VLOOKUP($A193,'1.26'!$A$6:$P$387,'Data for figs 1.26_1.31'!Y$2,FALSE)</f>
        <v>108</v>
      </c>
      <c r="Z193" s="526"/>
      <c r="AA193" s="526"/>
      <c r="AB193" s="526"/>
      <c r="AC193" s="527"/>
    </row>
    <row r="194" spans="1:29" ht="17.25" x14ac:dyDescent="0.35">
      <c r="A194" s="528" t="s">
        <v>194</v>
      </c>
      <c r="B194" s="528" t="s">
        <v>195</v>
      </c>
      <c r="C194" s="528" t="s">
        <v>922</v>
      </c>
      <c r="D194" s="528" t="s">
        <v>61</v>
      </c>
      <c r="E194" s="528" t="s">
        <v>129</v>
      </c>
      <c r="F194" s="528"/>
      <c r="G194" s="569">
        <f>VLOOKUP($A194,'1.26'!$A$6:$P$387,'Data for figs 1.26_1.31'!G$2,FALSE)</f>
        <v>0</v>
      </c>
      <c r="H194" s="569">
        <f>VLOOKUP($A194,'1.26'!$A$6:$P$387,'Data for figs 1.26_1.31'!H$2,FALSE)</f>
        <v>0</v>
      </c>
      <c r="I194" s="570">
        <f>VLOOKUP($A194,'1.26'!$A$6:$P$387,'Data for figs 1.26_1.31'!I$2,FALSE)</f>
        <v>0</v>
      </c>
      <c r="J194" s="530">
        <f>VLOOKUP($A194,'1.27'!$A$6:$P$387,'Data for figs 1.26_1.31'!J$2,FALSE)</f>
        <v>91.3</v>
      </c>
      <c r="K194" s="530">
        <f>VLOOKUP($A194,'1.27'!$A$6:$P$387,'Data for figs 1.26_1.31'!K$2,FALSE)</f>
        <v>44.7</v>
      </c>
      <c r="L194" s="530">
        <f>VLOOKUP($A194,'1.27'!$A$6:$P$387,'Data for figs 1.26_1.31'!L$2,FALSE)</f>
        <v>67.400000000000006</v>
      </c>
      <c r="M194" s="569">
        <f>VLOOKUP($A194,'1.28'!$A$6:$P$387,'Data for figs 1.26_1.31'!M$2,FALSE)</f>
        <v>0</v>
      </c>
      <c r="N194" s="569">
        <f>VLOOKUP($A194,'1.28'!$A$6:$P$387,'Data for figs 1.26_1.31'!N$2,FALSE)</f>
        <v>0</v>
      </c>
      <c r="O194" s="570">
        <f>VLOOKUP($A194,'1.28'!$A$6:$P$387,'Data for figs 1.26_1.31'!O$2,FALSE)</f>
        <v>0</v>
      </c>
      <c r="P194" s="556">
        <f>VLOOKUP($A194,'1.29'!$A$6:$P$387,'Data for figs 1.26_1.31'!P$2,FALSE)</f>
        <v>55.397158490000002</v>
      </c>
      <c r="Q194" s="556">
        <f>VLOOKUP($A194,'1.29'!$A$6:$P$387,'Data for figs 1.26_1.31'!Q$2,FALSE)</f>
        <v>15.497850079999999</v>
      </c>
      <c r="R194" s="556">
        <f>VLOOKUP($A194,'1.29'!$A$6:$P$387,'Data for figs 1.26_1.31'!R$2,FALSE)</f>
        <v>34.88064129</v>
      </c>
      <c r="S194" s="569">
        <f>VLOOKUP($A194,'1.30'!$A$6:$P$387,'Data for figs 1.26_1.31'!S$2,FALSE)</f>
        <v>0</v>
      </c>
      <c r="T194" s="569">
        <f>VLOOKUP($A194,'1.30'!$A$6:$P$387,'Data for figs 1.26_1.31'!T$2,FALSE)</f>
        <v>0</v>
      </c>
      <c r="U194" s="570">
        <f>VLOOKUP($A194,'1.30'!$A$6:$P$387,'Data for figs 1.26_1.31'!U$2,FALSE)</f>
        <v>0</v>
      </c>
      <c r="V194" s="556">
        <v>12.60688414</v>
      </c>
      <c r="W194" s="556">
        <v>11.68742569</v>
      </c>
      <c r="X194" s="556">
        <v>12.14839403</v>
      </c>
      <c r="Y194" s="531">
        <f>VLOOKUP($A194,'1.26'!$A$6:$P$387,'Data for figs 1.26_1.31'!Y$2,FALSE)</f>
        <v>223</v>
      </c>
      <c r="Z194" s="526"/>
      <c r="AA194" s="526"/>
      <c r="AB194" s="526"/>
      <c r="AC194" s="527"/>
    </row>
    <row r="195" spans="1:29" ht="17.25" x14ac:dyDescent="0.35">
      <c r="A195" s="528" t="s">
        <v>196</v>
      </c>
      <c r="B195" s="528" t="s">
        <v>197</v>
      </c>
      <c r="C195" s="528" t="s">
        <v>922</v>
      </c>
      <c r="D195" s="528" t="s">
        <v>61</v>
      </c>
      <c r="E195" s="528" t="s">
        <v>129</v>
      </c>
      <c r="F195" s="528"/>
      <c r="G195" s="569">
        <f>VLOOKUP($A195,'1.26'!$A$6:$P$387,'Data for figs 1.26_1.31'!G$2,FALSE)</f>
        <v>0</v>
      </c>
      <c r="H195" s="569">
        <f>VLOOKUP($A195,'1.26'!$A$6:$P$387,'Data for figs 1.26_1.31'!H$2,FALSE)</f>
        <v>0</v>
      </c>
      <c r="I195" s="570">
        <f>VLOOKUP($A195,'1.26'!$A$6:$P$387,'Data for figs 1.26_1.31'!I$2,FALSE)</f>
        <v>0</v>
      </c>
      <c r="J195" s="530">
        <f>VLOOKUP($A195,'1.27'!$A$6:$P$387,'Data for figs 1.26_1.31'!J$2,FALSE)</f>
        <v>87.7</v>
      </c>
      <c r="K195" s="530">
        <f>VLOOKUP($A195,'1.27'!$A$6:$P$387,'Data for figs 1.26_1.31'!K$2,FALSE)</f>
        <v>43.4</v>
      </c>
      <c r="L195" s="530">
        <f>VLOOKUP($A195,'1.27'!$A$6:$P$387,'Data for figs 1.26_1.31'!L$2,FALSE)</f>
        <v>64.900000000000006</v>
      </c>
      <c r="M195" s="569">
        <f>VLOOKUP($A195,'1.28'!$A$6:$P$387,'Data for figs 1.26_1.31'!M$2,FALSE)</f>
        <v>0</v>
      </c>
      <c r="N195" s="569">
        <f>VLOOKUP($A195,'1.28'!$A$6:$P$387,'Data for figs 1.26_1.31'!N$2,FALSE)</f>
        <v>0</v>
      </c>
      <c r="O195" s="570">
        <f>VLOOKUP($A195,'1.28'!$A$6:$P$387,'Data for figs 1.26_1.31'!O$2,FALSE)</f>
        <v>0</v>
      </c>
      <c r="P195" s="556">
        <f>VLOOKUP($A195,'1.29'!$A$6:$P$387,'Data for figs 1.26_1.31'!P$2,FALSE)</f>
        <v>49.113189390000002</v>
      </c>
      <c r="Q195" s="556">
        <f>VLOOKUP($A195,'1.29'!$A$6:$P$387,'Data for figs 1.26_1.31'!Q$2,FALSE)</f>
        <v>15.04762245</v>
      </c>
      <c r="R195" s="556">
        <f>VLOOKUP($A195,'1.29'!$A$6:$P$387,'Data for figs 1.26_1.31'!R$2,FALSE)</f>
        <v>31.528282000000001</v>
      </c>
      <c r="S195" s="569">
        <f>VLOOKUP($A195,'1.30'!$A$6:$P$387,'Data for figs 1.26_1.31'!S$2,FALSE)</f>
        <v>0</v>
      </c>
      <c r="T195" s="569">
        <f>VLOOKUP($A195,'1.30'!$A$6:$P$387,'Data for figs 1.26_1.31'!T$2,FALSE)</f>
        <v>0</v>
      </c>
      <c r="U195" s="570">
        <f>VLOOKUP($A195,'1.30'!$A$6:$P$387,'Data for figs 1.26_1.31'!U$2,FALSE)</f>
        <v>0</v>
      </c>
      <c r="V195" s="556">
        <v>14.76755623</v>
      </c>
      <c r="W195" s="556">
        <v>13.55225645</v>
      </c>
      <c r="X195" s="556">
        <v>14.204664360000001</v>
      </c>
      <c r="Y195" s="531">
        <f>VLOOKUP($A195,'1.26'!$A$6:$P$387,'Data for figs 1.26_1.31'!Y$2,FALSE)</f>
        <v>207</v>
      </c>
      <c r="Z195" s="526"/>
      <c r="AA195" s="526"/>
      <c r="AB195" s="526"/>
      <c r="AC195" s="527"/>
    </row>
    <row r="196" spans="1:29" ht="17.25" x14ac:dyDescent="0.35">
      <c r="A196" s="528" t="s">
        <v>198</v>
      </c>
      <c r="B196" s="528" t="s">
        <v>199</v>
      </c>
      <c r="C196" s="528" t="s">
        <v>922</v>
      </c>
      <c r="D196" s="528" t="s">
        <v>61</v>
      </c>
      <c r="E196" s="528" t="s">
        <v>129</v>
      </c>
      <c r="F196" s="528"/>
      <c r="G196" s="569">
        <f>VLOOKUP($A196,'1.26'!$A$6:$P$387,'Data for figs 1.26_1.31'!G$2,FALSE)</f>
        <v>0</v>
      </c>
      <c r="H196" s="569">
        <f>VLOOKUP($A196,'1.26'!$A$6:$P$387,'Data for figs 1.26_1.31'!H$2,FALSE)</f>
        <v>0</v>
      </c>
      <c r="I196" s="570">
        <f>VLOOKUP($A196,'1.26'!$A$6:$P$387,'Data for figs 1.26_1.31'!I$2,FALSE)</f>
        <v>0</v>
      </c>
      <c r="J196" s="530">
        <f>VLOOKUP($A196,'1.27'!$A$6:$P$387,'Data for figs 1.26_1.31'!J$2,FALSE)</f>
        <v>103.7</v>
      </c>
      <c r="K196" s="530">
        <f>VLOOKUP($A196,'1.27'!$A$6:$P$387,'Data for figs 1.26_1.31'!K$2,FALSE)</f>
        <v>50.2</v>
      </c>
      <c r="L196" s="530">
        <f>VLOOKUP($A196,'1.27'!$A$6:$P$387,'Data for figs 1.26_1.31'!L$2,FALSE)</f>
        <v>76.599999999999994</v>
      </c>
      <c r="M196" s="569">
        <f>VLOOKUP($A196,'1.28'!$A$6:$P$387,'Data for figs 1.26_1.31'!M$2,FALSE)</f>
        <v>0</v>
      </c>
      <c r="N196" s="569">
        <f>VLOOKUP($A196,'1.28'!$A$6:$P$387,'Data for figs 1.26_1.31'!N$2,FALSE)</f>
        <v>0</v>
      </c>
      <c r="O196" s="570">
        <f>VLOOKUP($A196,'1.28'!$A$6:$P$387,'Data for figs 1.26_1.31'!O$2,FALSE)</f>
        <v>0</v>
      </c>
      <c r="P196" s="556">
        <f>VLOOKUP($A196,'1.29'!$A$6:$P$387,'Data for figs 1.26_1.31'!P$2,FALSE)</f>
        <v>60.466802119999997</v>
      </c>
      <c r="Q196" s="556">
        <f>VLOOKUP($A196,'1.29'!$A$6:$P$387,'Data for figs 1.26_1.31'!Q$2,FALSE)</f>
        <v>17.140494090000001</v>
      </c>
      <c r="R196" s="556">
        <f>VLOOKUP($A196,'1.29'!$A$6:$P$387,'Data for figs 1.26_1.31'!R$2,FALSE)</f>
        <v>38.489220609999997</v>
      </c>
      <c r="S196" s="569">
        <f>VLOOKUP($A196,'1.30'!$A$6:$P$387,'Data for figs 1.26_1.31'!S$2,FALSE)</f>
        <v>0</v>
      </c>
      <c r="T196" s="569">
        <f>VLOOKUP($A196,'1.30'!$A$6:$P$387,'Data for figs 1.26_1.31'!T$2,FALSE)</f>
        <v>0</v>
      </c>
      <c r="U196" s="570">
        <f>VLOOKUP($A196,'1.30'!$A$6:$P$387,'Data for figs 1.26_1.31'!U$2,FALSE)</f>
        <v>0</v>
      </c>
      <c r="V196" s="556">
        <v>15.027245560000001</v>
      </c>
      <c r="W196" s="556">
        <v>12.39041799</v>
      </c>
      <c r="X196" s="556">
        <v>13.700298829999999</v>
      </c>
      <c r="Y196" s="531">
        <f>VLOOKUP($A196,'1.26'!$A$6:$P$387,'Data for figs 1.26_1.31'!Y$2,FALSE)</f>
        <v>56</v>
      </c>
      <c r="Z196" s="526"/>
      <c r="AA196" s="526"/>
      <c r="AB196" s="526"/>
      <c r="AC196" s="527"/>
    </row>
    <row r="197" spans="1:29" ht="17.25" x14ac:dyDescent="0.35">
      <c r="A197" s="528" t="s">
        <v>200</v>
      </c>
      <c r="B197" s="528" t="s">
        <v>201</v>
      </c>
      <c r="C197" s="528" t="s">
        <v>922</v>
      </c>
      <c r="D197" s="528" t="s">
        <v>61</v>
      </c>
      <c r="E197" s="528" t="s">
        <v>129</v>
      </c>
      <c r="F197" s="528"/>
      <c r="G197" s="569">
        <f>VLOOKUP($A197,'1.26'!$A$6:$P$387,'Data for figs 1.26_1.31'!G$2,FALSE)</f>
        <v>0</v>
      </c>
      <c r="H197" s="569">
        <f>VLOOKUP($A197,'1.26'!$A$6:$P$387,'Data for figs 1.26_1.31'!H$2,FALSE)</f>
        <v>0</v>
      </c>
      <c r="I197" s="570">
        <f>VLOOKUP($A197,'1.26'!$A$6:$P$387,'Data for figs 1.26_1.31'!I$2,FALSE)</f>
        <v>0</v>
      </c>
      <c r="J197" s="530">
        <f>VLOOKUP($A197,'1.27'!$A$6:$P$387,'Data for figs 1.26_1.31'!J$2,FALSE)</f>
        <v>81.8</v>
      </c>
      <c r="K197" s="530">
        <f>VLOOKUP($A197,'1.27'!$A$6:$P$387,'Data for figs 1.26_1.31'!K$2,FALSE)</f>
        <v>42.7</v>
      </c>
      <c r="L197" s="530">
        <f>VLOOKUP($A197,'1.27'!$A$6:$P$387,'Data for figs 1.26_1.31'!L$2,FALSE)</f>
        <v>61.9</v>
      </c>
      <c r="M197" s="569">
        <f>VLOOKUP($A197,'1.28'!$A$6:$P$387,'Data for figs 1.26_1.31'!M$2,FALSE)</f>
        <v>0</v>
      </c>
      <c r="N197" s="569">
        <f>VLOOKUP($A197,'1.28'!$A$6:$P$387,'Data for figs 1.26_1.31'!N$2,FALSE)</f>
        <v>0</v>
      </c>
      <c r="O197" s="570">
        <f>VLOOKUP($A197,'1.28'!$A$6:$P$387,'Data for figs 1.26_1.31'!O$2,FALSE)</f>
        <v>0</v>
      </c>
      <c r="P197" s="556">
        <f>VLOOKUP($A197,'1.29'!$A$6:$P$387,'Data for figs 1.26_1.31'!P$2,FALSE)</f>
        <v>46.389049669999999</v>
      </c>
      <c r="Q197" s="556">
        <f>VLOOKUP($A197,'1.29'!$A$6:$P$387,'Data for figs 1.26_1.31'!Q$2,FALSE)</f>
        <v>15.68018855</v>
      </c>
      <c r="R197" s="556">
        <f>VLOOKUP($A197,'1.29'!$A$6:$P$387,'Data for figs 1.26_1.31'!R$2,FALSE)</f>
        <v>30.729377499999998</v>
      </c>
      <c r="S197" s="569">
        <f>VLOOKUP($A197,'1.30'!$A$6:$P$387,'Data for figs 1.26_1.31'!S$2,FALSE)</f>
        <v>0</v>
      </c>
      <c r="T197" s="569">
        <f>VLOOKUP($A197,'1.30'!$A$6:$P$387,'Data for figs 1.26_1.31'!T$2,FALSE)</f>
        <v>0</v>
      </c>
      <c r="U197" s="570">
        <f>VLOOKUP($A197,'1.30'!$A$6:$P$387,'Data for figs 1.26_1.31'!U$2,FALSE)</f>
        <v>0</v>
      </c>
      <c r="V197" s="556">
        <v>10.72427712</v>
      </c>
      <c r="W197" s="556">
        <v>13.06120432</v>
      </c>
      <c r="X197" s="556">
        <v>11.92617304</v>
      </c>
      <c r="Y197" s="531">
        <f>VLOOKUP($A197,'1.26'!$A$6:$P$387,'Data for figs 1.26_1.31'!Y$2,FALSE)</f>
        <v>148</v>
      </c>
      <c r="Z197" s="526"/>
      <c r="AA197" s="526"/>
      <c r="AB197" s="526"/>
      <c r="AC197" s="527"/>
    </row>
    <row r="198" spans="1:29" ht="17.25" x14ac:dyDescent="0.35">
      <c r="A198" s="528" t="s">
        <v>204</v>
      </c>
      <c r="B198" s="528" t="s">
        <v>205</v>
      </c>
      <c r="C198" s="528" t="s">
        <v>922</v>
      </c>
      <c r="D198" s="528" t="s">
        <v>61</v>
      </c>
      <c r="E198" s="528" t="s">
        <v>129</v>
      </c>
      <c r="F198" s="528"/>
      <c r="G198" s="569">
        <f>VLOOKUP($A198,'1.26'!$A$6:$P$387,'Data for figs 1.26_1.31'!G$2,FALSE)</f>
        <v>0</v>
      </c>
      <c r="H198" s="569">
        <f>VLOOKUP($A198,'1.26'!$A$6:$P$387,'Data for figs 1.26_1.31'!H$2,FALSE)</f>
        <v>0</v>
      </c>
      <c r="I198" s="570">
        <f>VLOOKUP($A198,'1.26'!$A$6:$P$387,'Data for figs 1.26_1.31'!I$2,FALSE)</f>
        <v>0</v>
      </c>
      <c r="J198" s="530">
        <f>VLOOKUP($A198,'1.27'!$A$6:$P$387,'Data for figs 1.26_1.31'!J$2,FALSE)</f>
        <v>78</v>
      </c>
      <c r="K198" s="530">
        <f>VLOOKUP($A198,'1.27'!$A$6:$P$387,'Data for figs 1.26_1.31'!K$2,FALSE)</f>
        <v>31.6</v>
      </c>
      <c r="L198" s="530">
        <f>VLOOKUP($A198,'1.27'!$A$6:$P$387,'Data for figs 1.26_1.31'!L$2,FALSE)</f>
        <v>54.4</v>
      </c>
      <c r="M198" s="569">
        <f>VLOOKUP($A198,'1.28'!$A$6:$P$387,'Data for figs 1.26_1.31'!M$2,FALSE)</f>
        <v>0</v>
      </c>
      <c r="N198" s="569">
        <f>VLOOKUP($A198,'1.28'!$A$6:$P$387,'Data for figs 1.26_1.31'!N$2,FALSE)</f>
        <v>0</v>
      </c>
      <c r="O198" s="570">
        <f>VLOOKUP($A198,'1.28'!$A$6:$P$387,'Data for figs 1.26_1.31'!O$2,FALSE)</f>
        <v>0</v>
      </c>
      <c r="P198" s="556">
        <f>VLOOKUP($A198,'1.29'!$A$6:$P$387,'Data for figs 1.26_1.31'!P$2,FALSE)</f>
        <v>43.033605479999999</v>
      </c>
      <c r="Q198" s="556">
        <f>VLOOKUP($A198,'1.29'!$A$6:$P$387,'Data for figs 1.26_1.31'!Q$2,FALSE)</f>
        <v>11.08318745</v>
      </c>
      <c r="R198" s="556">
        <f>VLOOKUP($A198,'1.29'!$A$6:$P$387,'Data for figs 1.26_1.31'!R$2,FALSE)</f>
        <v>26.74122496</v>
      </c>
      <c r="S198" s="569">
        <f>VLOOKUP($A198,'1.30'!$A$6:$P$387,'Data for figs 1.26_1.31'!S$2,FALSE)</f>
        <v>0</v>
      </c>
      <c r="T198" s="569">
        <f>VLOOKUP($A198,'1.30'!$A$6:$P$387,'Data for figs 1.26_1.31'!T$2,FALSE)</f>
        <v>0</v>
      </c>
      <c r="U198" s="570">
        <f>VLOOKUP($A198,'1.30'!$A$6:$P$387,'Data for figs 1.26_1.31'!U$2,FALSE)</f>
        <v>0</v>
      </c>
      <c r="V198" s="556">
        <v>11.60490355</v>
      </c>
      <c r="W198" s="556">
        <v>11.58021287</v>
      </c>
      <c r="X198" s="556">
        <v>11.59203643</v>
      </c>
      <c r="Y198" s="531">
        <f>VLOOKUP($A198,'1.26'!$A$6:$P$387,'Data for figs 1.26_1.31'!Y$2,FALSE)</f>
        <v>314</v>
      </c>
      <c r="Z198" s="526"/>
      <c r="AA198" s="526"/>
      <c r="AB198" s="526"/>
      <c r="AC198" s="527"/>
    </row>
    <row r="199" spans="1:29" ht="17.25" x14ac:dyDescent="0.35">
      <c r="A199" s="528" t="s">
        <v>548</v>
      </c>
      <c r="B199" s="528" t="s">
        <v>549</v>
      </c>
      <c r="C199" s="528" t="s">
        <v>943</v>
      </c>
      <c r="D199" s="528" t="s">
        <v>58</v>
      </c>
      <c r="E199" s="528" t="s">
        <v>129</v>
      </c>
      <c r="F199" s="528"/>
      <c r="G199" s="569">
        <f>VLOOKUP($A199,'1.26'!$A$6:$P$387,'Data for figs 1.26_1.31'!G$2,FALSE)</f>
        <v>0</v>
      </c>
      <c r="H199" s="569">
        <f>VLOOKUP($A199,'1.26'!$A$6:$P$387,'Data for figs 1.26_1.31'!H$2,FALSE)</f>
        <v>0</v>
      </c>
      <c r="I199" s="570">
        <f>VLOOKUP($A199,'1.26'!$A$6:$P$387,'Data for figs 1.26_1.31'!I$2,FALSE)</f>
        <v>0</v>
      </c>
      <c r="J199" s="530">
        <f>VLOOKUP($A199,'1.27'!$A$6:$P$387,'Data for figs 1.26_1.31'!J$2,FALSE)</f>
        <v>74.3</v>
      </c>
      <c r="K199" s="530">
        <f>VLOOKUP($A199,'1.27'!$A$6:$P$387,'Data for figs 1.26_1.31'!K$2,FALSE)</f>
        <v>34.299999999999997</v>
      </c>
      <c r="L199" s="530">
        <f>VLOOKUP($A199,'1.27'!$A$6:$P$387,'Data for figs 1.26_1.31'!L$2,FALSE)</f>
        <v>54</v>
      </c>
      <c r="M199" s="569">
        <f>VLOOKUP($A199,'1.28'!$A$6:$P$387,'Data for figs 1.26_1.31'!M$2,FALSE)</f>
        <v>0</v>
      </c>
      <c r="N199" s="569">
        <f>VLOOKUP($A199,'1.28'!$A$6:$P$387,'Data for figs 1.26_1.31'!N$2,FALSE)</f>
        <v>0</v>
      </c>
      <c r="O199" s="570">
        <f>VLOOKUP($A199,'1.28'!$A$6:$P$387,'Data for figs 1.26_1.31'!O$2,FALSE)</f>
        <v>0</v>
      </c>
      <c r="P199" s="556">
        <f>VLOOKUP($A199,'1.29'!$A$6:$P$387,'Data for figs 1.26_1.31'!P$2,FALSE)</f>
        <v>41.730242799999999</v>
      </c>
      <c r="Q199" s="556">
        <f>VLOOKUP($A199,'1.29'!$A$6:$P$387,'Data for figs 1.26_1.31'!Q$2,FALSE)</f>
        <v>12.96217697</v>
      </c>
      <c r="R199" s="556">
        <f>VLOOKUP($A199,'1.29'!$A$6:$P$387,'Data for figs 1.26_1.31'!R$2,FALSE)</f>
        <v>27.103792259999999</v>
      </c>
      <c r="S199" s="569">
        <f>VLOOKUP($A199,'1.30'!$A$6:$P$387,'Data for figs 1.26_1.31'!S$2,FALSE)</f>
        <v>0</v>
      </c>
      <c r="T199" s="569">
        <f>VLOOKUP($A199,'1.30'!$A$6:$P$387,'Data for figs 1.26_1.31'!T$2,FALSE)</f>
        <v>0</v>
      </c>
      <c r="U199" s="570">
        <f>VLOOKUP($A199,'1.30'!$A$6:$P$387,'Data for figs 1.26_1.31'!U$2,FALSE)</f>
        <v>0</v>
      </c>
      <c r="V199" s="556">
        <v>9.1028916689999999</v>
      </c>
      <c r="W199" s="556">
        <v>7.9632357560000004</v>
      </c>
      <c r="X199" s="556">
        <v>8.5300075839999998</v>
      </c>
      <c r="Y199" s="531">
        <f>VLOOKUP($A199,'1.26'!$A$6:$P$387,'Data for figs 1.26_1.31'!Y$2,FALSE)</f>
        <v>220</v>
      </c>
      <c r="Z199" s="526"/>
      <c r="AA199" s="526"/>
      <c r="AB199" s="526"/>
      <c r="AC199" s="527"/>
    </row>
    <row r="200" spans="1:29" ht="17.25" x14ac:dyDescent="0.35">
      <c r="A200" s="528" t="s">
        <v>550</v>
      </c>
      <c r="B200" s="528" t="s">
        <v>551</v>
      </c>
      <c r="C200" s="528" t="s">
        <v>943</v>
      </c>
      <c r="D200" s="528" t="s">
        <v>58</v>
      </c>
      <c r="E200" s="528" t="s">
        <v>129</v>
      </c>
      <c r="F200" s="528"/>
      <c r="G200" s="569">
        <f>VLOOKUP($A200,'1.26'!$A$6:$P$387,'Data for figs 1.26_1.31'!G$2,FALSE)</f>
        <v>0</v>
      </c>
      <c r="H200" s="569">
        <f>VLOOKUP($A200,'1.26'!$A$6:$P$387,'Data for figs 1.26_1.31'!H$2,FALSE)</f>
        <v>0</v>
      </c>
      <c r="I200" s="570">
        <f>VLOOKUP($A200,'1.26'!$A$6:$P$387,'Data for figs 1.26_1.31'!I$2,FALSE)</f>
        <v>0</v>
      </c>
      <c r="J200" s="530">
        <f>VLOOKUP($A200,'1.27'!$A$6:$P$387,'Data for figs 1.26_1.31'!J$2,FALSE)</f>
        <v>93.1</v>
      </c>
      <c r="K200" s="530">
        <f>VLOOKUP($A200,'1.27'!$A$6:$P$387,'Data for figs 1.26_1.31'!K$2,FALSE)</f>
        <v>42.3</v>
      </c>
      <c r="L200" s="530">
        <f>VLOOKUP($A200,'1.27'!$A$6:$P$387,'Data for figs 1.26_1.31'!L$2,FALSE)</f>
        <v>66.900000000000006</v>
      </c>
      <c r="M200" s="569">
        <f>VLOOKUP($A200,'1.28'!$A$6:$P$387,'Data for figs 1.26_1.31'!M$2,FALSE)</f>
        <v>0</v>
      </c>
      <c r="N200" s="569">
        <f>VLOOKUP($A200,'1.28'!$A$6:$P$387,'Data for figs 1.26_1.31'!N$2,FALSE)</f>
        <v>0</v>
      </c>
      <c r="O200" s="570">
        <f>VLOOKUP($A200,'1.28'!$A$6:$P$387,'Data for figs 1.26_1.31'!O$2,FALSE)</f>
        <v>0</v>
      </c>
      <c r="P200" s="556">
        <f>VLOOKUP($A200,'1.29'!$A$6:$P$387,'Data for figs 1.26_1.31'!P$2,FALSE)</f>
        <v>45.024275080000002</v>
      </c>
      <c r="Q200" s="556">
        <f>VLOOKUP($A200,'1.29'!$A$6:$P$387,'Data for figs 1.26_1.31'!Q$2,FALSE)</f>
        <v>15.27381533</v>
      </c>
      <c r="R200" s="556">
        <f>VLOOKUP($A200,'1.29'!$A$6:$P$387,'Data for figs 1.26_1.31'!R$2,FALSE)</f>
        <v>29.753622830000001</v>
      </c>
      <c r="S200" s="569">
        <f>VLOOKUP($A200,'1.30'!$A$6:$P$387,'Data for figs 1.26_1.31'!S$2,FALSE)</f>
        <v>0</v>
      </c>
      <c r="T200" s="569">
        <f>VLOOKUP($A200,'1.30'!$A$6:$P$387,'Data for figs 1.26_1.31'!T$2,FALSE)</f>
        <v>0</v>
      </c>
      <c r="U200" s="570">
        <f>VLOOKUP($A200,'1.30'!$A$6:$P$387,'Data for figs 1.26_1.31'!U$2,FALSE)</f>
        <v>0</v>
      </c>
      <c r="V200" s="556">
        <v>19.730943969999998</v>
      </c>
      <c r="W200" s="556">
        <v>13.379940100000001</v>
      </c>
      <c r="X200" s="556">
        <v>16.420055510000001</v>
      </c>
      <c r="Y200" s="531">
        <f>VLOOKUP($A200,'1.26'!$A$6:$P$387,'Data for figs 1.26_1.31'!Y$2,FALSE)</f>
        <v>189</v>
      </c>
      <c r="Z200" s="526"/>
      <c r="AA200" s="526"/>
      <c r="AB200" s="526"/>
      <c r="AC200" s="527"/>
    </row>
    <row r="201" spans="1:29" ht="17.25" x14ac:dyDescent="0.35">
      <c r="A201" s="528" t="s">
        <v>552</v>
      </c>
      <c r="B201" s="528" t="s">
        <v>553</v>
      </c>
      <c r="C201" s="528" t="s">
        <v>943</v>
      </c>
      <c r="D201" s="528" t="s">
        <v>58</v>
      </c>
      <c r="E201" s="528" t="s">
        <v>129</v>
      </c>
      <c r="F201" s="528"/>
      <c r="G201" s="569">
        <f>VLOOKUP($A201,'1.26'!$A$6:$P$387,'Data for figs 1.26_1.31'!G$2,FALSE)</f>
        <v>0</v>
      </c>
      <c r="H201" s="569">
        <f>VLOOKUP($A201,'1.26'!$A$6:$P$387,'Data for figs 1.26_1.31'!H$2,FALSE)</f>
        <v>0</v>
      </c>
      <c r="I201" s="570">
        <f>VLOOKUP($A201,'1.26'!$A$6:$P$387,'Data for figs 1.26_1.31'!I$2,FALSE)</f>
        <v>0</v>
      </c>
      <c r="J201" s="530">
        <f>VLOOKUP($A201,'1.27'!$A$6:$P$387,'Data for figs 1.26_1.31'!J$2,FALSE)</f>
        <v>64.5</v>
      </c>
      <c r="K201" s="530">
        <f>VLOOKUP($A201,'1.27'!$A$6:$P$387,'Data for figs 1.26_1.31'!K$2,FALSE)</f>
        <v>25.6</v>
      </c>
      <c r="L201" s="530">
        <f>VLOOKUP($A201,'1.27'!$A$6:$P$387,'Data for figs 1.26_1.31'!L$2,FALSE)</f>
        <v>44.3</v>
      </c>
      <c r="M201" s="569">
        <f>VLOOKUP($A201,'1.28'!$A$6:$P$387,'Data for figs 1.26_1.31'!M$2,FALSE)</f>
        <v>0</v>
      </c>
      <c r="N201" s="569">
        <f>VLOOKUP($A201,'1.28'!$A$6:$P$387,'Data for figs 1.26_1.31'!N$2,FALSE)</f>
        <v>0</v>
      </c>
      <c r="O201" s="570">
        <f>VLOOKUP($A201,'1.28'!$A$6:$P$387,'Data for figs 1.26_1.31'!O$2,FALSE)</f>
        <v>0</v>
      </c>
      <c r="P201" s="556">
        <f>VLOOKUP($A201,'1.29'!$A$6:$P$387,'Data for figs 1.26_1.31'!P$2,FALSE)</f>
        <v>39.169155850000003</v>
      </c>
      <c r="Q201" s="556">
        <f>VLOOKUP($A201,'1.29'!$A$6:$P$387,'Data for figs 1.26_1.31'!Q$2,FALSE)</f>
        <v>6.2210175540000003</v>
      </c>
      <c r="R201" s="556">
        <f>VLOOKUP($A201,'1.29'!$A$6:$P$387,'Data for figs 1.26_1.31'!R$2,FALSE)</f>
        <v>22.045124130000001</v>
      </c>
      <c r="S201" s="569">
        <f>VLOOKUP($A201,'1.30'!$A$6:$P$387,'Data for figs 1.26_1.31'!S$2,FALSE)</f>
        <v>0</v>
      </c>
      <c r="T201" s="569">
        <f>VLOOKUP($A201,'1.30'!$A$6:$P$387,'Data for figs 1.26_1.31'!T$2,FALSE)</f>
        <v>0</v>
      </c>
      <c r="U201" s="570">
        <f>VLOOKUP($A201,'1.30'!$A$6:$P$387,'Data for figs 1.26_1.31'!U$2,FALSE)</f>
        <v>0</v>
      </c>
      <c r="V201" s="556">
        <v>8.5033510939999992</v>
      </c>
      <c r="W201" s="556">
        <v>7.0848668630000002</v>
      </c>
      <c r="X201" s="556">
        <v>7.774307995</v>
      </c>
      <c r="Y201" s="531">
        <f>VLOOKUP($A201,'1.26'!$A$6:$P$387,'Data for figs 1.26_1.31'!Y$2,FALSE)</f>
        <v>302</v>
      </c>
      <c r="Z201" s="526"/>
      <c r="AA201" s="526"/>
      <c r="AB201" s="526"/>
      <c r="AC201" s="527"/>
    </row>
    <row r="202" spans="1:29" ht="17.25" x14ac:dyDescent="0.35">
      <c r="A202" s="528" t="s">
        <v>554</v>
      </c>
      <c r="B202" s="528" t="s">
        <v>555</v>
      </c>
      <c r="C202" s="528" t="s">
        <v>943</v>
      </c>
      <c r="D202" s="528" t="s">
        <v>58</v>
      </c>
      <c r="E202" s="528" t="s">
        <v>129</v>
      </c>
      <c r="F202" s="528"/>
      <c r="G202" s="569">
        <f>VLOOKUP($A202,'1.26'!$A$6:$P$387,'Data for figs 1.26_1.31'!G$2,FALSE)</f>
        <v>0</v>
      </c>
      <c r="H202" s="569">
        <f>VLOOKUP($A202,'1.26'!$A$6:$P$387,'Data for figs 1.26_1.31'!H$2,FALSE)</f>
        <v>0</v>
      </c>
      <c r="I202" s="570">
        <f>VLOOKUP($A202,'1.26'!$A$6:$P$387,'Data for figs 1.26_1.31'!I$2,FALSE)</f>
        <v>0</v>
      </c>
      <c r="J202" s="530">
        <f>VLOOKUP($A202,'1.27'!$A$6:$P$387,'Data for figs 1.26_1.31'!J$2,FALSE)</f>
        <v>61.9</v>
      </c>
      <c r="K202" s="530">
        <f>VLOOKUP($A202,'1.27'!$A$6:$P$387,'Data for figs 1.26_1.31'!K$2,FALSE)</f>
        <v>31.6</v>
      </c>
      <c r="L202" s="530">
        <f>VLOOKUP($A202,'1.27'!$A$6:$P$387,'Data for figs 1.26_1.31'!L$2,FALSE)</f>
        <v>46.4</v>
      </c>
      <c r="M202" s="569">
        <f>VLOOKUP($A202,'1.28'!$A$6:$P$387,'Data for figs 1.26_1.31'!M$2,FALSE)</f>
        <v>0</v>
      </c>
      <c r="N202" s="569">
        <f>VLOOKUP($A202,'1.28'!$A$6:$P$387,'Data for figs 1.26_1.31'!N$2,FALSE)</f>
        <v>0</v>
      </c>
      <c r="O202" s="570">
        <f>VLOOKUP($A202,'1.28'!$A$6:$P$387,'Data for figs 1.26_1.31'!O$2,FALSE)</f>
        <v>0</v>
      </c>
      <c r="P202" s="556">
        <f>VLOOKUP($A202,'1.29'!$A$6:$P$387,'Data for figs 1.26_1.31'!P$2,FALSE)</f>
        <v>33.117628250000003</v>
      </c>
      <c r="Q202" s="556">
        <f>VLOOKUP($A202,'1.29'!$A$6:$P$387,'Data for figs 1.26_1.31'!Q$2,FALSE)</f>
        <v>9.7019685580000008</v>
      </c>
      <c r="R202" s="556">
        <f>VLOOKUP($A202,'1.29'!$A$6:$P$387,'Data for figs 1.26_1.31'!R$2,FALSE)</f>
        <v>21.164375809999999</v>
      </c>
      <c r="S202" s="569">
        <f>VLOOKUP($A202,'1.30'!$A$6:$P$387,'Data for figs 1.26_1.31'!S$2,FALSE)</f>
        <v>0</v>
      </c>
      <c r="T202" s="569">
        <f>VLOOKUP($A202,'1.30'!$A$6:$P$387,'Data for figs 1.26_1.31'!T$2,FALSE)</f>
        <v>0</v>
      </c>
      <c r="U202" s="570">
        <f>VLOOKUP($A202,'1.30'!$A$6:$P$387,'Data for figs 1.26_1.31'!U$2,FALSE)</f>
        <v>0</v>
      </c>
      <c r="V202" s="556">
        <v>9.6094969920000004</v>
      </c>
      <c r="W202" s="556">
        <v>8.1531669680000007</v>
      </c>
      <c r="X202" s="556">
        <v>8.8529208540000006</v>
      </c>
      <c r="Y202" s="531">
        <f>VLOOKUP($A202,'1.26'!$A$6:$P$387,'Data for figs 1.26_1.31'!Y$2,FALSE)</f>
        <v>305</v>
      </c>
      <c r="Z202" s="526"/>
      <c r="AA202" s="526"/>
      <c r="AB202" s="526"/>
      <c r="AC202" s="527"/>
    </row>
    <row r="203" spans="1:29" ht="17.25" x14ac:dyDescent="0.35">
      <c r="A203" s="528" t="s">
        <v>556</v>
      </c>
      <c r="B203" s="528" t="s">
        <v>557</v>
      </c>
      <c r="C203" s="528" t="s">
        <v>943</v>
      </c>
      <c r="D203" s="528" t="s">
        <v>58</v>
      </c>
      <c r="E203" s="528" t="s">
        <v>129</v>
      </c>
      <c r="F203" s="528"/>
      <c r="G203" s="569">
        <f>VLOOKUP($A203,'1.26'!$A$6:$P$387,'Data for figs 1.26_1.31'!G$2,FALSE)</f>
        <v>0</v>
      </c>
      <c r="H203" s="569">
        <f>VLOOKUP($A203,'1.26'!$A$6:$P$387,'Data for figs 1.26_1.31'!H$2,FALSE)</f>
        <v>0</v>
      </c>
      <c r="I203" s="570">
        <f>VLOOKUP($A203,'1.26'!$A$6:$P$387,'Data for figs 1.26_1.31'!I$2,FALSE)</f>
        <v>0</v>
      </c>
      <c r="J203" s="530">
        <f>VLOOKUP($A203,'1.27'!$A$6:$P$387,'Data for figs 1.26_1.31'!J$2,FALSE)</f>
        <v>74.5</v>
      </c>
      <c r="K203" s="530">
        <f>VLOOKUP($A203,'1.27'!$A$6:$P$387,'Data for figs 1.26_1.31'!K$2,FALSE)</f>
        <v>26.3</v>
      </c>
      <c r="L203" s="530">
        <f>VLOOKUP($A203,'1.27'!$A$6:$P$387,'Data for figs 1.26_1.31'!L$2,FALSE)</f>
        <v>49.3</v>
      </c>
      <c r="M203" s="569">
        <f>VLOOKUP($A203,'1.28'!$A$6:$P$387,'Data for figs 1.26_1.31'!M$2,FALSE)</f>
        <v>0</v>
      </c>
      <c r="N203" s="569">
        <f>VLOOKUP($A203,'1.28'!$A$6:$P$387,'Data for figs 1.26_1.31'!N$2,FALSE)</f>
        <v>0</v>
      </c>
      <c r="O203" s="570">
        <f>VLOOKUP($A203,'1.28'!$A$6:$P$387,'Data for figs 1.26_1.31'!O$2,FALSE)</f>
        <v>0</v>
      </c>
      <c r="P203" s="556">
        <f>VLOOKUP($A203,'1.29'!$A$6:$P$387,'Data for figs 1.26_1.31'!P$2,FALSE)</f>
        <v>45.188423610000001</v>
      </c>
      <c r="Q203" s="556">
        <f>VLOOKUP($A203,'1.29'!$A$6:$P$387,'Data for figs 1.26_1.31'!Q$2,FALSE)</f>
        <v>10.07372829</v>
      </c>
      <c r="R203" s="556">
        <f>VLOOKUP($A203,'1.29'!$A$6:$P$387,'Data for figs 1.26_1.31'!R$2,FALSE)</f>
        <v>26.786467380000001</v>
      </c>
      <c r="S203" s="569">
        <f>VLOOKUP($A203,'1.30'!$A$6:$P$387,'Data for figs 1.26_1.31'!S$2,FALSE)</f>
        <v>0</v>
      </c>
      <c r="T203" s="569">
        <f>VLOOKUP($A203,'1.30'!$A$6:$P$387,'Data for figs 1.26_1.31'!T$2,FALSE)</f>
        <v>0</v>
      </c>
      <c r="U203" s="570">
        <f>VLOOKUP($A203,'1.30'!$A$6:$P$387,'Data for figs 1.26_1.31'!U$2,FALSE)</f>
        <v>0</v>
      </c>
      <c r="V203" s="556">
        <v>10.089359050000001</v>
      </c>
      <c r="W203" s="556">
        <v>7.205944186</v>
      </c>
      <c r="X203" s="556">
        <v>8.6057582119999996</v>
      </c>
      <c r="Y203" s="531">
        <f>VLOOKUP($A203,'1.26'!$A$6:$P$387,'Data for figs 1.26_1.31'!Y$2,FALSE)</f>
        <v>301</v>
      </c>
      <c r="Z203" s="526"/>
      <c r="AA203" s="526"/>
      <c r="AB203" s="526"/>
      <c r="AC203" s="527"/>
    </row>
    <row r="204" spans="1:29" ht="17.25" x14ac:dyDescent="0.35">
      <c r="A204" s="528" t="s">
        <v>632</v>
      </c>
      <c r="B204" s="528" t="s">
        <v>633</v>
      </c>
      <c r="C204" s="528" t="s">
        <v>925</v>
      </c>
      <c r="D204" s="528" t="s">
        <v>56</v>
      </c>
      <c r="E204" s="528" t="s">
        <v>129</v>
      </c>
      <c r="F204" s="528"/>
      <c r="G204" s="569">
        <f>VLOOKUP($A204,'1.26'!$A$6:$P$387,'Data for figs 1.26_1.31'!G$2,FALSE)</f>
        <v>0</v>
      </c>
      <c r="H204" s="569">
        <f>VLOOKUP($A204,'1.26'!$A$6:$P$387,'Data for figs 1.26_1.31'!H$2,FALSE)</f>
        <v>0</v>
      </c>
      <c r="I204" s="570">
        <f>VLOOKUP($A204,'1.26'!$A$6:$P$387,'Data for figs 1.26_1.31'!I$2,FALSE)</f>
        <v>0</v>
      </c>
      <c r="J204" s="530">
        <f>VLOOKUP($A204,'1.27'!$A$6:$P$387,'Data for figs 1.26_1.31'!J$2,FALSE)</f>
        <v>76.099999999999994</v>
      </c>
      <c r="K204" s="530">
        <f>VLOOKUP($A204,'1.27'!$A$6:$P$387,'Data for figs 1.26_1.31'!K$2,FALSE)</f>
        <v>32.1</v>
      </c>
      <c r="L204" s="530">
        <f>VLOOKUP($A204,'1.27'!$A$6:$P$387,'Data for figs 1.26_1.31'!L$2,FALSE)</f>
        <v>53.3</v>
      </c>
      <c r="M204" s="569">
        <f>VLOOKUP($A204,'1.28'!$A$6:$P$387,'Data for figs 1.26_1.31'!M$2,FALSE)</f>
        <v>0</v>
      </c>
      <c r="N204" s="569">
        <f>VLOOKUP($A204,'1.28'!$A$6:$P$387,'Data for figs 1.26_1.31'!N$2,FALSE)</f>
        <v>0</v>
      </c>
      <c r="O204" s="570">
        <f>VLOOKUP($A204,'1.28'!$A$6:$P$387,'Data for figs 1.26_1.31'!O$2,FALSE)</f>
        <v>0</v>
      </c>
      <c r="P204" s="556">
        <f>VLOOKUP($A204,'1.29'!$A$6:$P$387,'Data for figs 1.26_1.31'!P$2,FALSE)</f>
        <v>43.491443400000001</v>
      </c>
      <c r="Q204" s="556">
        <f>VLOOKUP($A204,'1.29'!$A$6:$P$387,'Data for figs 1.26_1.31'!Q$2,FALSE)</f>
        <v>9.8423801550000007</v>
      </c>
      <c r="R204" s="556">
        <f>VLOOKUP($A204,'1.29'!$A$6:$P$387,'Data for figs 1.26_1.31'!R$2,FALSE)</f>
        <v>26.076370619999999</v>
      </c>
      <c r="S204" s="569">
        <f>VLOOKUP($A204,'1.30'!$A$6:$P$387,'Data for figs 1.26_1.31'!S$2,FALSE)</f>
        <v>0</v>
      </c>
      <c r="T204" s="569">
        <f>VLOOKUP($A204,'1.30'!$A$6:$P$387,'Data for figs 1.26_1.31'!T$2,FALSE)</f>
        <v>0</v>
      </c>
      <c r="U204" s="570">
        <f>VLOOKUP($A204,'1.30'!$A$6:$P$387,'Data for figs 1.26_1.31'!U$2,FALSE)</f>
        <v>0</v>
      </c>
      <c r="V204" s="556">
        <v>15.51190682</v>
      </c>
      <c r="W204" s="556">
        <v>9.9534873889999993</v>
      </c>
      <c r="X204" s="556">
        <v>12.62306691</v>
      </c>
      <c r="Y204" s="531">
        <f>VLOOKUP($A204,'1.26'!$A$6:$P$387,'Data for figs 1.26_1.31'!Y$2,FALSE)</f>
        <v>170</v>
      </c>
      <c r="Z204" s="526"/>
      <c r="AA204" s="526"/>
      <c r="AB204" s="526"/>
      <c r="AC204" s="527"/>
    </row>
    <row r="205" spans="1:29" ht="17.25" x14ac:dyDescent="0.35">
      <c r="A205" s="528" t="s">
        <v>636</v>
      </c>
      <c r="B205" s="528" t="s">
        <v>637</v>
      </c>
      <c r="C205" s="528" t="s">
        <v>925</v>
      </c>
      <c r="D205" s="528" t="s">
        <v>56</v>
      </c>
      <c r="E205" s="528" t="s">
        <v>129</v>
      </c>
      <c r="F205" s="528"/>
      <c r="G205" s="569">
        <f>VLOOKUP($A205,'1.26'!$A$6:$P$387,'Data for figs 1.26_1.31'!G$2,FALSE)</f>
        <v>0</v>
      </c>
      <c r="H205" s="569">
        <f>VLOOKUP($A205,'1.26'!$A$6:$P$387,'Data for figs 1.26_1.31'!H$2,FALSE)</f>
        <v>0</v>
      </c>
      <c r="I205" s="570">
        <f>VLOOKUP($A205,'1.26'!$A$6:$P$387,'Data for figs 1.26_1.31'!I$2,FALSE)</f>
        <v>0</v>
      </c>
      <c r="J205" s="530">
        <f>VLOOKUP($A205,'1.27'!$A$6:$P$387,'Data for figs 1.26_1.31'!J$2,FALSE)</f>
        <v>90.9</v>
      </c>
      <c r="K205" s="530">
        <f>VLOOKUP($A205,'1.27'!$A$6:$P$387,'Data for figs 1.26_1.31'!K$2,FALSE)</f>
        <v>30.7</v>
      </c>
      <c r="L205" s="530">
        <f>VLOOKUP($A205,'1.27'!$A$6:$P$387,'Data for figs 1.26_1.31'!L$2,FALSE)</f>
        <v>60.3</v>
      </c>
      <c r="M205" s="569">
        <f>VLOOKUP($A205,'1.28'!$A$6:$P$387,'Data for figs 1.26_1.31'!M$2,FALSE)</f>
        <v>0</v>
      </c>
      <c r="N205" s="569">
        <f>VLOOKUP($A205,'1.28'!$A$6:$P$387,'Data for figs 1.26_1.31'!N$2,FALSE)</f>
        <v>0</v>
      </c>
      <c r="O205" s="570">
        <f>VLOOKUP($A205,'1.28'!$A$6:$P$387,'Data for figs 1.26_1.31'!O$2,FALSE)</f>
        <v>0</v>
      </c>
      <c r="P205" s="556">
        <f>VLOOKUP($A205,'1.29'!$A$6:$P$387,'Data for figs 1.26_1.31'!P$2,FALSE)</f>
        <v>55.376259679999997</v>
      </c>
      <c r="Q205" s="556">
        <f>VLOOKUP($A205,'1.29'!$A$6:$P$387,'Data for figs 1.26_1.31'!Q$2,FALSE)</f>
        <v>12.33979924</v>
      </c>
      <c r="R205" s="556">
        <f>VLOOKUP($A205,'1.29'!$A$6:$P$387,'Data for figs 1.26_1.31'!R$2,FALSE)</f>
        <v>33.490567630000001</v>
      </c>
      <c r="S205" s="569">
        <f>VLOOKUP($A205,'1.30'!$A$6:$P$387,'Data for figs 1.26_1.31'!S$2,FALSE)</f>
        <v>0</v>
      </c>
      <c r="T205" s="569">
        <f>VLOOKUP($A205,'1.30'!$A$6:$P$387,'Data for figs 1.26_1.31'!T$2,FALSE)</f>
        <v>0</v>
      </c>
      <c r="U205" s="570">
        <f>VLOOKUP($A205,'1.30'!$A$6:$P$387,'Data for figs 1.26_1.31'!U$2,FALSE)</f>
        <v>0</v>
      </c>
      <c r="V205" s="556">
        <v>8.7186664050000005</v>
      </c>
      <c r="W205" s="556">
        <v>7.2088816429999998</v>
      </c>
      <c r="X205" s="556">
        <v>7.9515834849999996</v>
      </c>
      <c r="Y205" s="531">
        <f>VLOOKUP($A205,'1.26'!$A$6:$P$387,'Data for figs 1.26_1.31'!Y$2,FALSE)</f>
        <v>121</v>
      </c>
      <c r="Z205" s="526"/>
      <c r="AA205" s="526"/>
      <c r="AB205" s="526"/>
      <c r="AC205" s="527"/>
    </row>
    <row r="206" spans="1:29" ht="17.25" x14ac:dyDescent="0.35">
      <c r="A206" s="528" t="s">
        <v>638</v>
      </c>
      <c r="B206" s="528" t="s">
        <v>639</v>
      </c>
      <c r="C206" s="528" t="s">
        <v>925</v>
      </c>
      <c r="D206" s="528" t="s">
        <v>56</v>
      </c>
      <c r="E206" s="528" t="s">
        <v>129</v>
      </c>
      <c r="F206" s="528"/>
      <c r="G206" s="569">
        <f>VLOOKUP($A206,'1.26'!$A$6:$P$387,'Data for figs 1.26_1.31'!G$2,FALSE)</f>
        <v>0</v>
      </c>
      <c r="H206" s="569">
        <f>VLOOKUP($A206,'1.26'!$A$6:$P$387,'Data for figs 1.26_1.31'!H$2,FALSE)</f>
        <v>0</v>
      </c>
      <c r="I206" s="570">
        <f>VLOOKUP($A206,'1.26'!$A$6:$P$387,'Data for figs 1.26_1.31'!I$2,FALSE)</f>
        <v>0</v>
      </c>
      <c r="J206" s="530">
        <f>VLOOKUP($A206,'1.27'!$A$6:$P$387,'Data for figs 1.26_1.31'!J$2,FALSE)</f>
        <v>75.900000000000006</v>
      </c>
      <c r="K206" s="530">
        <f>VLOOKUP($A206,'1.27'!$A$6:$P$387,'Data for figs 1.26_1.31'!K$2,FALSE)</f>
        <v>34.4</v>
      </c>
      <c r="L206" s="530">
        <f>VLOOKUP($A206,'1.27'!$A$6:$P$387,'Data for figs 1.26_1.31'!L$2,FALSE)</f>
        <v>54.7</v>
      </c>
      <c r="M206" s="569">
        <f>VLOOKUP($A206,'1.28'!$A$6:$P$387,'Data for figs 1.26_1.31'!M$2,FALSE)</f>
        <v>0</v>
      </c>
      <c r="N206" s="569">
        <f>VLOOKUP($A206,'1.28'!$A$6:$P$387,'Data for figs 1.26_1.31'!N$2,FALSE)</f>
        <v>0</v>
      </c>
      <c r="O206" s="570">
        <f>VLOOKUP($A206,'1.28'!$A$6:$P$387,'Data for figs 1.26_1.31'!O$2,FALSE)</f>
        <v>0</v>
      </c>
      <c r="P206" s="556">
        <f>VLOOKUP($A206,'1.29'!$A$6:$P$387,'Data for figs 1.26_1.31'!P$2,FALSE)</f>
        <v>41.107751919999998</v>
      </c>
      <c r="Q206" s="556">
        <f>VLOOKUP($A206,'1.29'!$A$6:$P$387,'Data for figs 1.26_1.31'!Q$2,FALSE)</f>
        <v>9.5967632599999995</v>
      </c>
      <c r="R206" s="556">
        <f>VLOOKUP($A206,'1.29'!$A$6:$P$387,'Data for figs 1.26_1.31'!R$2,FALSE)</f>
        <v>25.00817764</v>
      </c>
      <c r="S206" s="569">
        <f>VLOOKUP($A206,'1.30'!$A$6:$P$387,'Data for figs 1.26_1.31'!S$2,FALSE)</f>
        <v>0</v>
      </c>
      <c r="T206" s="569">
        <f>VLOOKUP($A206,'1.30'!$A$6:$P$387,'Data for figs 1.26_1.31'!T$2,FALSE)</f>
        <v>0</v>
      </c>
      <c r="U206" s="570">
        <f>VLOOKUP($A206,'1.30'!$A$6:$P$387,'Data for figs 1.26_1.31'!U$2,FALSE)</f>
        <v>0</v>
      </c>
      <c r="V206" s="556">
        <v>13.37820174</v>
      </c>
      <c r="W206" s="556">
        <v>10.595629199999999</v>
      </c>
      <c r="X206" s="556">
        <v>11.9643195</v>
      </c>
      <c r="Y206" s="531">
        <f>VLOOKUP($A206,'1.26'!$A$6:$P$387,'Data for figs 1.26_1.31'!Y$2,FALSE)</f>
        <v>163</v>
      </c>
      <c r="Z206" s="526"/>
      <c r="AA206" s="526"/>
      <c r="AB206" s="526"/>
      <c r="AC206" s="527"/>
    </row>
    <row r="207" spans="1:29" ht="17.25" x14ac:dyDescent="0.35">
      <c r="A207" s="528" t="s">
        <v>649</v>
      </c>
      <c r="B207" s="528" t="s">
        <v>650</v>
      </c>
      <c r="C207" s="528" t="s">
        <v>924</v>
      </c>
      <c r="D207" s="528" t="s">
        <v>60</v>
      </c>
      <c r="E207" s="528" t="s">
        <v>129</v>
      </c>
      <c r="F207" s="528"/>
      <c r="G207" s="569">
        <f>VLOOKUP($A207,'1.26'!$A$6:$P$387,'Data for figs 1.26_1.31'!G$2,FALSE)</f>
        <v>0</v>
      </c>
      <c r="H207" s="569">
        <f>VLOOKUP($A207,'1.26'!$A$6:$P$387,'Data for figs 1.26_1.31'!H$2,FALSE)</f>
        <v>0</v>
      </c>
      <c r="I207" s="570">
        <f>VLOOKUP($A207,'1.26'!$A$6:$P$387,'Data for figs 1.26_1.31'!I$2,FALSE)</f>
        <v>0</v>
      </c>
      <c r="J207" s="530">
        <f>VLOOKUP($A207,'1.27'!$A$6:$P$387,'Data for figs 1.26_1.31'!J$2,FALSE)</f>
        <v>118.4</v>
      </c>
      <c r="K207" s="530">
        <f>VLOOKUP($A207,'1.27'!$A$6:$P$387,'Data for figs 1.26_1.31'!K$2,FALSE)</f>
        <v>46.9</v>
      </c>
      <c r="L207" s="530">
        <f>VLOOKUP($A207,'1.27'!$A$6:$P$387,'Data for figs 1.26_1.31'!L$2,FALSE)</f>
        <v>82</v>
      </c>
      <c r="M207" s="569">
        <f>VLOOKUP($A207,'1.28'!$A$6:$P$387,'Data for figs 1.26_1.31'!M$2,FALSE)</f>
        <v>0</v>
      </c>
      <c r="N207" s="569">
        <f>VLOOKUP($A207,'1.28'!$A$6:$P$387,'Data for figs 1.26_1.31'!N$2,FALSE)</f>
        <v>0</v>
      </c>
      <c r="O207" s="570">
        <f>VLOOKUP($A207,'1.28'!$A$6:$P$387,'Data for figs 1.26_1.31'!O$2,FALSE)</f>
        <v>0</v>
      </c>
      <c r="P207" s="556">
        <f>VLOOKUP($A207,'1.29'!$A$6:$P$387,'Data for figs 1.26_1.31'!P$2,FALSE)</f>
        <v>73.944198959999994</v>
      </c>
      <c r="Q207" s="556">
        <f>VLOOKUP($A207,'1.29'!$A$6:$P$387,'Data for figs 1.26_1.31'!Q$2,FALSE)</f>
        <v>25.918052979999999</v>
      </c>
      <c r="R207" s="556">
        <f>VLOOKUP($A207,'1.29'!$A$6:$P$387,'Data for figs 1.26_1.31'!R$2,FALSE)</f>
        <v>49.52407985</v>
      </c>
      <c r="S207" s="569">
        <f>VLOOKUP($A207,'1.30'!$A$6:$P$387,'Data for figs 1.26_1.31'!S$2,FALSE)</f>
        <v>0</v>
      </c>
      <c r="T207" s="569">
        <f>VLOOKUP($A207,'1.30'!$A$6:$P$387,'Data for figs 1.26_1.31'!T$2,FALSE)</f>
        <v>0</v>
      </c>
      <c r="U207" s="570">
        <f>VLOOKUP($A207,'1.30'!$A$6:$P$387,'Data for figs 1.26_1.31'!U$2,FALSE)</f>
        <v>0</v>
      </c>
      <c r="V207" s="556">
        <v>16.337991930000001</v>
      </c>
      <c r="W207" s="556">
        <v>7.729048819</v>
      </c>
      <c r="X207" s="556">
        <v>11.96805629</v>
      </c>
      <c r="Y207" s="531">
        <f>VLOOKUP($A207,'1.26'!$A$6:$P$387,'Data for figs 1.26_1.31'!Y$2,FALSE)</f>
        <v>126</v>
      </c>
      <c r="Z207" s="526"/>
      <c r="AA207" s="526"/>
      <c r="AB207" s="526"/>
      <c r="AC207" s="527"/>
    </row>
    <row r="208" spans="1:29" ht="17.25" x14ac:dyDescent="0.35">
      <c r="A208" s="528" t="s">
        <v>651</v>
      </c>
      <c r="B208" s="528" t="s">
        <v>652</v>
      </c>
      <c r="C208" s="528" t="s">
        <v>924</v>
      </c>
      <c r="D208" s="528" t="s">
        <v>60</v>
      </c>
      <c r="E208" s="528" t="s">
        <v>129</v>
      </c>
      <c r="F208" s="528"/>
      <c r="G208" s="569">
        <f>VLOOKUP($A208,'1.26'!$A$6:$P$387,'Data for figs 1.26_1.31'!G$2,FALSE)</f>
        <v>0</v>
      </c>
      <c r="H208" s="569">
        <f>VLOOKUP($A208,'1.26'!$A$6:$P$387,'Data for figs 1.26_1.31'!H$2,FALSE)</f>
        <v>0</v>
      </c>
      <c r="I208" s="570">
        <f>VLOOKUP($A208,'1.26'!$A$6:$P$387,'Data for figs 1.26_1.31'!I$2,FALSE)</f>
        <v>0</v>
      </c>
      <c r="J208" s="530">
        <f>VLOOKUP($A208,'1.27'!$A$6:$P$387,'Data for figs 1.26_1.31'!J$2,FALSE)</f>
        <v>106.7</v>
      </c>
      <c r="K208" s="530">
        <f>VLOOKUP($A208,'1.27'!$A$6:$P$387,'Data for figs 1.26_1.31'!K$2,FALSE)</f>
        <v>42.1</v>
      </c>
      <c r="L208" s="530">
        <f>VLOOKUP($A208,'1.27'!$A$6:$P$387,'Data for figs 1.26_1.31'!L$2,FALSE)</f>
        <v>74.3</v>
      </c>
      <c r="M208" s="569">
        <f>VLOOKUP($A208,'1.28'!$A$6:$P$387,'Data for figs 1.26_1.31'!M$2,FALSE)</f>
        <v>0</v>
      </c>
      <c r="N208" s="569">
        <f>VLOOKUP($A208,'1.28'!$A$6:$P$387,'Data for figs 1.26_1.31'!N$2,FALSE)</f>
        <v>0</v>
      </c>
      <c r="O208" s="570">
        <f>VLOOKUP($A208,'1.28'!$A$6:$P$387,'Data for figs 1.26_1.31'!O$2,FALSE)</f>
        <v>0</v>
      </c>
      <c r="P208" s="556">
        <f>VLOOKUP($A208,'1.29'!$A$6:$P$387,'Data for figs 1.26_1.31'!P$2,FALSE)</f>
        <v>62.908271429999999</v>
      </c>
      <c r="Q208" s="556">
        <f>VLOOKUP($A208,'1.29'!$A$6:$P$387,'Data for figs 1.26_1.31'!Q$2,FALSE)</f>
        <v>15.57611322</v>
      </c>
      <c r="R208" s="556">
        <f>VLOOKUP($A208,'1.29'!$A$6:$P$387,'Data for figs 1.26_1.31'!R$2,FALSE)</f>
        <v>39.188417970000003</v>
      </c>
      <c r="S208" s="569">
        <f>VLOOKUP($A208,'1.30'!$A$6:$P$387,'Data for figs 1.26_1.31'!S$2,FALSE)</f>
        <v>0</v>
      </c>
      <c r="T208" s="569">
        <f>VLOOKUP($A208,'1.30'!$A$6:$P$387,'Data for figs 1.26_1.31'!T$2,FALSE)</f>
        <v>0</v>
      </c>
      <c r="U208" s="570">
        <f>VLOOKUP($A208,'1.30'!$A$6:$P$387,'Data for figs 1.26_1.31'!U$2,FALSE)</f>
        <v>0</v>
      </c>
      <c r="V208" s="556">
        <v>17.09816975</v>
      </c>
      <c r="W208" s="556">
        <v>8.7551239039999995</v>
      </c>
      <c r="X208" s="556">
        <v>12.94031382</v>
      </c>
      <c r="Y208" s="531">
        <f>VLOOKUP($A208,'1.26'!$A$6:$P$387,'Data for figs 1.26_1.31'!Y$2,FALSE)</f>
        <v>157</v>
      </c>
      <c r="Z208" s="526"/>
      <c r="AA208" s="526"/>
      <c r="AB208" s="526"/>
      <c r="AC208" s="527"/>
    </row>
    <row r="209" spans="1:29" ht="17.25" x14ac:dyDescent="0.35">
      <c r="A209" s="528" t="s">
        <v>653</v>
      </c>
      <c r="B209" s="528" t="s">
        <v>654</v>
      </c>
      <c r="C209" s="528" t="s">
        <v>924</v>
      </c>
      <c r="D209" s="528" t="s">
        <v>60</v>
      </c>
      <c r="E209" s="528" t="s">
        <v>129</v>
      </c>
      <c r="F209" s="528"/>
      <c r="G209" s="569">
        <f>VLOOKUP($A209,'1.26'!$A$6:$P$387,'Data for figs 1.26_1.31'!G$2,FALSE)</f>
        <v>0</v>
      </c>
      <c r="H209" s="569">
        <f>VLOOKUP($A209,'1.26'!$A$6:$P$387,'Data for figs 1.26_1.31'!H$2,FALSE)</f>
        <v>0</v>
      </c>
      <c r="I209" s="570">
        <f>VLOOKUP($A209,'1.26'!$A$6:$P$387,'Data for figs 1.26_1.31'!I$2,FALSE)</f>
        <v>0</v>
      </c>
      <c r="J209" s="530">
        <f>VLOOKUP($A209,'1.27'!$A$6:$P$387,'Data for figs 1.26_1.31'!J$2,FALSE)</f>
        <v>89.8</v>
      </c>
      <c r="K209" s="530">
        <f>VLOOKUP($A209,'1.27'!$A$6:$P$387,'Data for figs 1.26_1.31'!K$2,FALSE)</f>
        <v>36.6</v>
      </c>
      <c r="L209" s="530">
        <f>VLOOKUP($A209,'1.27'!$A$6:$P$387,'Data for figs 1.26_1.31'!L$2,FALSE)</f>
        <v>62.5</v>
      </c>
      <c r="M209" s="569">
        <f>VLOOKUP($A209,'1.28'!$A$6:$P$387,'Data for figs 1.26_1.31'!M$2,FALSE)</f>
        <v>0</v>
      </c>
      <c r="N209" s="569">
        <f>VLOOKUP($A209,'1.28'!$A$6:$P$387,'Data for figs 1.26_1.31'!N$2,FALSE)</f>
        <v>0</v>
      </c>
      <c r="O209" s="570">
        <f>VLOOKUP($A209,'1.28'!$A$6:$P$387,'Data for figs 1.26_1.31'!O$2,FALSE)</f>
        <v>0</v>
      </c>
      <c r="P209" s="556">
        <f>VLOOKUP($A209,'1.29'!$A$6:$P$387,'Data for figs 1.26_1.31'!P$2,FALSE)</f>
        <v>52.746206790000002</v>
      </c>
      <c r="Q209" s="556">
        <f>VLOOKUP($A209,'1.29'!$A$6:$P$387,'Data for figs 1.26_1.31'!Q$2,FALSE)</f>
        <v>11.23220895</v>
      </c>
      <c r="R209" s="556">
        <f>VLOOKUP($A209,'1.29'!$A$6:$P$387,'Data for figs 1.26_1.31'!R$2,FALSE)</f>
        <v>31.55338489</v>
      </c>
      <c r="S209" s="569">
        <f>VLOOKUP($A209,'1.30'!$A$6:$P$387,'Data for figs 1.26_1.31'!S$2,FALSE)</f>
        <v>0</v>
      </c>
      <c r="T209" s="569">
        <f>VLOOKUP($A209,'1.30'!$A$6:$P$387,'Data for figs 1.26_1.31'!T$2,FALSE)</f>
        <v>0</v>
      </c>
      <c r="U209" s="570">
        <f>VLOOKUP($A209,'1.30'!$A$6:$P$387,'Data for figs 1.26_1.31'!U$2,FALSE)</f>
        <v>0</v>
      </c>
      <c r="V209" s="556">
        <v>13.55814923</v>
      </c>
      <c r="W209" s="556">
        <v>10.517150790000001</v>
      </c>
      <c r="X209" s="556">
        <v>11.991857019999999</v>
      </c>
      <c r="Y209" s="531">
        <f>VLOOKUP($A209,'1.26'!$A$6:$P$387,'Data for figs 1.26_1.31'!Y$2,FALSE)</f>
        <v>250</v>
      </c>
      <c r="Z209" s="526"/>
      <c r="AA209" s="526"/>
      <c r="AB209" s="526"/>
      <c r="AC209" s="527"/>
    </row>
    <row r="210" spans="1:29" ht="17.25" x14ac:dyDescent="0.35">
      <c r="A210" s="528" t="s">
        <v>655</v>
      </c>
      <c r="B210" s="528" t="s">
        <v>656</v>
      </c>
      <c r="C210" s="528" t="s">
        <v>924</v>
      </c>
      <c r="D210" s="528" t="s">
        <v>60</v>
      </c>
      <c r="E210" s="528" t="s">
        <v>129</v>
      </c>
      <c r="F210" s="528"/>
      <c r="G210" s="569">
        <f>VLOOKUP($A210,'1.26'!$A$6:$P$387,'Data for figs 1.26_1.31'!G$2,FALSE)</f>
        <v>0</v>
      </c>
      <c r="H210" s="569">
        <f>VLOOKUP($A210,'1.26'!$A$6:$P$387,'Data for figs 1.26_1.31'!H$2,FALSE)</f>
        <v>0</v>
      </c>
      <c r="I210" s="570">
        <f>VLOOKUP($A210,'1.26'!$A$6:$P$387,'Data for figs 1.26_1.31'!I$2,FALSE)</f>
        <v>0</v>
      </c>
      <c r="J210" s="530">
        <f>VLOOKUP($A210,'1.27'!$A$6:$P$387,'Data for figs 1.26_1.31'!J$2,FALSE)</f>
        <v>117.6</v>
      </c>
      <c r="K210" s="530">
        <f>VLOOKUP($A210,'1.27'!$A$6:$P$387,'Data for figs 1.26_1.31'!K$2,FALSE)</f>
        <v>41.1</v>
      </c>
      <c r="L210" s="530">
        <f>VLOOKUP($A210,'1.27'!$A$6:$P$387,'Data for figs 1.26_1.31'!L$2,FALSE)</f>
        <v>78.8</v>
      </c>
      <c r="M210" s="569">
        <f>VLOOKUP($A210,'1.28'!$A$6:$P$387,'Data for figs 1.26_1.31'!M$2,FALSE)</f>
        <v>0</v>
      </c>
      <c r="N210" s="569">
        <f>VLOOKUP($A210,'1.28'!$A$6:$P$387,'Data for figs 1.26_1.31'!N$2,FALSE)</f>
        <v>0</v>
      </c>
      <c r="O210" s="570">
        <f>VLOOKUP($A210,'1.28'!$A$6:$P$387,'Data for figs 1.26_1.31'!O$2,FALSE)</f>
        <v>0</v>
      </c>
      <c r="P210" s="556">
        <f>VLOOKUP($A210,'1.29'!$A$6:$P$387,'Data for figs 1.26_1.31'!P$2,FALSE)</f>
        <v>82.343073869999998</v>
      </c>
      <c r="Q210" s="556">
        <f>VLOOKUP($A210,'1.29'!$A$6:$P$387,'Data for figs 1.26_1.31'!Q$2,FALSE)</f>
        <v>20.790604680000001</v>
      </c>
      <c r="R210" s="556">
        <f>VLOOKUP($A210,'1.29'!$A$6:$P$387,'Data for figs 1.26_1.31'!R$2,FALSE)</f>
        <v>51.109465040000003</v>
      </c>
      <c r="S210" s="569">
        <f>VLOOKUP($A210,'1.30'!$A$6:$P$387,'Data for figs 1.26_1.31'!S$2,FALSE)</f>
        <v>0</v>
      </c>
      <c r="T210" s="569">
        <f>VLOOKUP($A210,'1.30'!$A$6:$P$387,'Data for figs 1.26_1.31'!T$2,FALSE)</f>
        <v>0</v>
      </c>
      <c r="U210" s="570">
        <f>VLOOKUP($A210,'1.30'!$A$6:$P$387,'Data for figs 1.26_1.31'!U$2,FALSE)</f>
        <v>0</v>
      </c>
      <c r="V210" s="556">
        <v>10.30715139</v>
      </c>
      <c r="W210" s="556">
        <v>7.837182351</v>
      </c>
      <c r="X210" s="556">
        <v>9.052291984</v>
      </c>
      <c r="Y210" s="531">
        <f>VLOOKUP($A210,'1.26'!$A$6:$P$387,'Data for figs 1.26_1.31'!Y$2,FALSE)</f>
        <v>150</v>
      </c>
      <c r="Z210" s="526"/>
      <c r="AA210" s="526"/>
      <c r="AB210" s="526"/>
      <c r="AC210" s="527"/>
    </row>
    <row r="211" spans="1:29" ht="17.25" x14ac:dyDescent="0.35">
      <c r="A211" s="528" t="s">
        <v>657</v>
      </c>
      <c r="B211" s="528" t="s">
        <v>658</v>
      </c>
      <c r="C211" s="528" t="s">
        <v>924</v>
      </c>
      <c r="D211" s="528" t="s">
        <v>60</v>
      </c>
      <c r="E211" s="528" t="s">
        <v>129</v>
      </c>
      <c r="F211" s="528"/>
      <c r="G211" s="569">
        <f>VLOOKUP($A211,'1.26'!$A$6:$P$387,'Data for figs 1.26_1.31'!G$2,FALSE)</f>
        <v>0</v>
      </c>
      <c r="H211" s="569">
        <f>VLOOKUP($A211,'1.26'!$A$6:$P$387,'Data for figs 1.26_1.31'!H$2,FALSE)</f>
        <v>0</v>
      </c>
      <c r="I211" s="570">
        <f>VLOOKUP($A211,'1.26'!$A$6:$P$387,'Data for figs 1.26_1.31'!I$2,FALSE)</f>
        <v>0</v>
      </c>
      <c r="J211" s="530">
        <f>VLOOKUP($A211,'1.27'!$A$6:$P$387,'Data for figs 1.26_1.31'!J$2,FALSE)</f>
        <v>84.9</v>
      </c>
      <c r="K211" s="530">
        <f>VLOOKUP($A211,'1.27'!$A$6:$P$387,'Data for figs 1.26_1.31'!K$2,FALSE)</f>
        <v>46.9</v>
      </c>
      <c r="L211" s="530">
        <f>VLOOKUP($A211,'1.27'!$A$6:$P$387,'Data for figs 1.26_1.31'!L$2,FALSE)</f>
        <v>65.3</v>
      </c>
      <c r="M211" s="569">
        <f>VLOOKUP($A211,'1.28'!$A$6:$P$387,'Data for figs 1.26_1.31'!M$2,FALSE)</f>
        <v>0</v>
      </c>
      <c r="N211" s="569">
        <f>VLOOKUP($A211,'1.28'!$A$6:$P$387,'Data for figs 1.26_1.31'!N$2,FALSE)</f>
        <v>0</v>
      </c>
      <c r="O211" s="570">
        <f>VLOOKUP($A211,'1.28'!$A$6:$P$387,'Data for figs 1.26_1.31'!O$2,FALSE)</f>
        <v>0</v>
      </c>
      <c r="P211" s="556">
        <f>VLOOKUP($A211,'1.29'!$A$6:$P$387,'Data for figs 1.26_1.31'!P$2,FALSE)</f>
        <v>57.460582889999998</v>
      </c>
      <c r="Q211" s="556">
        <f>VLOOKUP($A211,'1.29'!$A$6:$P$387,'Data for figs 1.26_1.31'!Q$2,FALSE)</f>
        <v>17.334337999999999</v>
      </c>
      <c r="R211" s="556">
        <f>VLOOKUP($A211,'1.29'!$A$6:$P$387,'Data for figs 1.26_1.31'!R$2,FALSE)</f>
        <v>36.973557550000002</v>
      </c>
      <c r="S211" s="569">
        <f>VLOOKUP($A211,'1.30'!$A$6:$P$387,'Data for figs 1.26_1.31'!S$2,FALSE)</f>
        <v>0</v>
      </c>
      <c r="T211" s="569">
        <f>VLOOKUP($A211,'1.30'!$A$6:$P$387,'Data for figs 1.26_1.31'!T$2,FALSE)</f>
        <v>0</v>
      </c>
      <c r="U211" s="570">
        <f>VLOOKUP($A211,'1.30'!$A$6:$P$387,'Data for figs 1.26_1.31'!U$2,FALSE)</f>
        <v>0</v>
      </c>
      <c r="V211" s="556">
        <v>13.32939479</v>
      </c>
      <c r="W211" s="556">
        <v>8.4822024650000003</v>
      </c>
      <c r="X211" s="556">
        <v>10.81757462</v>
      </c>
      <c r="Y211" s="531">
        <f>VLOOKUP($A211,'1.26'!$A$6:$P$387,'Data for figs 1.26_1.31'!Y$2,FALSE)</f>
        <v>235</v>
      </c>
      <c r="Z211" s="526"/>
      <c r="AA211" s="526"/>
      <c r="AB211" s="526"/>
      <c r="AC211" s="527"/>
    </row>
    <row r="212" spans="1:29" ht="17.25" x14ac:dyDescent="0.35">
      <c r="A212" s="528" t="s">
        <v>659</v>
      </c>
      <c r="B212" s="528" t="s">
        <v>660</v>
      </c>
      <c r="C212" s="528" t="s">
        <v>924</v>
      </c>
      <c r="D212" s="528" t="s">
        <v>60</v>
      </c>
      <c r="E212" s="528" t="s">
        <v>129</v>
      </c>
      <c r="F212" s="528"/>
      <c r="G212" s="569">
        <f>VLOOKUP($A212,'1.26'!$A$6:$P$387,'Data for figs 1.26_1.31'!G$2,FALSE)</f>
        <v>0</v>
      </c>
      <c r="H212" s="569">
        <f>VLOOKUP($A212,'1.26'!$A$6:$P$387,'Data for figs 1.26_1.31'!H$2,FALSE)</f>
        <v>0</v>
      </c>
      <c r="I212" s="570">
        <f>VLOOKUP($A212,'1.26'!$A$6:$P$387,'Data for figs 1.26_1.31'!I$2,FALSE)</f>
        <v>0</v>
      </c>
      <c r="J212" s="530">
        <f>VLOOKUP($A212,'1.27'!$A$6:$P$387,'Data for figs 1.26_1.31'!J$2,FALSE)</f>
        <v>80.5</v>
      </c>
      <c r="K212" s="530">
        <f>VLOOKUP($A212,'1.27'!$A$6:$P$387,'Data for figs 1.26_1.31'!K$2,FALSE)</f>
        <v>35.6</v>
      </c>
      <c r="L212" s="530">
        <f>VLOOKUP($A212,'1.27'!$A$6:$P$387,'Data for figs 1.26_1.31'!L$2,FALSE)</f>
        <v>57.7</v>
      </c>
      <c r="M212" s="569">
        <f>VLOOKUP($A212,'1.28'!$A$6:$P$387,'Data for figs 1.26_1.31'!M$2,FALSE)</f>
        <v>0</v>
      </c>
      <c r="N212" s="569">
        <f>VLOOKUP($A212,'1.28'!$A$6:$P$387,'Data for figs 1.26_1.31'!N$2,FALSE)</f>
        <v>0</v>
      </c>
      <c r="O212" s="570">
        <f>VLOOKUP($A212,'1.28'!$A$6:$P$387,'Data for figs 1.26_1.31'!O$2,FALSE)</f>
        <v>0</v>
      </c>
      <c r="P212" s="556">
        <f>VLOOKUP($A212,'1.29'!$A$6:$P$387,'Data for figs 1.26_1.31'!P$2,FALSE)</f>
        <v>49.87295116</v>
      </c>
      <c r="Q212" s="556">
        <f>VLOOKUP($A212,'1.29'!$A$6:$P$387,'Data for figs 1.26_1.31'!Q$2,FALSE)</f>
        <v>13.0556941</v>
      </c>
      <c r="R212" s="556">
        <f>VLOOKUP($A212,'1.29'!$A$6:$P$387,'Data for figs 1.26_1.31'!R$2,FALSE)</f>
        <v>31.145572990000002</v>
      </c>
      <c r="S212" s="569">
        <f>VLOOKUP($A212,'1.30'!$A$6:$P$387,'Data for figs 1.26_1.31'!S$2,FALSE)</f>
        <v>0</v>
      </c>
      <c r="T212" s="569">
        <f>VLOOKUP($A212,'1.30'!$A$6:$P$387,'Data for figs 1.26_1.31'!T$2,FALSE)</f>
        <v>0</v>
      </c>
      <c r="U212" s="570">
        <f>VLOOKUP($A212,'1.30'!$A$6:$P$387,'Data for figs 1.26_1.31'!U$2,FALSE)</f>
        <v>0</v>
      </c>
      <c r="V212" s="556">
        <v>9.6269041069999997</v>
      </c>
      <c r="W212" s="556">
        <v>7.4626215179999997</v>
      </c>
      <c r="X212" s="556">
        <v>8.5148218539999991</v>
      </c>
      <c r="Y212" s="531">
        <f>VLOOKUP($A212,'1.26'!$A$6:$P$387,'Data for figs 1.26_1.31'!Y$2,FALSE)</f>
        <v>233</v>
      </c>
      <c r="Z212" s="526"/>
      <c r="AA212" s="526"/>
      <c r="AB212" s="526"/>
      <c r="AC212" s="527"/>
    </row>
    <row r="213" spans="1:29" ht="17.25" x14ac:dyDescent="0.35">
      <c r="A213" s="528" t="s">
        <v>661</v>
      </c>
      <c r="B213" s="528" t="s">
        <v>662</v>
      </c>
      <c r="C213" s="528" t="s">
        <v>924</v>
      </c>
      <c r="D213" s="528" t="s">
        <v>60</v>
      </c>
      <c r="E213" s="528" t="s">
        <v>129</v>
      </c>
      <c r="F213" s="528"/>
      <c r="G213" s="569">
        <f>VLOOKUP($A213,'1.26'!$A$6:$P$387,'Data for figs 1.26_1.31'!G$2,FALSE)</f>
        <v>0</v>
      </c>
      <c r="H213" s="569">
        <f>VLOOKUP($A213,'1.26'!$A$6:$P$387,'Data for figs 1.26_1.31'!H$2,FALSE)</f>
        <v>0</v>
      </c>
      <c r="I213" s="570">
        <f>VLOOKUP($A213,'1.26'!$A$6:$P$387,'Data for figs 1.26_1.31'!I$2,FALSE)</f>
        <v>0</v>
      </c>
      <c r="J213" s="530">
        <f>VLOOKUP($A213,'1.27'!$A$6:$P$387,'Data for figs 1.26_1.31'!J$2,FALSE)</f>
        <v>88.6</v>
      </c>
      <c r="K213" s="530">
        <f>VLOOKUP($A213,'1.27'!$A$6:$P$387,'Data for figs 1.26_1.31'!K$2,FALSE)</f>
        <v>40.1</v>
      </c>
      <c r="L213" s="530">
        <f>VLOOKUP($A213,'1.27'!$A$6:$P$387,'Data for figs 1.26_1.31'!L$2,FALSE)</f>
        <v>64</v>
      </c>
      <c r="M213" s="569">
        <f>VLOOKUP($A213,'1.28'!$A$6:$P$387,'Data for figs 1.26_1.31'!M$2,FALSE)</f>
        <v>0</v>
      </c>
      <c r="N213" s="569">
        <f>VLOOKUP($A213,'1.28'!$A$6:$P$387,'Data for figs 1.26_1.31'!N$2,FALSE)</f>
        <v>0</v>
      </c>
      <c r="O213" s="570">
        <f>VLOOKUP($A213,'1.28'!$A$6:$P$387,'Data for figs 1.26_1.31'!O$2,FALSE)</f>
        <v>0</v>
      </c>
      <c r="P213" s="556">
        <f>VLOOKUP($A213,'1.29'!$A$6:$P$387,'Data for figs 1.26_1.31'!P$2,FALSE)</f>
        <v>51.319887790000003</v>
      </c>
      <c r="Q213" s="556">
        <f>VLOOKUP($A213,'1.29'!$A$6:$P$387,'Data for figs 1.26_1.31'!Q$2,FALSE)</f>
        <v>14.255577450000001</v>
      </c>
      <c r="R213" s="556">
        <f>VLOOKUP($A213,'1.29'!$A$6:$P$387,'Data for figs 1.26_1.31'!R$2,FALSE)</f>
        <v>32.498465410000001</v>
      </c>
      <c r="S213" s="569">
        <f>VLOOKUP($A213,'1.30'!$A$6:$P$387,'Data for figs 1.26_1.31'!S$2,FALSE)</f>
        <v>0</v>
      </c>
      <c r="T213" s="569">
        <f>VLOOKUP($A213,'1.30'!$A$6:$P$387,'Data for figs 1.26_1.31'!T$2,FALSE)</f>
        <v>0</v>
      </c>
      <c r="U213" s="570">
        <f>VLOOKUP($A213,'1.30'!$A$6:$P$387,'Data for figs 1.26_1.31'!U$2,FALSE)</f>
        <v>0</v>
      </c>
      <c r="V213" s="556">
        <v>11.82076659</v>
      </c>
      <c r="W213" s="556">
        <v>10.67562493</v>
      </c>
      <c r="X213" s="556">
        <v>11.234817359999999</v>
      </c>
      <c r="Y213" s="531">
        <f>VLOOKUP($A213,'1.26'!$A$6:$P$387,'Data for figs 1.26_1.31'!Y$2,FALSE)</f>
        <v>204</v>
      </c>
      <c r="Z213" s="526"/>
      <c r="AA213" s="526"/>
      <c r="AB213" s="526"/>
      <c r="AC213" s="527"/>
    </row>
    <row r="214" spans="1:29" ht="17.25" x14ac:dyDescent="0.35">
      <c r="A214" s="528" t="s">
        <v>665</v>
      </c>
      <c r="B214" s="528" t="s">
        <v>666</v>
      </c>
      <c r="C214" s="528" t="s">
        <v>924</v>
      </c>
      <c r="D214" s="528" t="s">
        <v>60</v>
      </c>
      <c r="E214" s="528" t="s">
        <v>129</v>
      </c>
      <c r="F214" s="528"/>
      <c r="G214" s="569">
        <f>VLOOKUP($A214,'1.26'!$A$6:$P$387,'Data for figs 1.26_1.31'!G$2,FALSE)</f>
        <v>0</v>
      </c>
      <c r="H214" s="569">
        <f>VLOOKUP($A214,'1.26'!$A$6:$P$387,'Data for figs 1.26_1.31'!H$2,FALSE)</f>
        <v>0</v>
      </c>
      <c r="I214" s="570">
        <f>VLOOKUP($A214,'1.26'!$A$6:$P$387,'Data for figs 1.26_1.31'!I$2,FALSE)</f>
        <v>0</v>
      </c>
      <c r="J214" s="530">
        <f>VLOOKUP($A214,'1.27'!$A$6:$P$387,'Data for figs 1.26_1.31'!J$2,FALSE)</f>
        <v>95.1</v>
      </c>
      <c r="K214" s="530">
        <f>VLOOKUP($A214,'1.27'!$A$6:$P$387,'Data for figs 1.26_1.31'!K$2,FALSE)</f>
        <v>50.6</v>
      </c>
      <c r="L214" s="530">
        <f>VLOOKUP($A214,'1.27'!$A$6:$P$387,'Data for figs 1.26_1.31'!L$2,FALSE)</f>
        <v>72.400000000000006</v>
      </c>
      <c r="M214" s="569">
        <f>VLOOKUP($A214,'1.28'!$A$6:$P$387,'Data for figs 1.26_1.31'!M$2,FALSE)</f>
        <v>0</v>
      </c>
      <c r="N214" s="569">
        <f>VLOOKUP($A214,'1.28'!$A$6:$P$387,'Data for figs 1.26_1.31'!N$2,FALSE)</f>
        <v>0</v>
      </c>
      <c r="O214" s="570">
        <f>VLOOKUP($A214,'1.28'!$A$6:$P$387,'Data for figs 1.26_1.31'!O$2,FALSE)</f>
        <v>0</v>
      </c>
      <c r="P214" s="556">
        <f>VLOOKUP($A214,'1.29'!$A$6:$P$387,'Data for figs 1.26_1.31'!P$2,FALSE)</f>
        <v>65.491294719999999</v>
      </c>
      <c r="Q214" s="556">
        <f>VLOOKUP($A214,'1.29'!$A$6:$P$387,'Data for figs 1.26_1.31'!Q$2,FALSE)</f>
        <v>20.057463049999999</v>
      </c>
      <c r="R214" s="556">
        <f>VLOOKUP($A214,'1.29'!$A$6:$P$387,'Data for figs 1.26_1.31'!R$2,FALSE)</f>
        <v>42.277992869999999</v>
      </c>
      <c r="S214" s="569">
        <f>VLOOKUP($A214,'1.30'!$A$6:$P$387,'Data for figs 1.26_1.31'!S$2,FALSE)</f>
        <v>0</v>
      </c>
      <c r="T214" s="569">
        <f>VLOOKUP($A214,'1.30'!$A$6:$P$387,'Data for figs 1.26_1.31'!T$2,FALSE)</f>
        <v>0</v>
      </c>
      <c r="U214" s="570">
        <f>VLOOKUP($A214,'1.30'!$A$6:$P$387,'Data for figs 1.26_1.31'!U$2,FALSE)</f>
        <v>0</v>
      </c>
      <c r="V214" s="556">
        <v>11.698164269999999</v>
      </c>
      <c r="W214" s="556">
        <v>10.91460406</v>
      </c>
      <c r="X214" s="556">
        <v>11.370177079999999</v>
      </c>
      <c r="Y214" s="531">
        <f>VLOOKUP($A214,'1.26'!$A$6:$P$387,'Data for figs 1.26_1.31'!Y$2,FALSE)</f>
        <v>125</v>
      </c>
      <c r="Z214" s="526"/>
      <c r="AA214" s="526"/>
      <c r="AB214" s="526"/>
      <c r="AC214" s="527"/>
    </row>
    <row r="215" spans="1:29" ht="17.25" x14ac:dyDescent="0.35">
      <c r="A215" s="528" t="s">
        <v>287</v>
      </c>
      <c r="B215" s="528" t="s">
        <v>288</v>
      </c>
      <c r="C215" s="528" t="s">
        <v>944</v>
      </c>
      <c r="D215" s="528" t="s">
        <v>59</v>
      </c>
      <c r="E215" s="528" t="s">
        <v>129</v>
      </c>
      <c r="F215" s="528"/>
      <c r="G215" s="569">
        <f>VLOOKUP($A215,'1.26'!$A$6:$P$387,'Data for figs 1.26_1.31'!G$2,FALSE)</f>
        <v>0</v>
      </c>
      <c r="H215" s="569">
        <f>VLOOKUP($A215,'1.26'!$A$6:$P$387,'Data for figs 1.26_1.31'!H$2,FALSE)</f>
        <v>0</v>
      </c>
      <c r="I215" s="570">
        <f>VLOOKUP($A215,'1.26'!$A$6:$P$387,'Data for figs 1.26_1.31'!I$2,FALSE)</f>
        <v>0</v>
      </c>
      <c r="J215" s="530">
        <f>VLOOKUP($A215,'1.27'!$A$6:$P$387,'Data for figs 1.26_1.31'!J$2,FALSE)</f>
        <v>67.8</v>
      </c>
      <c r="K215" s="530">
        <f>VLOOKUP($A215,'1.27'!$A$6:$P$387,'Data for figs 1.26_1.31'!K$2,FALSE)</f>
        <v>27.7</v>
      </c>
      <c r="L215" s="530">
        <f>VLOOKUP($A215,'1.27'!$A$6:$P$387,'Data for figs 1.26_1.31'!L$2,FALSE)</f>
        <v>47</v>
      </c>
      <c r="M215" s="569">
        <f>VLOOKUP($A215,'1.28'!$A$6:$P$387,'Data for figs 1.26_1.31'!M$2,FALSE)</f>
        <v>0</v>
      </c>
      <c r="N215" s="569">
        <f>VLOOKUP($A215,'1.28'!$A$6:$P$387,'Data for figs 1.26_1.31'!N$2,FALSE)</f>
        <v>0</v>
      </c>
      <c r="O215" s="570">
        <f>VLOOKUP($A215,'1.28'!$A$6:$P$387,'Data for figs 1.26_1.31'!O$2,FALSE)</f>
        <v>0</v>
      </c>
      <c r="P215" s="556">
        <f>VLOOKUP($A215,'1.29'!$A$6:$P$387,'Data for figs 1.26_1.31'!P$2,FALSE)</f>
        <v>35.901484889999999</v>
      </c>
      <c r="Q215" s="556">
        <f>VLOOKUP($A215,'1.29'!$A$6:$P$387,'Data for figs 1.26_1.31'!Q$2,FALSE)</f>
        <v>7.3022248369999998</v>
      </c>
      <c r="R215" s="556">
        <f>VLOOKUP($A215,'1.29'!$A$6:$P$387,'Data for figs 1.26_1.31'!R$2,FALSE)</f>
        <v>21.1234261</v>
      </c>
      <c r="S215" s="569">
        <f>VLOOKUP($A215,'1.30'!$A$6:$P$387,'Data for figs 1.26_1.31'!S$2,FALSE)</f>
        <v>0</v>
      </c>
      <c r="T215" s="569">
        <f>VLOOKUP($A215,'1.30'!$A$6:$P$387,'Data for figs 1.26_1.31'!T$2,FALSE)</f>
        <v>0</v>
      </c>
      <c r="U215" s="570">
        <f>VLOOKUP($A215,'1.30'!$A$6:$P$387,'Data for figs 1.26_1.31'!U$2,FALSE)</f>
        <v>0</v>
      </c>
      <c r="V215" s="556">
        <v>8.904105328</v>
      </c>
      <c r="W215" s="556">
        <v>7.3938116999999997</v>
      </c>
      <c r="X215" s="556">
        <v>8.0849541350000003</v>
      </c>
      <c r="Y215" s="531">
        <f>VLOOKUP($A215,'1.26'!$A$6:$P$387,'Data for figs 1.26_1.31'!Y$2,FALSE)</f>
        <v>212</v>
      </c>
      <c r="Z215" s="526"/>
      <c r="AA215" s="526"/>
      <c r="AB215" s="526"/>
      <c r="AC215" s="527"/>
    </row>
    <row r="216" spans="1:29" ht="17.25" x14ac:dyDescent="0.35">
      <c r="A216" s="528" t="s">
        <v>289</v>
      </c>
      <c r="B216" s="528" t="s">
        <v>290</v>
      </c>
      <c r="C216" s="528" t="s">
        <v>944</v>
      </c>
      <c r="D216" s="528" t="s">
        <v>59</v>
      </c>
      <c r="E216" s="528" t="s">
        <v>129</v>
      </c>
      <c r="F216" s="528"/>
      <c r="G216" s="569">
        <f>VLOOKUP($A216,'1.26'!$A$6:$P$387,'Data for figs 1.26_1.31'!G$2,FALSE)</f>
        <v>0</v>
      </c>
      <c r="H216" s="569">
        <f>VLOOKUP($A216,'1.26'!$A$6:$P$387,'Data for figs 1.26_1.31'!H$2,FALSE)</f>
        <v>0</v>
      </c>
      <c r="I216" s="570">
        <f>VLOOKUP($A216,'1.26'!$A$6:$P$387,'Data for figs 1.26_1.31'!I$2,FALSE)</f>
        <v>0</v>
      </c>
      <c r="J216" s="530">
        <f>VLOOKUP($A216,'1.27'!$A$6:$P$387,'Data for figs 1.26_1.31'!J$2,FALSE)</f>
        <v>123.9</v>
      </c>
      <c r="K216" s="530">
        <f>VLOOKUP($A216,'1.27'!$A$6:$P$387,'Data for figs 1.26_1.31'!K$2,FALSE)</f>
        <v>43.8</v>
      </c>
      <c r="L216" s="530">
        <f>VLOOKUP($A216,'1.27'!$A$6:$P$387,'Data for figs 1.26_1.31'!L$2,FALSE)</f>
        <v>83.1</v>
      </c>
      <c r="M216" s="569">
        <f>VLOOKUP($A216,'1.28'!$A$6:$P$387,'Data for figs 1.26_1.31'!M$2,FALSE)</f>
        <v>0</v>
      </c>
      <c r="N216" s="569">
        <f>VLOOKUP($A216,'1.28'!$A$6:$P$387,'Data for figs 1.26_1.31'!N$2,FALSE)</f>
        <v>0</v>
      </c>
      <c r="O216" s="570">
        <f>VLOOKUP($A216,'1.28'!$A$6:$P$387,'Data for figs 1.26_1.31'!O$2,FALSE)</f>
        <v>0</v>
      </c>
      <c r="P216" s="556">
        <f>VLOOKUP($A216,'1.29'!$A$6:$P$387,'Data for figs 1.26_1.31'!P$2,FALSE)</f>
        <v>66.686293739999996</v>
      </c>
      <c r="Q216" s="556">
        <f>VLOOKUP($A216,'1.29'!$A$6:$P$387,'Data for figs 1.26_1.31'!Q$2,FALSE)</f>
        <v>17.23860329</v>
      </c>
      <c r="R216" s="556">
        <f>VLOOKUP($A216,'1.29'!$A$6:$P$387,'Data for figs 1.26_1.31'!R$2,FALSE)</f>
        <v>41.416422969999999</v>
      </c>
      <c r="S216" s="569">
        <f>VLOOKUP($A216,'1.30'!$A$6:$P$387,'Data for figs 1.26_1.31'!S$2,FALSE)</f>
        <v>0</v>
      </c>
      <c r="T216" s="569">
        <f>VLOOKUP($A216,'1.30'!$A$6:$P$387,'Data for figs 1.26_1.31'!T$2,FALSE)</f>
        <v>0</v>
      </c>
      <c r="U216" s="570">
        <f>VLOOKUP($A216,'1.30'!$A$6:$P$387,'Data for figs 1.26_1.31'!U$2,FALSE)</f>
        <v>0</v>
      </c>
      <c r="V216" s="556">
        <v>20.229308920000001</v>
      </c>
      <c r="W216" s="556">
        <v>11.1415845</v>
      </c>
      <c r="X216" s="556">
        <v>15.617525000000001</v>
      </c>
      <c r="Y216" s="531">
        <f>VLOOKUP($A216,'1.26'!$A$6:$P$387,'Data for figs 1.26_1.31'!Y$2,FALSE)</f>
        <v>71</v>
      </c>
      <c r="Z216" s="526"/>
      <c r="AA216" s="526"/>
      <c r="AB216" s="526"/>
      <c r="AC216" s="527"/>
    </row>
    <row r="217" spans="1:29" ht="17.25" x14ac:dyDescent="0.35">
      <c r="A217" s="528" t="s">
        <v>291</v>
      </c>
      <c r="B217" s="528" t="s">
        <v>292</v>
      </c>
      <c r="C217" s="528" t="s">
        <v>944</v>
      </c>
      <c r="D217" s="528" t="s">
        <v>59</v>
      </c>
      <c r="E217" s="528" t="s">
        <v>129</v>
      </c>
      <c r="F217" s="528"/>
      <c r="G217" s="569">
        <f>VLOOKUP($A217,'1.26'!$A$6:$P$387,'Data for figs 1.26_1.31'!G$2,FALSE)</f>
        <v>0</v>
      </c>
      <c r="H217" s="569">
        <f>VLOOKUP($A217,'1.26'!$A$6:$P$387,'Data for figs 1.26_1.31'!H$2,FALSE)</f>
        <v>0</v>
      </c>
      <c r="I217" s="570">
        <f>VLOOKUP($A217,'1.26'!$A$6:$P$387,'Data for figs 1.26_1.31'!I$2,FALSE)</f>
        <v>0</v>
      </c>
      <c r="J217" s="530">
        <f>VLOOKUP($A217,'1.27'!$A$6:$P$387,'Data for figs 1.26_1.31'!J$2,FALSE)</f>
        <v>63.4</v>
      </c>
      <c r="K217" s="530">
        <f>VLOOKUP($A217,'1.27'!$A$6:$P$387,'Data for figs 1.26_1.31'!K$2,FALSE)</f>
        <v>34.299999999999997</v>
      </c>
      <c r="L217" s="530">
        <f>VLOOKUP($A217,'1.27'!$A$6:$P$387,'Data for figs 1.26_1.31'!L$2,FALSE)</f>
        <v>48.7</v>
      </c>
      <c r="M217" s="569">
        <f>VLOOKUP($A217,'1.28'!$A$6:$P$387,'Data for figs 1.26_1.31'!M$2,FALSE)</f>
        <v>0</v>
      </c>
      <c r="N217" s="569">
        <f>VLOOKUP($A217,'1.28'!$A$6:$P$387,'Data for figs 1.26_1.31'!N$2,FALSE)</f>
        <v>0</v>
      </c>
      <c r="O217" s="570">
        <f>VLOOKUP($A217,'1.28'!$A$6:$P$387,'Data for figs 1.26_1.31'!O$2,FALSE)</f>
        <v>0</v>
      </c>
      <c r="P217" s="556">
        <f>VLOOKUP($A217,'1.29'!$A$6:$P$387,'Data for figs 1.26_1.31'!P$2,FALSE)</f>
        <v>31.356859360000001</v>
      </c>
      <c r="Q217" s="556">
        <f>VLOOKUP($A217,'1.29'!$A$6:$P$387,'Data for figs 1.26_1.31'!Q$2,FALSE)</f>
        <v>15.999283</v>
      </c>
      <c r="R217" s="556">
        <f>VLOOKUP($A217,'1.29'!$A$6:$P$387,'Data for figs 1.26_1.31'!R$2,FALSE)</f>
        <v>23.60313184</v>
      </c>
      <c r="S217" s="569">
        <f>VLOOKUP($A217,'1.30'!$A$6:$P$387,'Data for figs 1.26_1.31'!S$2,FALSE)</f>
        <v>0</v>
      </c>
      <c r="T217" s="569">
        <f>VLOOKUP($A217,'1.30'!$A$6:$P$387,'Data for figs 1.26_1.31'!T$2,FALSE)</f>
        <v>0</v>
      </c>
      <c r="U217" s="570">
        <f>VLOOKUP($A217,'1.30'!$A$6:$P$387,'Data for figs 1.26_1.31'!U$2,FALSE)</f>
        <v>0</v>
      </c>
      <c r="V217" s="556">
        <v>11.18449858</v>
      </c>
      <c r="W217" s="556">
        <v>6.4762711089999998</v>
      </c>
      <c r="X217" s="556">
        <v>8.8004333450000001</v>
      </c>
      <c r="Y217" s="531">
        <f>VLOOKUP($A217,'1.26'!$A$6:$P$387,'Data for figs 1.26_1.31'!Y$2,FALSE)</f>
        <v>229</v>
      </c>
      <c r="Z217" s="526"/>
      <c r="AA217" s="526"/>
      <c r="AB217" s="526"/>
      <c r="AC217" s="527"/>
    </row>
    <row r="218" spans="1:29" ht="17.25" x14ac:dyDescent="0.35">
      <c r="A218" s="528" t="s">
        <v>558</v>
      </c>
      <c r="B218" s="528" t="s">
        <v>559</v>
      </c>
      <c r="C218" s="528" t="s">
        <v>945</v>
      </c>
      <c r="D218" s="528" t="s">
        <v>58</v>
      </c>
      <c r="E218" s="528" t="s">
        <v>129</v>
      </c>
      <c r="F218" s="528"/>
      <c r="G218" s="569">
        <f>VLOOKUP($A218,'1.26'!$A$6:$P$387,'Data for figs 1.26_1.31'!G$2,FALSE)</f>
        <v>0</v>
      </c>
      <c r="H218" s="569">
        <f>VLOOKUP($A218,'1.26'!$A$6:$P$387,'Data for figs 1.26_1.31'!H$2,FALSE)</f>
        <v>0</v>
      </c>
      <c r="I218" s="570">
        <f>VLOOKUP($A218,'1.26'!$A$6:$P$387,'Data for figs 1.26_1.31'!I$2,FALSE)</f>
        <v>0</v>
      </c>
      <c r="J218" s="530">
        <f>VLOOKUP($A218,'1.27'!$A$6:$P$387,'Data for figs 1.26_1.31'!J$2,FALSE)</f>
        <v>65.7</v>
      </c>
      <c r="K218" s="530">
        <f>VLOOKUP($A218,'1.27'!$A$6:$P$387,'Data for figs 1.26_1.31'!K$2,FALSE)</f>
        <v>35.1</v>
      </c>
      <c r="L218" s="530">
        <f>VLOOKUP($A218,'1.27'!$A$6:$P$387,'Data for figs 1.26_1.31'!L$2,FALSE)</f>
        <v>49.9</v>
      </c>
      <c r="M218" s="569">
        <f>VLOOKUP($A218,'1.28'!$A$6:$P$387,'Data for figs 1.26_1.31'!M$2,FALSE)</f>
        <v>0</v>
      </c>
      <c r="N218" s="569">
        <f>VLOOKUP($A218,'1.28'!$A$6:$P$387,'Data for figs 1.26_1.31'!N$2,FALSE)</f>
        <v>0</v>
      </c>
      <c r="O218" s="570">
        <f>VLOOKUP($A218,'1.28'!$A$6:$P$387,'Data for figs 1.26_1.31'!O$2,FALSE)</f>
        <v>0</v>
      </c>
      <c r="P218" s="556">
        <f>VLOOKUP($A218,'1.29'!$A$6:$P$387,'Data for figs 1.26_1.31'!P$2,FALSE)</f>
        <v>37.560138809999998</v>
      </c>
      <c r="Q218" s="556">
        <f>VLOOKUP($A218,'1.29'!$A$6:$P$387,'Data for figs 1.26_1.31'!Q$2,FALSE)</f>
        <v>15.96132918</v>
      </c>
      <c r="R218" s="556">
        <f>VLOOKUP($A218,'1.29'!$A$6:$P$387,'Data for figs 1.26_1.31'!R$2,FALSE)</f>
        <v>26.34240192</v>
      </c>
      <c r="S218" s="569">
        <f>VLOOKUP($A218,'1.30'!$A$6:$P$387,'Data for figs 1.26_1.31'!S$2,FALSE)</f>
        <v>0</v>
      </c>
      <c r="T218" s="569">
        <f>VLOOKUP($A218,'1.30'!$A$6:$P$387,'Data for figs 1.26_1.31'!T$2,FALSE)</f>
        <v>0</v>
      </c>
      <c r="U218" s="570">
        <f>VLOOKUP($A218,'1.30'!$A$6:$P$387,'Data for figs 1.26_1.31'!U$2,FALSE)</f>
        <v>0</v>
      </c>
      <c r="V218" s="556">
        <v>11.54882707</v>
      </c>
      <c r="W218" s="556">
        <v>9.8693006640000007</v>
      </c>
      <c r="X218" s="556">
        <v>10.691647420000001</v>
      </c>
      <c r="Y218" s="531">
        <f>VLOOKUP($A218,'1.26'!$A$6:$P$387,'Data for figs 1.26_1.31'!Y$2,FALSE)</f>
        <v>310</v>
      </c>
      <c r="Z218" s="526"/>
      <c r="AA218" s="526"/>
      <c r="AB218" s="526"/>
      <c r="AC218" s="527"/>
    </row>
    <row r="219" spans="1:29" ht="17.25" x14ac:dyDescent="0.35">
      <c r="A219" s="528" t="s">
        <v>560</v>
      </c>
      <c r="B219" s="528" t="s">
        <v>561</v>
      </c>
      <c r="C219" s="528" t="s">
        <v>945</v>
      </c>
      <c r="D219" s="528" t="s">
        <v>58</v>
      </c>
      <c r="E219" s="528" t="s">
        <v>129</v>
      </c>
      <c r="F219" s="528"/>
      <c r="G219" s="569">
        <f>VLOOKUP($A219,'1.26'!$A$6:$P$387,'Data for figs 1.26_1.31'!G$2,FALSE)</f>
        <v>0</v>
      </c>
      <c r="H219" s="569">
        <f>VLOOKUP($A219,'1.26'!$A$6:$P$387,'Data for figs 1.26_1.31'!H$2,FALSE)</f>
        <v>0</v>
      </c>
      <c r="I219" s="570">
        <f>VLOOKUP($A219,'1.26'!$A$6:$P$387,'Data for figs 1.26_1.31'!I$2,FALSE)</f>
        <v>0</v>
      </c>
      <c r="J219" s="530">
        <f>VLOOKUP($A219,'1.27'!$A$6:$P$387,'Data for figs 1.26_1.31'!J$2,FALSE)</f>
        <v>78.099999999999994</v>
      </c>
      <c r="K219" s="530">
        <f>VLOOKUP($A219,'1.27'!$A$6:$P$387,'Data for figs 1.26_1.31'!K$2,FALSE)</f>
        <v>18.5</v>
      </c>
      <c r="L219" s="530">
        <f>VLOOKUP($A219,'1.27'!$A$6:$P$387,'Data for figs 1.26_1.31'!L$2,FALSE)</f>
        <v>46.9</v>
      </c>
      <c r="M219" s="569">
        <f>VLOOKUP($A219,'1.28'!$A$6:$P$387,'Data for figs 1.26_1.31'!M$2,FALSE)</f>
        <v>0</v>
      </c>
      <c r="N219" s="569">
        <f>VLOOKUP($A219,'1.28'!$A$6:$P$387,'Data for figs 1.26_1.31'!N$2,FALSE)</f>
        <v>0</v>
      </c>
      <c r="O219" s="570">
        <f>VLOOKUP($A219,'1.28'!$A$6:$P$387,'Data for figs 1.26_1.31'!O$2,FALSE)</f>
        <v>0</v>
      </c>
      <c r="P219" s="556">
        <f>VLOOKUP($A219,'1.29'!$A$6:$P$387,'Data for figs 1.26_1.31'!P$2,FALSE)</f>
        <v>45.040547369999999</v>
      </c>
      <c r="Q219" s="556">
        <f>VLOOKUP($A219,'1.29'!$A$6:$P$387,'Data for figs 1.26_1.31'!Q$2,FALSE)</f>
        <v>0</v>
      </c>
      <c r="R219" s="556">
        <f>VLOOKUP($A219,'1.29'!$A$6:$P$387,'Data for figs 1.26_1.31'!R$2,FALSE)</f>
        <v>25.353718879999999</v>
      </c>
      <c r="S219" s="569">
        <f>VLOOKUP($A219,'1.30'!$A$6:$P$387,'Data for figs 1.26_1.31'!S$2,FALSE)</f>
        <v>0</v>
      </c>
      <c r="T219" s="569">
        <f>VLOOKUP($A219,'1.30'!$A$6:$P$387,'Data for figs 1.26_1.31'!T$2,FALSE)</f>
        <v>0</v>
      </c>
      <c r="U219" s="570">
        <f>VLOOKUP($A219,'1.30'!$A$6:$P$387,'Data for figs 1.26_1.31'!U$2,FALSE)</f>
        <v>0</v>
      </c>
      <c r="V219" s="556">
        <v>11.598443530000001</v>
      </c>
      <c r="W219" s="556">
        <v>0</v>
      </c>
      <c r="X219" s="556">
        <v>7.4368353300000001</v>
      </c>
      <c r="Y219" s="531">
        <f>VLOOKUP($A219,'1.26'!$A$6:$P$387,'Data for figs 1.26_1.31'!Y$2,FALSE)</f>
        <v>299</v>
      </c>
      <c r="Z219" s="526"/>
      <c r="AA219" s="526"/>
      <c r="AB219" s="526"/>
      <c r="AC219" s="527"/>
    </row>
    <row r="220" spans="1:29" ht="17.25" x14ac:dyDescent="0.35">
      <c r="A220" s="528" t="s">
        <v>562</v>
      </c>
      <c r="B220" s="528" t="s">
        <v>563</v>
      </c>
      <c r="C220" s="528" t="s">
        <v>945</v>
      </c>
      <c r="D220" s="528" t="s">
        <v>58</v>
      </c>
      <c r="E220" s="528" t="s">
        <v>129</v>
      </c>
      <c r="F220" s="528"/>
      <c r="G220" s="569">
        <f>VLOOKUP($A220,'1.26'!$A$6:$P$387,'Data for figs 1.26_1.31'!G$2,FALSE)</f>
        <v>0</v>
      </c>
      <c r="H220" s="569">
        <f>VLOOKUP($A220,'1.26'!$A$6:$P$387,'Data for figs 1.26_1.31'!H$2,FALSE)</f>
        <v>0</v>
      </c>
      <c r="I220" s="570">
        <f>VLOOKUP($A220,'1.26'!$A$6:$P$387,'Data for figs 1.26_1.31'!I$2,FALSE)</f>
        <v>0</v>
      </c>
      <c r="J220" s="530">
        <f>VLOOKUP($A220,'1.27'!$A$6:$P$387,'Data for figs 1.26_1.31'!J$2,FALSE)</f>
        <v>62.4</v>
      </c>
      <c r="K220" s="530">
        <f>VLOOKUP($A220,'1.27'!$A$6:$P$387,'Data for figs 1.26_1.31'!K$2,FALSE)</f>
        <v>32</v>
      </c>
      <c r="L220" s="530">
        <f>VLOOKUP($A220,'1.27'!$A$6:$P$387,'Data for figs 1.26_1.31'!L$2,FALSE)</f>
        <v>47</v>
      </c>
      <c r="M220" s="569">
        <f>VLOOKUP($A220,'1.28'!$A$6:$P$387,'Data for figs 1.26_1.31'!M$2,FALSE)</f>
        <v>0</v>
      </c>
      <c r="N220" s="569">
        <f>VLOOKUP($A220,'1.28'!$A$6:$P$387,'Data for figs 1.26_1.31'!N$2,FALSE)</f>
        <v>0</v>
      </c>
      <c r="O220" s="570">
        <f>VLOOKUP($A220,'1.28'!$A$6:$P$387,'Data for figs 1.26_1.31'!O$2,FALSE)</f>
        <v>0</v>
      </c>
      <c r="P220" s="556">
        <f>VLOOKUP($A220,'1.29'!$A$6:$P$387,'Data for figs 1.26_1.31'!P$2,FALSE)</f>
        <v>34.604860520000003</v>
      </c>
      <c r="Q220" s="556">
        <f>VLOOKUP($A220,'1.29'!$A$6:$P$387,'Data for figs 1.26_1.31'!Q$2,FALSE)</f>
        <v>6.8329244859999996</v>
      </c>
      <c r="R220" s="556">
        <f>VLOOKUP($A220,'1.29'!$A$6:$P$387,'Data for figs 1.26_1.31'!R$2,FALSE)</f>
        <v>20.496734409999998</v>
      </c>
      <c r="S220" s="569">
        <f>VLOOKUP($A220,'1.30'!$A$6:$P$387,'Data for figs 1.26_1.31'!S$2,FALSE)</f>
        <v>0</v>
      </c>
      <c r="T220" s="569">
        <f>VLOOKUP($A220,'1.30'!$A$6:$P$387,'Data for figs 1.26_1.31'!T$2,FALSE)</f>
        <v>0</v>
      </c>
      <c r="U220" s="570">
        <f>VLOOKUP($A220,'1.30'!$A$6:$P$387,'Data for figs 1.26_1.31'!U$2,FALSE)</f>
        <v>0</v>
      </c>
      <c r="V220" s="556">
        <v>7.3296254679999997</v>
      </c>
      <c r="W220" s="556">
        <v>14.864113</v>
      </c>
      <c r="X220" s="556">
        <v>11.17072756</v>
      </c>
      <c r="Y220" s="531">
        <f>VLOOKUP($A220,'1.26'!$A$6:$P$387,'Data for figs 1.26_1.31'!Y$2,FALSE)</f>
        <v>296</v>
      </c>
      <c r="Z220" s="526"/>
      <c r="AA220" s="526"/>
      <c r="AB220" s="526"/>
      <c r="AC220" s="527"/>
    </row>
    <row r="221" spans="1:29" ht="17.25" x14ac:dyDescent="0.35">
      <c r="A221" s="528" t="s">
        <v>564</v>
      </c>
      <c r="B221" s="528" t="s">
        <v>565</v>
      </c>
      <c r="C221" s="528" t="s">
        <v>945</v>
      </c>
      <c r="D221" s="528" t="s">
        <v>58</v>
      </c>
      <c r="E221" s="528" t="s">
        <v>129</v>
      </c>
      <c r="F221" s="528"/>
      <c r="G221" s="569">
        <f>VLOOKUP($A221,'1.26'!$A$6:$P$387,'Data for figs 1.26_1.31'!G$2,FALSE)</f>
        <v>0</v>
      </c>
      <c r="H221" s="569">
        <f>VLOOKUP($A221,'1.26'!$A$6:$P$387,'Data for figs 1.26_1.31'!H$2,FALSE)</f>
        <v>0</v>
      </c>
      <c r="I221" s="570">
        <f>VLOOKUP($A221,'1.26'!$A$6:$P$387,'Data for figs 1.26_1.31'!I$2,FALSE)</f>
        <v>0</v>
      </c>
      <c r="J221" s="530">
        <f>VLOOKUP($A221,'1.27'!$A$6:$P$387,'Data for figs 1.26_1.31'!J$2,FALSE)</f>
        <v>59.7</v>
      </c>
      <c r="K221" s="530">
        <f>VLOOKUP($A221,'1.27'!$A$6:$P$387,'Data for figs 1.26_1.31'!K$2,FALSE)</f>
        <v>21.3</v>
      </c>
      <c r="L221" s="530">
        <f>VLOOKUP($A221,'1.27'!$A$6:$P$387,'Data for figs 1.26_1.31'!L$2,FALSE)</f>
        <v>40</v>
      </c>
      <c r="M221" s="569">
        <f>VLOOKUP($A221,'1.28'!$A$6:$P$387,'Data for figs 1.26_1.31'!M$2,FALSE)</f>
        <v>0</v>
      </c>
      <c r="N221" s="569">
        <f>VLOOKUP($A221,'1.28'!$A$6:$P$387,'Data for figs 1.26_1.31'!N$2,FALSE)</f>
        <v>0</v>
      </c>
      <c r="O221" s="570">
        <f>VLOOKUP($A221,'1.28'!$A$6:$P$387,'Data for figs 1.26_1.31'!O$2,FALSE)</f>
        <v>0</v>
      </c>
      <c r="P221" s="556">
        <f>VLOOKUP($A221,'1.29'!$A$6:$P$387,'Data for figs 1.26_1.31'!P$2,FALSE)</f>
        <v>31.530570399999998</v>
      </c>
      <c r="Q221" s="556">
        <f>VLOOKUP($A221,'1.29'!$A$6:$P$387,'Data for figs 1.26_1.31'!Q$2,FALSE)</f>
        <v>0</v>
      </c>
      <c r="R221" s="556">
        <f>VLOOKUP($A221,'1.29'!$A$6:$P$387,'Data for figs 1.26_1.31'!R$2,FALSE)</f>
        <v>18.491458770000001</v>
      </c>
      <c r="S221" s="569">
        <f>VLOOKUP($A221,'1.30'!$A$6:$P$387,'Data for figs 1.26_1.31'!S$2,FALSE)</f>
        <v>0</v>
      </c>
      <c r="T221" s="569">
        <f>VLOOKUP($A221,'1.30'!$A$6:$P$387,'Data for figs 1.26_1.31'!T$2,FALSE)</f>
        <v>0</v>
      </c>
      <c r="U221" s="570">
        <f>VLOOKUP($A221,'1.30'!$A$6:$P$387,'Data for figs 1.26_1.31'!U$2,FALSE)</f>
        <v>0</v>
      </c>
      <c r="V221" s="556">
        <v>11.40115383</v>
      </c>
      <c r="W221" s="556">
        <v>0</v>
      </c>
      <c r="X221" s="556">
        <v>8.9804945269999994</v>
      </c>
      <c r="Y221" s="531">
        <f>VLOOKUP($A221,'1.26'!$A$6:$P$387,'Data for figs 1.26_1.31'!Y$2,FALSE)</f>
        <v>294</v>
      </c>
      <c r="Z221" s="526"/>
      <c r="AA221" s="526"/>
      <c r="AB221" s="526"/>
      <c r="AC221" s="527"/>
    </row>
    <row r="222" spans="1:29" ht="17.25" x14ac:dyDescent="0.35">
      <c r="A222" s="528" t="s">
        <v>566</v>
      </c>
      <c r="B222" s="528" t="s">
        <v>567</v>
      </c>
      <c r="C222" s="528" t="s">
        <v>945</v>
      </c>
      <c r="D222" s="528" t="s">
        <v>58</v>
      </c>
      <c r="E222" s="528" t="s">
        <v>129</v>
      </c>
      <c r="F222" s="528"/>
      <c r="G222" s="569">
        <f>VLOOKUP($A222,'1.26'!$A$6:$P$387,'Data for figs 1.26_1.31'!G$2,FALSE)</f>
        <v>0</v>
      </c>
      <c r="H222" s="569">
        <f>VLOOKUP($A222,'1.26'!$A$6:$P$387,'Data for figs 1.26_1.31'!H$2,FALSE)</f>
        <v>0</v>
      </c>
      <c r="I222" s="570">
        <f>VLOOKUP($A222,'1.26'!$A$6:$P$387,'Data for figs 1.26_1.31'!I$2,FALSE)</f>
        <v>0</v>
      </c>
      <c r="J222" s="530">
        <f>VLOOKUP($A222,'1.27'!$A$6:$P$387,'Data for figs 1.26_1.31'!J$2,FALSE)</f>
        <v>75.8</v>
      </c>
      <c r="K222" s="530">
        <f>VLOOKUP($A222,'1.27'!$A$6:$P$387,'Data for figs 1.26_1.31'!K$2,FALSE)</f>
        <v>29.9</v>
      </c>
      <c r="L222" s="530">
        <f>VLOOKUP($A222,'1.27'!$A$6:$P$387,'Data for figs 1.26_1.31'!L$2,FALSE)</f>
        <v>52.1</v>
      </c>
      <c r="M222" s="569">
        <f>VLOOKUP($A222,'1.28'!$A$6:$P$387,'Data for figs 1.26_1.31'!M$2,FALSE)</f>
        <v>0</v>
      </c>
      <c r="N222" s="569">
        <f>VLOOKUP($A222,'1.28'!$A$6:$P$387,'Data for figs 1.26_1.31'!N$2,FALSE)</f>
        <v>0</v>
      </c>
      <c r="O222" s="570">
        <f>VLOOKUP($A222,'1.28'!$A$6:$P$387,'Data for figs 1.26_1.31'!O$2,FALSE)</f>
        <v>0</v>
      </c>
      <c r="P222" s="556">
        <f>VLOOKUP($A222,'1.29'!$A$6:$P$387,'Data for figs 1.26_1.31'!P$2,FALSE)</f>
        <v>38.434445340000003</v>
      </c>
      <c r="Q222" s="556">
        <f>VLOOKUP($A222,'1.29'!$A$6:$P$387,'Data for figs 1.26_1.31'!Q$2,FALSE)</f>
        <v>8.9817026510000009</v>
      </c>
      <c r="R222" s="556">
        <f>VLOOKUP($A222,'1.29'!$A$6:$P$387,'Data for figs 1.26_1.31'!R$2,FALSE)</f>
        <v>23.326455760000002</v>
      </c>
      <c r="S222" s="569">
        <f>VLOOKUP($A222,'1.30'!$A$6:$P$387,'Data for figs 1.26_1.31'!S$2,FALSE)</f>
        <v>0</v>
      </c>
      <c r="T222" s="569">
        <f>VLOOKUP($A222,'1.30'!$A$6:$P$387,'Data for figs 1.26_1.31'!T$2,FALSE)</f>
        <v>0</v>
      </c>
      <c r="U222" s="570">
        <f>VLOOKUP($A222,'1.30'!$A$6:$P$387,'Data for figs 1.26_1.31'!U$2,FALSE)</f>
        <v>0</v>
      </c>
      <c r="V222" s="556">
        <v>18.097596620000001</v>
      </c>
      <c r="W222" s="556">
        <v>8.3408150840000008</v>
      </c>
      <c r="X222" s="556">
        <v>13.03148661</v>
      </c>
      <c r="Y222" s="531">
        <f>VLOOKUP($A222,'1.26'!$A$6:$P$387,'Data for figs 1.26_1.31'!Y$2,FALSE)</f>
        <v>276</v>
      </c>
      <c r="Z222" s="526"/>
      <c r="AA222" s="526"/>
      <c r="AB222" s="526"/>
      <c r="AC222" s="527"/>
    </row>
    <row r="223" spans="1:29" ht="17.25" x14ac:dyDescent="0.35">
      <c r="A223" s="528" t="s">
        <v>568</v>
      </c>
      <c r="B223" s="528" t="s">
        <v>569</v>
      </c>
      <c r="C223" s="528" t="s">
        <v>945</v>
      </c>
      <c r="D223" s="528" t="s">
        <v>58</v>
      </c>
      <c r="E223" s="528" t="s">
        <v>129</v>
      </c>
      <c r="F223" s="528"/>
      <c r="G223" s="569">
        <f>VLOOKUP($A223,'1.26'!$A$6:$P$387,'Data for figs 1.26_1.31'!G$2,FALSE)</f>
        <v>0</v>
      </c>
      <c r="H223" s="569">
        <f>VLOOKUP($A223,'1.26'!$A$6:$P$387,'Data for figs 1.26_1.31'!H$2,FALSE)</f>
        <v>0</v>
      </c>
      <c r="I223" s="570">
        <f>VLOOKUP($A223,'1.26'!$A$6:$P$387,'Data for figs 1.26_1.31'!I$2,FALSE)</f>
        <v>0</v>
      </c>
      <c r="J223" s="530">
        <f>VLOOKUP($A223,'1.27'!$A$6:$P$387,'Data for figs 1.26_1.31'!J$2,FALSE)</f>
        <v>79.599999999999994</v>
      </c>
      <c r="K223" s="530">
        <f>VLOOKUP($A223,'1.27'!$A$6:$P$387,'Data for figs 1.26_1.31'!K$2,FALSE)</f>
        <v>29.2</v>
      </c>
      <c r="L223" s="530">
        <f>VLOOKUP($A223,'1.27'!$A$6:$P$387,'Data for figs 1.26_1.31'!L$2,FALSE)</f>
        <v>54.1</v>
      </c>
      <c r="M223" s="569">
        <f>VLOOKUP($A223,'1.28'!$A$6:$P$387,'Data for figs 1.26_1.31'!M$2,FALSE)</f>
        <v>0</v>
      </c>
      <c r="N223" s="569">
        <f>VLOOKUP($A223,'1.28'!$A$6:$P$387,'Data for figs 1.26_1.31'!N$2,FALSE)</f>
        <v>0</v>
      </c>
      <c r="O223" s="570">
        <f>VLOOKUP($A223,'1.28'!$A$6:$P$387,'Data for figs 1.26_1.31'!O$2,FALSE)</f>
        <v>0</v>
      </c>
      <c r="P223" s="556">
        <f>VLOOKUP($A223,'1.29'!$A$6:$P$387,'Data for figs 1.26_1.31'!P$2,FALSE)</f>
        <v>45.384845779999999</v>
      </c>
      <c r="Q223" s="556">
        <f>VLOOKUP($A223,'1.29'!$A$6:$P$387,'Data for figs 1.26_1.31'!Q$2,FALSE)</f>
        <v>12.549551810000001</v>
      </c>
      <c r="R223" s="556">
        <f>VLOOKUP($A223,'1.29'!$A$6:$P$387,'Data for figs 1.26_1.31'!R$2,FALSE)</f>
        <v>28.726704760000001</v>
      </c>
      <c r="S223" s="569">
        <f>VLOOKUP($A223,'1.30'!$A$6:$P$387,'Data for figs 1.26_1.31'!S$2,FALSE)</f>
        <v>0</v>
      </c>
      <c r="T223" s="569">
        <f>VLOOKUP($A223,'1.30'!$A$6:$P$387,'Data for figs 1.26_1.31'!T$2,FALSE)</f>
        <v>0</v>
      </c>
      <c r="U223" s="570">
        <f>VLOOKUP($A223,'1.30'!$A$6:$P$387,'Data for figs 1.26_1.31'!U$2,FALSE)</f>
        <v>0</v>
      </c>
      <c r="V223" s="556">
        <v>11.95942917</v>
      </c>
      <c r="W223" s="556">
        <v>0</v>
      </c>
      <c r="X223" s="556">
        <v>10.353630750000001</v>
      </c>
      <c r="Y223" s="531">
        <f>VLOOKUP($A223,'1.26'!$A$6:$P$387,'Data for figs 1.26_1.31'!Y$2,FALSE)</f>
        <v>256</v>
      </c>
      <c r="Z223" s="526"/>
      <c r="AA223" s="526"/>
      <c r="AB223" s="526"/>
      <c r="AC223" s="527"/>
    </row>
    <row r="224" spans="1:29" ht="17.25" x14ac:dyDescent="0.35">
      <c r="A224" s="528" t="s">
        <v>570</v>
      </c>
      <c r="B224" s="528" t="s">
        <v>571</v>
      </c>
      <c r="C224" s="528" t="s">
        <v>945</v>
      </c>
      <c r="D224" s="528" t="s">
        <v>58</v>
      </c>
      <c r="E224" s="528" t="s">
        <v>129</v>
      </c>
      <c r="F224" s="528"/>
      <c r="G224" s="569">
        <f>VLOOKUP($A224,'1.26'!$A$6:$P$387,'Data for figs 1.26_1.31'!G$2,FALSE)</f>
        <v>0</v>
      </c>
      <c r="H224" s="569">
        <f>VLOOKUP($A224,'1.26'!$A$6:$P$387,'Data for figs 1.26_1.31'!H$2,FALSE)</f>
        <v>0</v>
      </c>
      <c r="I224" s="570">
        <f>VLOOKUP($A224,'1.26'!$A$6:$P$387,'Data for figs 1.26_1.31'!I$2,FALSE)</f>
        <v>0</v>
      </c>
      <c r="J224" s="530">
        <f>VLOOKUP($A224,'1.27'!$A$6:$P$387,'Data for figs 1.26_1.31'!J$2,FALSE)</f>
        <v>80.900000000000006</v>
      </c>
      <c r="K224" s="530">
        <f>VLOOKUP($A224,'1.27'!$A$6:$P$387,'Data for figs 1.26_1.31'!K$2,FALSE)</f>
        <v>38.6</v>
      </c>
      <c r="L224" s="530">
        <f>VLOOKUP($A224,'1.27'!$A$6:$P$387,'Data for figs 1.26_1.31'!L$2,FALSE)</f>
        <v>59.3</v>
      </c>
      <c r="M224" s="569">
        <f>VLOOKUP($A224,'1.28'!$A$6:$P$387,'Data for figs 1.26_1.31'!M$2,FALSE)</f>
        <v>0</v>
      </c>
      <c r="N224" s="569">
        <f>VLOOKUP($A224,'1.28'!$A$6:$P$387,'Data for figs 1.26_1.31'!N$2,FALSE)</f>
        <v>0</v>
      </c>
      <c r="O224" s="570">
        <f>VLOOKUP($A224,'1.28'!$A$6:$P$387,'Data for figs 1.26_1.31'!O$2,FALSE)</f>
        <v>0</v>
      </c>
      <c r="P224" s="556">
        <f>VLOOKUP($A224,'1.29'!$A$6:$P$387,'Data for figs 1.26_1.31'!P$2,FALSE)</f>
        <v>42.81694821</v>
      </c>
      <c r="Q224" s="556">
        <f>VLOOKUP($A224,'1.29'!$A$6:$P$387,'Data for figs 1.26_1.31'!Q$2,FALSE)</f>
        <v>11.492085169999999</v>
      </c>
      <c r="R224" s="556">
        <f>VLOOKUP($A224,'1.29'!$A$6:$P$387,'Data for figs 1.26_1.31'!R$2,FALSE)</f>
        <v>27.027163529999999</v>
      </c>
      <c r="S224" s="569">
        <f>VLOOKUP($A224,'1.30'!$A$6:$P$387,'Data for figs 1.26_1.31'!S$2,FALSE)</f>
        <v>0</v>
      </c>
      <c r="T224" s="569">
        <f>VLOOKUP($A224,'1.30'!$A$6:$P$387,'Data for figs 1.26_1.31'!T$2,FALSE)</f>
        <v>0</v>
      </c>
      <c r="U224" s="570">
        <f>VLOOKUP($A224,'1.30'!$A$6:$P$387,'Data for figs 1.26_1.31'!U$2,FALSE)</f>
        <v>0</v>
      </c>
      <c r="V224" s="556">
        <v>16.16344771</v>
      </c>
      <c r="W224" s="556">
        <v>11.902833790000001</v>
      </c>
      <c r="X224" s="556">
        <v>13.947296720000001</v>
      </c>
      <c r="Y224" s="531">
        <f>VLOOKUP($A224,'1.26'!$A$6:$P$387,'Data for figs 1.26_1.31'!Y$2,FALSE)</f>
        <v>201</v>
      </c>
      <c r="Z224" s="526"/>
      <c r="AA224" s="526"/>
      <c r="AB224" s="526"/>
      <c r="AC224" s="527"/>
    </row>
    <row r="225" spans="1:29" ht="17.25" x14ac:dyDescent="0.35">
      <c r="A225" s="528" t="s">
        <v>572</v>
      </c>
      <c r="B225" s="528" t="s">
        <v>573</v>
      </c>
      <c r="C225" s="528" t="s">
        <v>945</v>
      </c>
      <c r="D225" s="528" t="s">
        <v>58</v>
      </c>
      <c r="E225" s="528" t="s">
        <v>129</v>
      </c>
      <c r="F225" s="528"/>
      <c r="G225" s="569">
        <f>VLOOKUP($A225,'1.26'!$A$6:$P$387,'Data for figs 1.26_1.31'!G$2,FALSE)</f>
        <v>0</v>
      </c>
      <c r="H225" s="569">
        <f>VLOOKUP($A225,'1.26'!$A$6:$P$387,'Data for figs 1.26_1.31'!H$2,FALSE)</f>
        <v>0</v>
      </c>
      <c r="I225" s="570">
        <f>VLOOKUP($A225,'1.26'!$A$6:$P$387,'Data for figs 1.26_1.31'!I$2,FALSE)</f>
        <v>0</v>
      </c>
      <c r="J225" s="530">
        <f>VLOOKUP($A225,'1.27'!$A$6:$P$387,'Data for figs 1.26_1.31'!J$2,FALSE)</f>
        <v>65.8</v>
      </c>
      <c r="K225" s="530">
        <f>VLOOKUP($A225,'1.27'!$A$6:$P$387,'Data for figs 1.26_1.31'!K$2,FALSE)</f>
        <v>26.2</v>
      </c>
      <c r="L225" s="530">
        <f>VLOOKUP($A225,'1.27'!$A$6:$P$387,'Data for figs 1.26_1.31'!L$2,FALSE)</f>
        <v>45.6</v>
      </c>
      <c r="M225" s="569">
        <f>VLOOKUP($A225,'1.28'!$A$6:$P$387,'Data for figs 1.26_1.31'!M$2,FALSE)</f>
        <v>0</v>
      </c>
      <c r="N225" s="569">
        <f>VLOOKUP($A225,'1.28'!$A$6:$P$387,'Data for figs 1.26_1.31'!N$2,FALSE)</f>
        <v>0</v>
      </c>
      <c r="O225" s="570">
        <f>VLOOKUP($A225,'1.28'!$A$6:$P$387,'Data for figs 1.26_1.31'!O$2,FALSE)</f>
        <v>0</v>
      </c>
      <c r="P225" s="556">
        <f>VLOOKUP($A225,'1.29'!$A$6:$P$387,'Data for figs 1.26_1.31'!P$2,FALSE)</f>
        <v>35.625756240000001</v>
      </c>
      <c r="Q225" s="556">
        <f>VLOOKUP($A225,'1.29'!$A$6:$P$387,'Data for figs 1.26_1.31'!Q$2,FALSE)</f>
        <v>11.39303271</v>
      </c>
      <c r="R225" s="556">
        <f>VLOOKUP($A225,'1.29'!$A$6:$P$387,'Data for figs 1.26_1.31'!R$2,FALSE)</f>
        <v>23.27369917</v>
      </c>
      <c r="S225" s="569">
        <f>VLOOKUP($A225,'1.30'!$A$6:$P$387,'Data for figs 1.26_1.31'!S$2,FALSE)</f>
        <v>0</v>
      </c>
      <c r="T225" s="569">
        <f>VLOOKUP($A225,'1.30'!$A$6:$P$387,'Data for figs 1.26_1.31'!T$2,FALSE)</f>
        <v>0</v>
      </c>
      <c r="U225" s="570">
        <f>VLOOKUP($A225,'1.30'!$A$6:$P$387,'Data for figs 1.26_1.31'!U$2,FALSE)</f>
        <v>0</v>
      </c>
      <c r="V225" s="556">
        <v>12.96259727</v>
      </c>
      <c r="W225" s="556">
        <v>8.1113721180000002</v>
      </c>
      <c r="X225" s="556">
        <v>10.507665360000001</v>
      </c>
      <c r="Y225" s="531">
        <f>VLOOKUP($A225,'1.26'!$A$6:$P$387,'Data for figs 1.26_1.31'!Y$2,FALSE)</f>
        <v>309</v>
      </c>
      <c r="Z225" s="526"/>
      <c r="AA225" s="526"/>
      <c r="AB225" s="526"/>
      <c r="AC225" s="527"/>
    </row>
    <row r="226" spans="1:29" ht="17.25" x14ac:dyDescent="0.35">
      <c r="A226" s="528" t="s">
        <v>574</v>
      </c>
      <c r="B226" s="528" t="s">
        <v>575</v>
      </c>
      <c r="C226" s="528" t="s">
        <v>945</v>
      </c>
      <c r="D226" s="528" t="s">
        <v>58</v>
      </c>
      <c r="E226" s="528" t="s">
        <v>129</v>
      </c>
      <c r="F226" s="528"/>
      <c r="G226" s="569">
        <f>VLOOKUP($A226,'1.26'!$A$6:$P$387,'Data for figs 1.26_1.31'!G$2,FALSE)</f>
        <v>0</v>
      </c>
      <c r="H226" s="569">
        <f>VLOOKUP($A226,'1.26'!$A$6:$P$387,'Data for figs 1.26_1.31'!H$2,FALSE)</f>
        <v>0</v>
      </c>
      <c r="I226" s="570">
        <f>VLOOKUP($A226,'1.26'!$A$6:$P$387,'Data for figs 1.26_1.31'!I$2,FALSE)</f>
        <v>0</v>
      </c>
      <c r="J226" s="530">
        <f>VLOOKUP($A226,'1.27'!$A$6:$P$387,'Data for figs 1.26_1.31'!J$2,FALSE)</f>
        <v>78.400000000000006</v>
      </c>
      <c r="K226" s="530">
        <f>VLOOKUP($A226,'1.27'!$A$6:$P$387,'Data for figs 1.26_1.31'!K$2,FALSE)</f>
        <v>25.8</v>
      </c>
      <c r="L226" s="530">
        <f>VLOOKUP($A226,'1.27'!$A$6:$P$387,'Data for figs 1.26_1.31'!L$2,FALSE)</f>
        <v>51.1</v>
      </c>
      <c r="M226" s="569">
        <f>VLOOKUP($A226,'1.28'!$A$6:$P$387,'Data for figs 1.26_1.31'!M$2,FALSE)</f>
        <v>0</v>
      </c>
      <c r="N226" s="569">
        <f>VLOOKUP($A226,'1.28'!$A$6:$P$387,'Data for figs 1.26_1.31'!N$2,FALSE)</f>
        <v>0</v>
      </c>
      <c r="O226" s="570">
        <f>VLOOKUP($A226,'1.28'!$A$6:$P$387,'Data for figs 1.26_1.31'!O$2,FALSE)</f>
        <v>0</v>
      </c>
      <c r="P226" s="556">
        <f>VLOOKUP($A226,'1.29'!$A$6:$P$387,'Data for figs 1.26_1.31'!P$2,FALSE)</f>
        <v>43.827176049999998</v>
      </c>
      <c r="Q226" s="556">
        <f>VLOOKUP($A226,'1.29'!$A$6:$P$387,'Data for figs 1.26_1.31'!Q$2,FALSE)</f>
        <v>0</v>
      </c>
      <c r="R226" s="556">
        <f>VLOOKUP($A226,'1.29'!$A$6:$P$387,'Data for figs 1.26_1.31'!R$2,FALSE)</f>
        <v>24.783853789999998</v>
      </c>
      <c r="S226" s="569">
        <f>VLOOKUP($A226,'1.30'!$A$6:$P$387,'Data for figs 1.26_1.31'!S$2,FALSE)</f>
        <v>0</v>
      </c>
      <c r="T226" s="569">
        <f>VLOOKUP($A226,'1.30'!$A$6:$P$387,'Data for figs 1.26_1.31'!T$2,FALSE)</f>
        <v>0</v>
      </c>
      <c r="U226" s="570">
        <f>VLOOKUP($A226,'1.30'!$A$6:$P$387,'Data for figs 1.26_1.31'!U$2,FALSE)</f>
        <v>0</v>
      </c>
      <c r="V226" s="556">
        <v>9.8373660469999997</v>
      </c>
      <c r="W226" s="556">
        <v>0</v>
      </c>
      <c r="X226" s="556">
        <v>7.5687280379999997</v>
      </c>
      <c r="Y226" s="531">
        <f>VLOOKUP($A226,'1.26'!$A$6:$P$387,'Data for figs 1.26_1.31'!Y$2,FALSE)</f>
        <v>258</v>
      </c>
      <c r="Z226" s="526"/>
      <c r="AA226" s="526"/>
      <c r="AB226" s="526"/>
      <c r="AC226" s="527"/>
    </row>
    <row r="227" spans="1:29" ht="17.25" x14ac:dyDescent="0.35">
      <c r="A227" s="528" t="s">
        <v>576</v>
      </c>
      <c r="B227" s="528" t="s">
        <v>577</v>
      </c>
      <c r="C227" s="528" t="s">
        <v>945</v>
      </c>
      <c r="D227" s="528" t="s">
        <v>58</v>
      </c>
      <c r="E227" s="528" t="s">
        <v>129</v>
      </c>
      <c r="F227" s="528"/>
      <c r="G227" s="569">
        <f>VLOOKUP($A227,'1.26'!$A$6:$P$387,'Data for figs 1.26_1.31'!G$2,FALSE)</f>
        <v>0</v>
      </c>
      <c r="H227" s="569">
        <f>VLOOKUP($A227,'1.26'!$A$6:$P$387,'Data for figs 1.26_1.31'!H$2,FALSE)</f>
        <v>0</v>
      </c>
      <c r="I227" s="570">
        <f>VLOOKUP($A227,'1.26'!$A$6:$P$387,'Data for figs 1.26_1.31'!I$2,FALSE)</f>
        <v>0</v>
      </c>
      <c r="J227" s="530">
        <f>VLOOKUP($A227,'1.27'!$A$6:$P$387,'Data for figs 1.26_1.31'!J$2,FALSE)</f>
        <v>63.5</v>
      </c>
      <c r="K227" s="530">
        <f>VLOOKUP($A227,'1.27'!$A$6:$P$387,'Data for figs 1.26_1.31'!K$2,FALSE)</f>
        <v>22.5</v>
      </c>
      <c r="L227" s="530">
        <f>VLOOKUP($A227,'1.27'!$A$6:$P$387,'Data for figs 1.26_1.31'!L$2,FALSE)</f>
        <v>42.2</v>
      </c>
      <c r="M227" s="569">
        <f>VLOOKUP($A227,'1.28'!$A$6:$P$387,'Data for figs 1.26_1.31'!M$2,FALSE)</f>
        <v>0</v>
      </c>
      <c r="N227" s="569">
        <f>VLOOKUP($A227,'1.28'!$A$6:$P$387,'Data for figs 1.26_1.31'!N$2,FALSE)</f>
        <v>0</v>
      </c>
      <c r="O227" s="570">
        <f>VLOOKUP($A227,'1.28'!$A$6:$P$387,'Data for figs 1.26_1.31'!O$2,FALSE)</f>
        <v>0</v>
      </c>
      <c r="P227" s="556">
        <f>VLOOKUP($A227,'1.29'!$A$6:$P$387,'Data for figs 1.26_1.31'!P$2,FALSE)</f>
        <v>37.94576902</v>
      </c>
      <c r="Q227" s="556">
        <f>VLOOKUP($A227,'1.29'!$A$6:$P$387,'Data for figs 1.26_1.31'!Q$2,FALSE)</f>
        <v>0</v>
      </c>
      <c r="R227" s="556">
        <f>VLOOKUP($A227,'1.29'!$A$6:$P$387,'Data for figs 1.26_1.31'!R$2,FALSE)</f>
        <v>20.496167710000002</v>
      </c>
      <c r="S227" s="569">
        <f>VLOOKUP($A227,'1.30'!$A$6:$P$387,'Data for figs 1.26_1.31'!S$2,FALSE)</f>
        <v>0</v>
      </c>
      <c r="T227" s="569">
        <f>VLOOKUP($A227,'1.30'!$A$6:$P$387,'Data for figs 1.26_1.31'!T$2,FALSE)</f>
        <v>0</v>
      </c>
      <c r="U227" s="570">
        <f>VLOOKUP($A227,'1.30'!$A$6:$P$387,'Data for figs 1.26_1.31'!U$2,FALSE)</f>
        <v>0</v>
      </c>
      <c r="V227" s="556">
        <v>10.25735646</v>
      </c>
      <c r="W227" s="556">
        <v>6.5219208630000001</v>
      </c>
      <c r="X227" s="556">
        <v>8.3158334440000008</v>
      </c>
      <c r="Y227" s="531">
        <f>VLOOKUP($A227,'1.26'!$A$6:$P$387,'Data for figs 1.26_1.31'!Y$2,FALSE)</f>
        <v>313</v>
      </c>
      <c r="Z227" s="526"/>
      <c r="AA227" s="526"/>
      <c r="AB227" s="526"/>
      <c r="AC227" s="527"/>
    </row>
    <row r="228" spans="1:29" ht="17.25" x14ac:dyDescent="0.35">
      <c r="A228" s="528" t="s">
        <v>578</v>
      </c>
      <c r="B228" s="528" t="s">
        <v>579</v>
      </c>
      <c r="C228" s="528" t="s">
        <v>945</v>
      </c>
      <c r="D228" s="528" t="s">
        <v>58</v>
      </c>
      <c r="E228" s="528" t="s">
        <v>129</v>
      </c>
      <c r="F228" s="528"/>
      <c r="G228" s="569">
        <f>VLOOKUP($A228,'1.26'!$A$6:$P$387,'Data for figs 1.26_1.31'!G$2,FALSE)</f>
        <v>0</v>
      </c>
      <c r="H228" s="569">
        <f>VLOOKUP($A228,'1.26'!$A$6:$P$387,'Data for figs 1.26_1.31'!H$2,FALSE)</f>
        <v>0</v>
      </c>
      <c r="I228" s="570">
        <f>VLOOKUP($A228,'1.26'!$A$6:$P$387,'Data for figs 1.26_1.31'!I$2,FALSE)</f>
        <v>0</v>
      </c>
      <c r="J228" s="530">
        <f>VLOOKUP($A228,'1.27'!$A$6:$P$387,'Data for figs 1.26_1.31'!J$2,FALSE)</f>
        <v>65.5</v>
      </c>
      <c r="K228" s="530">
        <f>VLOOKUP($A228,'1.27'!$A$6:$P$387,'Data for figs 1.26_1.31'!K$2,FALSE)</f>
        <v>34</v>
      </c>
      <c r="L228" s="530">
        <f>VLOOKUP($A228,'1.27'!$A$6:$P$387,'Data for figs 1.26_1.31'!L$2,FALSE)</f>
        <v>49.7</v>
      </c>
      <c r="M228" s="569">
        <f>VLOOKUP($A228,'1.28'!$A$6:$P$387,'Data for figs 1.26_1.31'!M$2,FALSE)</f>
        <v>0</v>
      </c>
      <c r="N228" s="569">
        <f>VLOOKUP($A228,'1.28'!$A$6:$P$387,'Data for figs 1.26_1.31'!N$2,FALSE)</f>
        <v>0</v>
      </c>
      <c r="O228" s="570">
        <f>VLOOKUP($A228,'1.28'!$A$6:$P$387,'Data for figs 1.26_1.31'!O$2,FALSE)</f>
        <v>0</v>
      </c>
      <c r="P228" s="556">
        <f>VLOOKUP($A228,'1.29'!$A$6:$P$387,'Data for figs 1.26_1.31'!P$2,FALSE)</f>
        <v>40.865650879999997</v>
      </c>
      <c r="Q228" s="556">
        <f>VLOOKUP($A228,'1.29'!$A$6:$P$387,'Data for figs 1.26_1.31'!Q$2,FALSE)</f>
        <v>16.192426269999999</v>
      </c>
      <c r="R228" s="556">
        <f>VLOOKUP($A228,'1.29'!$A$6:$P$387,'Data for figs 1.26_1.31'!R$2,FALSE)</f>
        <v>28.575808299999998</v>
      </c>
      <c r="S228" s="569">
        <f>VLOOKUP($A228,'1.30'!$A$6:$P$387,'Data for figs 1.26_1.31'!S$2,FALSE)</f>
        <v>0</v>
      </c>
      <c r="T228" s="569">
        <f>VLOOKUP($A228,'1.30'!$A$6:$P$387,'Data for figs 1.26_1.31'!T$2,FALSE)</f>
        <v>0</v>
      </c>
      <c r="U228" s="570">
        <f>VLOOKUP($A228,'1.30'!$A$6:$P$387,'Data for figs 1.26_1.31'!U$2,FALSE)</f>
        <v>0</v>
      </c>
      <c r="V228" s="556">
        <v>0</v>
      </c>
      <c r="W228" s="556">
        <v>0</v>
      </c>
      <c r="X228" s="556">
        <v>6.1764295669999996</v>
      </c>
      <c r="Y228" s="531">
        <f>VLOOKUP($A228,'1.26'!$A$6:$P$387,'Data for figs 1.26_1.31'!Y$2,FALSE)</f>
        <v>283</v>
      </c>
      <c r="Z228" s="526"/>
      <c r="AA228" s="526"/>
      <c r="AB228" s="526"/>
      <c r="AC228" s="527"/>
    </row>
    <row r="229" spans="1:29" ht="17.25" x14ac:dyDescent="0.35">
      <c r="A229" s="528" t="s">
        <v>667</v>
      </c>
      <c r="B229" s="528" t="s">
        <v>668</v>
      </c>
      <c r="C229" s="528" t="s">
        <v>946</v>
      </c>
      <c r="D229" s="528" t="s">
        <v>60</v>
      </c>
      <c r="E229" s="528" t="s">
        <v>129</v>
      </c>
      <c r="F229" s="528"/>
      <c r="G229" s="569">
        <f>VLOOKUP($A229,'1.26'!$A$6:$P$387,'Data for figs 1.26_1.31'!G$2,FALSE)</f>
        <v>0</v>
      </c>
      <c r="H229" s="569">
        <f>VLOOKUP($A229,'1.26'!$A$6:$P$387,'Data for figs 1.26_1.31'!H$2,FALSE)</f>
        <v>0</v>
      </c>
      <c r="I229" s="570">
        <f>VLOOKUP($A229,'1.26'!$A$6:$P$387,'Data for figs 1.26_1.31'!I$2,FALSE)</f>
        <v>0</v>
      </c>
      <c r="J229" s="530">
        <f>VLOOKUP($A229,'1.27'!$A$6:$P$387,'Data for figs 1.26_1.31'!J$2,FALSE)</f>
        <v>128.30000000000001</v>
      </c>
      <c r="K229" s="530">
        <f>VLOOKUP($A229,'1.27'!$A$6:$P$387,'Data for figs 1.26_1.31'!K$2,FALSE)</f>
        <v>48.9</v>
      </c>
      <c r="L229" s="530">
        <f>VLOOKUP($A229,'1.27'!$A$6:$P$387,'Data for figs 1.26_1.31'!L$2,FALSE)</f>
        <v>88.3</v>
      </c>
      <c r="M229" s="569">
        <f>VLOOKUP($A229,'1.28'!$A$6:$P$387,'Data for figs 1.26_1.31'!M$2,FALSE)</f>
        <v>0</v>
      </c>
      <c r="N229" s="569">
        <f>VLOOKUP($A229,'1.28'!$A$6:$P$387,'Data for figs 1.26_1.31'!N$2,FALSE)</f>
        <v>0</v>
      </c>
      <c r="O229" s="570">
        <f>VLOOKUP($A229,'1.28'!$A$6:$P$387,'Data for figs 1.26_1.31'!O$2,FALSE)</f>
        <v>0</v>
      </c>
      <c r="P229" s="556">
        <f>VLOOKUP($A229,'1.29'!$A$6:$P$387,'Data for figs 1.26_1.31'!P$2,FALSE)</f>
        <v>74.672157540000001</v>
      </c>
      <c r="Q229" s="556">
        <f>VLOOKUP($A229,'1.29'!$A$6:$P$387,'Data for figs 1.26_1.31'!Q$2,FALSE)</f>
        <v>15.677383730000001</v>
      </c>
      <c r="R229" s="556">
        <f>VLOOKUP($A229,'1.29'!$A$6:$P$387,'Data for figs 1.26_1.31'!R$2,FALSE)</f>
        <v>44.814408319999998</v>
      </c>
      <c r="S229" s="569">
        <f>VLOOKUP($A229,'1.30'!$A$6:$P$387,'Data for figs 1.26_1.31'!S$2,FALSE)</f>
        <v>0</v>
      </c>
      <c r="T229" s="569">
        <f>VLOOKUP($A229,'1.30'!$A$6:$P$387,'Data for figs 1.26_1.31'!T$2,FALSE)</f>
        <v>0</v>
      </c>
      <c r="U229" s="570">
        <f>VLOOKUP($A229,'1.30'!$A$6:$P$387,'Data for figs 1.26_1.31'!U$2,FALSE)</f>
        <v>0</v>
      </c>
      <c r="V229" s="556">
        <v>17.470120900000001</v>
      </c>
      <c r="W229" s="556">
        <v>9.6875141550000006</v>
      </c>
      <c r="X229" s="556">
        <v>13.56787551</v>
      </c>
      <c r="Y229" s="531">
        <f>VLOOKUP($A229,'1.26'!$A$6:$P$387,'Data for figs 1.26_1.31'!Y$2,FALSE)</f>
        <v>155</v>
      </c>
      <c r="Z229" s="526"/>
      <c r="AA229" s="526"/>
      <c r="AB229" s="526"/>
      <c r="AC229" s="527"/>
    </row>
    <row r="230" spans="1:29" ht="17.25" x14ac:dyDescent="0.35">
      <c r="A230" s="528" t="s">
        <v>669</v>
      </c>
      <c r="B230" s="528" t="s">
        <v>670</v>
      </c>
      <c r="C230" s="528" t="s">
        <v>946</v>
      </c>
      <c r="D230" s="528" t="s">
        <v>60</v>
      </c>
      <c r="E230" s="528" t="s">
        <v>129</v>
      </c>
      <c r="F230" s="528"/>
      <c r="G230" s="569">
        <f>VLOOKUP($A230,'1.26'!$A$6:$P$387,'Data for figs 1.26_1.31'!G$2,FALSE)</f>
        <v>0</v>
      </c>
      <c r="H230" s="569">
        <f>VLOOKUP($A230,'1.26'!$A$6:$P$387,'Data for figs 1.26_1.31'!H$2,FALSE)</f>
        <v>0</v>
      </c>
      <c r="I230" s="570">
        <f>VLOOKUP($A230,'1.26'!$A$6:$P$387,'Data for figs 1.26_1.31'!I$2,FALSE)</f>
        <v>0</v>
      </c>
      <c r="J230" s="530">
        <f>VLOOKUP($A230,'1.27'!$A$6:$P$387,'Data for figs 1.26_1.31'!J$2,FALSE)</f>
        <v>117.3</v>
      </c>
      <c r="K230" s="530">
        <f>VLOOKUP($A230,'1.27'!$A$6:$P$387,'Data for figs 1.26_1.31'!K$2,FALSE)</f>
        <v>55.5</v>
      </c>
      <c r="L230" s="530">
        <f>VLOOKUP($A230,'1.27'!$A$6:$P$387,'Data for figs 1.26_1.31'!L$2,FALSE)</f>
        <v>85.8</v>
      </c>
      <c r="M230" s="569">
        <f>VLOOKUP($A230,'1.28'!$A$6:$P$387,'Data for figs 1.26_1.31'!M$2,FALSE)</f>
        <v>0</v>
      </c>
      <c r="N230" s="569">
        <f>VLOOKUP($A230,'1.28'!$A$6:$P$387,'Data for figs 1.26_1.31'!N$2,FALSE)</f>
        <v>0</v>
      </c>
      <c r="O230" s="570">
        <f>VLOOKUP($A230,'1.28'!$A$6:$P$387,'Data for figs 1.26_1.31'!O$2,FALSE)</f>
        <v>0</v>
      </c>
      <c r="P230" s="556">
        <f>VLOOKUP($A230,'1.29'!$A$6:$P$387,'Data for figs 1.26_1.31'!P$2,FALSE)</f>
        <v>70.701540679999994</v>
      </c>
      <c r="Q230" s="556">
        <f>VLOOKUP($A230,'1.29'!$A$6:$P$387,'Data for figs 1.26_1.31'!Q$2,FALSE)</f>
        <v>23.85375647</v>
      </c>
      <c r="R230" s="556">
        <f>VLOOKUP($A230,'1.29'!$A$6:$P$387,'Data for figs 1.26_1.31'!R$2,FALSE)</f>
        <v>46.752441249999997</v>
      </c>
      <c r="S230" s="569">
        <f>VLOOKUP($A230,'1.30'!$A$6:$P$387,'Data for figs 1.26_1.31'!S$2,FALSE)</f>
        <v>0</v>
      </c>
      <c r="T230" s="569">
        <f>VLOOKUP($A230,'1.30'!$A$6:$P$387,'Data for figs 1.26_1.31'!T$2,FALSE)</f>
        <v>0</v>
      </c>
      <c r="U230" s="570">
        <f>VLOOKUP($A230,'1.30'!$A$6:$P$387,'Data for figs 1.26_1.31'!U$2,FALSE)</f>
        <v>0</v>
      </c>
      <c r="V230" s="556">
        <v>10.43043729</v>
      </c>
      <c r="W230" s="556">
        <v>11.53316426</v>
      </c>
      <c r="X230" s="556">
        <v>11.023706929999999</v>
      </c>
      <c r="Y230" s="531">
        <f>VLOOKUP($A230,'1.26'!$A$6:$P$387,'Data for figs 1.26_1.31'!Y$2,FALSE)</f>
        <v>101</v>
      </c>
      <c r="Z230" s="526"/>
      <c r="AA230" s="526"/>
      <c r="AB230" s="526"/>
      <c r="AC230" s="527"/>
    </row>
    <row r="231" spans="1:29" ht="17.25" x14ac:dyDescent="0.35">
      <c r="A231" s="528" t="s">
        <v>671</v>
      </c>
      <c r="B231" s="528" t="s">
        <v>672</v>
      </c>
      <c r="C231" s="528" t="s">
        <v>946</v>
      </c>
      <c r="D231" s="528" t="s">
        <v>60</v>
      </c>
      <c r="E231" s="528" t="s">
        <v>129</v>
      </c>
      <c r="F231" s="528"/>
      <c r="G231" s="569">
        <f>VLOOKUP($A231,'1.26'!$A$6:$P$387,'Data for figs 1.26_1.31'!G$2,FALSE)</f>
        <v>0</v>
      </c>
      <c r="H231" s="569">
        <f>VLOOKUP($A231,'1.26'!$A$6:$P$387,'Data for figs 1.26_1.31'!H$2,FALSE)</f>
        <v>0</v>
      </c>
      <c r="I231" s="570">
        <f>VLOOKUP($A231,'1.26'!$A$6:$P$387,'Data for figs 1.26_1.31'!I$2,FALSE)</f>
        <v>0</v>
      </c>
      <c r="J231" s="530">
        <f>VLOOKUP($A231,'1.27'!$A$6:$P$387,'Data for figs 1.26_1.31'!J$2,FALSE)</f>
        <v>87.1</v>
      </c>
      <c r="K231" s="530">
        <f>VLOOKUP($A231,'1.27'!$A$6:$P$387,'Data for figs 1.26_1.31'!K$2,FALSE)</f>
        <v>40.5</v>
      </c>
      <c r="L231" s="530">
        <f>VLOOKUP($A231,'1.27'!$A$6:$P$387,'Data for figs 1.26_1.31'!L$2,FALSE)</f>
        <v>63.7</v>
      </c>
      <c r="M231" s="569">
        <f>VLOOKUP($A231,'1.28'!$A$6:$P$387,'Data for figs 1.26_1.31'!M$2,FALSE)</f>
        <v>0</v>
      </c>
      <c r="N231" s="569">
        <f>VLOOKUP($A231,'1.28'!$A$6:$P$387,'Data for figs 1.26_1.31'!N$2,FALSE)</f>
        <v>0</v>
      </c>
      <c r="O231" s="570">
        <f>VLOOKUP($A231,'1.28'!$A$6:$P$387,'Data for figs 1.26_1.31'!O$2,FALSE)</f>
        <v>0</v>
      </c>
      <c r="P231" s="556">
        <f>VLOOKUP($A231,'1.29'!$A$6:$P$387,'Data for figs 1.26_1.31'!P$2,FALSE)</f>
        <v>54.318484300000001</v>
      </c>
      <c r="Q231" s="556">
        <f>VLOOKUP($A231,'1.29'!$A$6:$P$387,'Data for figs 1.26_1.31'!Q$2,FALSE)</f>
        <v>16.747335499999998</v>
      </c>
      <c r="R231" s="556">
        <f>VLOOKUP($A231,'1.29'!$A$6:$P$387,'Data for figs 1.26_1.31'!R$2,FALSE)</f>
        <v>35.3272659</v>
      </c>
      <c r="S231" s="569">
        <f>VLOOKUP($A231,'1.30'!$A$6:$P$387,'Data for figs 1.26_1.31'!S$2,FALSE)</f>
        <v>0</v>
      </c>
      <c r="T231" s="569">
        <f>VLOOKUP($A231,'1.30'!$A$6:$P$387,'Data for figs 1.26_1.31'!T$2,FALSE)</f>
        <v>0</v>
      </c>
      <c r="U231" s="570">
        <f>VLOOKUP($A231,'1.30'!$A$6:$P$387,'Data for figs 1.26_1.31'!U$2,FALSE)</f>
        <v>0</v>
      </c>
      <c r="V231" s="556">
        <v>10.172841500000001</v>
      </c>
      <c r="W231" s="556">
        <v>7.1708776800000003</v>
      </c>
      <c r="X231" s="556">
        <v>8.6888956739999994</v>
      </c>
      <c r="Y231" s="531">
        <f>VLOOKUP($A231,'1.26'!$A$6:$P$387,'Data for figs 1.26_1.31'!Y$2,FALSE)</f>
        <v>222</v>
      </c>
      <c r="Z231" s="526"/>
      <c r="AA231" s="526"/>
      <c r="AB231" s="526"/>
      <c r="AC231" s="527"/>
    </row>
    <row r="232" spans="1:29" ht="17.25" x14ac:dyDescent="0.35">
      <c r="A232" s="528" t="s">
        <v>673</v>
      </c>
      <c r="B232" s="528" t="s">
        <v>674</v>
      </c>
      <c r="C232" s="528" t="s">
        <v>946</v>
      </c>
      <c r="D232" s="528" t="s">
        <v>60</v>
      </c>
      <c r="E232" s="528" t="s">
        <v>129</v>
      </c>
      <c r="F232" s="528"/>
      <c r="G232" s="569">
        <f>VLOOKUP($A232,'1.26'!$A$6:$P$387,'Data for figs 1.26_1.31'!G$2,FALSE)</f>
        <v>0</v>
      </c>
      <c r="H232" s="569">
        <f>VLOOKUP($A232,'1.26'!$A$6:$P$387,'Data for figs 1.26_1.31'!H$2,FALSE)</f>
        <v>0</v>
      </c>
      <c r="I232" s="570">
        <f>VLOOKUP($A232,'1.26'!$A$6:$P$387,'Data for figs 1.26_1.31'!I$2,FALSE)</f>
        <v>0</v>
      </c>
      <c r="J232" s="530">
        <f>VLOOKUP($A232,'1.27'!$A$6:$P$387,'Data for figs 1.26_1.31'!J$2,FALSE)</f>
        <v>83.8</v>
      </c>
      <c r="K232" s="530">
        <f>VLOOKUP($A232,'1.27'!$A$6:$P$387,'Data for figs 1.26_1.31'!K$2,FALSE)</f>
        <v>28.9</v>
      </c>
      <c r="L232" s="530">
        <f>VLOOKUP($A232,'1.27'!$A$6:$P$387,'Data for figs 1.26_1.31'!L$2,FALSE)</f>
        <v>55.6</v>
      </c>
      <c r="M232" s="569">
        <f>VLOOKUP($A232,'1.28'!$A$6:$P$387,'Data for figs 1.26_1.31'!M$2,FALSE)</f>
        <v>0</v>
      </c>
      <c r="N232" s="569">
        <f>VLOOKUP($A232,'1.28'!$A$6:$P$387,'Data for figs 1.26_1.31'!N$2,FALSE)</f>
        <v>0</v>
      </c>
      <c r="O232" s="570">
        <f>VLOOKUP($A232,'1.28'!$A$6:$P$387,'Data for figs 1.26_1.31'!O$2,FALSE)</f>
        <v>0</v>
      </c>
      <c r="P232" s="556">
        <f>VLOOKUP($A232,'1.29'!$A$6:$P$387,'Data for figs 1.26_1.31'!P$2,FALSE)</f>
        <v>48.426497089999998</v>
      </c>
      <c r="Q232" s="556">
        <f>VLOOKUP($A232,'1.29'!$A$6:$P$387,'Data for figs 1.26_1.31'!Q$2,FALSE)</f>
        <v>12.11303809</v>
      </c>
      <c r="R232" s="556">
        <f>VLOOKUP($A232,'1.29'!$A$6:$P$387,'Data for figs 1.26_1.31'!R$2,FALSE)</f>
        <v>29.715450789999998</v>
      </c>
      <c r="S232" s="569">
        <f>VLOOKUP($A232,'1.30'!$A$6:$P$387,'Data for figs 1.26_1.31'!S$2,FALSE)</f>
        <v>0</v>
      </c>
      <c r="T232" s="569">
        <f>VLOOKUP($A232,'1.30'!$A$6:$P$387,'Data for figs 1.26_1.31'!T$2,FALSE)</f>
        <v>0</v>
      </c>
      <c r="U232" s="570">
        <f>VLOOKUP($A232,'1.30'!$A$6:$P$387,'Data for figs 1.26_1.31'!U$2,FALSE)</f>
        <v>0</v>
      </c>
      <c r="V232" s="556">
        <v>14.56088196</v>
      </c>
      <c r="W232" s="556">
        <v>8.3188453280000001</v>
      </c>
      <c r="X232" s="556">
        <v>11.3519082</v>
      </c>
      <c r="Y232" s="531">
        <f>VLOOKUP($A232,'1.26'!$A$6:$P$387,'Data for figs 1.26_1.31'!Y$2,FALSE)</f>
        <v>259</v>
      </c>
      <c r="Z232" s="526"/>
      <c r="AA232" s="526"/>
      <c r="AB232" s="526"/>
      <c r="AC232" s="527"/>
    </row>
    <row r="233" spans="1:29" ht="17.25" x14ac:dyDescent="0.35">
      <c r="A233" s="528" t="s">
        <v>675</v>
      </c>
      <c r="B233" s="528" t="s">
        <v>676</v>
      </c>
      <c r="C233" s="528" t="s">
        <v>946</v>
      </c>
      <c r="D233" s="528" t="s">
        <v>60</v>
      </c>
      <c r="E233" s="528" t="s">
        <v>129</v>
      </c>
      <c r="F233" s="528"/>
      <c r="G233" s="569">
        <f>VLOOKUP($A233,'1.26'!$A$6:$P$387,'Data for figs 1.26_1.31'!G$2,FALSE)</f>
        <v>0</v>
      </c>
      <c r="H233" s="569">
        <f>VLOOKUP($A233,'1.26'!$A$6:$P$387,'Data for figs 1.26_1.31'!H$2,FALSE)</f>
        <v>0</v>
      </c>
      <c r="I233" s="570">
        <f>VLOOKUP($A233,'1.26'!$A$6:$P$387,'Data for figs 1.26_1.31'!I$2,FALSE)</f>
        <v>0</v>
      </c>
      <c r="J233" s="530">
        <f>VLOOKUP($A233,'1.27'!$A$6:$P$387,'Data for figs 1.26_1.31'!J$2,FALSE)</f>
        <v>90.1</v>
      </c>
      <c r="K233" s="530">
        <f>VLOOKUP($A233,'1.27'!$A$6:$P$387,'Data for figs 1.26_1.31'!K$2,FALSE)</f>
        <v>41.6</v>
      </c>
      <c r="L233" s="530">
        <f>VLOOKUP($A233,'1.27'!$A$6:$P$387,'Data for figs 1.26_1.31'!L$2,FALSE)</f>
        <v>65.400000000000006</v>
      </c>
      <c r="M233" s="569">
        <f>VLOOKUP($A233,'1.28'!$A$6:$P$387,'Data for figs 1.26_1.31'!M$2,FALSE)</f>
        <v>0</v>
      </c>
      <c r="N233" s="569">
        <f>VLOOKUP($A233,'1.28'!$A$6:$P$387,'Data for figs 1.26_1.31'!N$2,FALSE)</f>
        <v>0</v>
      </c>
      <c r="O233" s="570">
        <f>VLOOKUP($A233,'1.28'!$A$6:$P$387,'Data for figs 1.26_1.31'!O$2,FALSE)</f>
        <v>0</v>
      </c>
      <c r="P233" s="556">
        <f>VLOOKUP($A233,'1.29'!$A$6:$P$387,'Data for figs 1.26_1.31'!P$2,FALSE)</f>
        <v>53.635773260000001</v>
      </c>
      <c r="Q233" s="556">
        <f>VLOOKUP($A233,'1.29'!$A$6:$P$387,'Data for figs 1.26_1.31'!Q$2,FALSE)</f>
        <v>15.49435008</v>
      </c>
      <c r="R233" s="556">
        <f>VLOOKUP($A233,'1.29'!$A$6:$P$387,'Data for figs 1.26_1.31'!R$2,FALSE)</f>
        <v>34.163224839999998</v>
      </c>
      <c r="S233" s="569">
        <f>VLOOKUP($A233,'1.30'!$A$6:$P$387,'Data for figs 1.26_1.31'!S$2,FALSE)</f>
        <v>0</v>
      </c>
      <c r="T233" s="569">
        <f>VLOOKUP($A233,'1.30'!$A$6:$P$387,'Data for figs 1.26_1.31'!T$2,FALSE)</f>
        <v>0</v>
      </c>
      <c r="U233" s="570">
        <f>VLOOKUP($A233,'1.30'!$A$6:$P$387,'Data for figs 1.26_1.31'!U$2,FALSE)</f>
        <v>0</v>
      </c>
      <c r="V233" s="556">
        <v>13.39925936</v>
      </c>
      <c r="W233" s="556">
        <v>7.7684992260000003</v>
      </c>
      <c r="X233" s="556">
        <v>10.47897991</v>
      </c>
      <c r="Y233" s="531">
        <f>VLOOKUP($A233,'1.26'!$A$6:$P$387,'Data for figs 1.26_1.31'!Y$2,FALSE)</f>
        <v>263</v>
      </c>
      <c r="Z233" s="526"/>
      <c r="AA233" s="526"/>
      <c r="AB233" s="526"/>
      <c r="AC233" s="527"/>
    </row>
    <row r="234" spans="1:29" ht="17.25" x14ac:dyDescent="0.35">
      <c r="A234" s="528" t="s">
        <v>580</v>
      </c>
      <c r="B234" s="528" t="s">
        <v>581</v>
      </c>
      <c r="C234" s="528" t="s">
        <v>947</v>
      </c>
      <c r="D234" s="528" t="s">
        <v>58</v>
      </c>
      <c r="E234" s="528" t="s">
        <v>129</v>
      </c>
      <c r="F234" s="528"/>
      <c r="G234" s="569">
        <f>VLOOKUP($A234,'1.26'!$A$6:$P$387,'Data for figs 1.26_1.31'!G$2,FALSE)</f>
        <v>0</v>
      </c>
      <c r="H234" s="569">
        <f>VLOOKUP($A234,'1.26'!$A$6:$P$387,'Data for figs 1.26_1.31'!H$2,FALSE)</f>
        <v>0</v>
      </c>
      <c r="I234" s="570">
        <f>VLOOKUP($A234,'1.26'!$A$6:$P$387,'Data for figs 1.26_1.31'!I$2,FALSE)</f>
        <v>0</v>
      </c>
      <c r="J234" s="530">
        <f>VLOOKUP($A234,'1.27'!$A$6:$P$387,'Data for figs 1.26_1.31'!J$2,FALSE)</f>
        <v>77.900000000000006</v>
      </c>
      <c r="K234" s="530">
        <f>VLOOKUP($A234,'1.27'!$A$6:$P$387,'Data for figs 1.26_1.31'!K$2,FALSE)</f>
        <v>34.6</v>
      </c>
      <c r="L234" s="530">
        <f>VLOOKUP($A234,'1.27'!$A$6:$P$387,'Data for figs 1.26_1.31'!L$2,FALSE)</f>
        <v>55</v>
      </c>
      <c r="M234" s="569">
        <f>VLOOKUP($A234,'1.28'!$A$6:$P$387,'Data for figs 1.26_1.31'!M$2,FALSE)</f>
        <v>0</v>
      </c>
      <c r="N234" s="569">
        <f>VLOOKUP($A234,'1.28'!$A$6:$P$387,'Data for figs 1.26_1.31'!N$2,FALSE)</f>
        <v>0</v>
      </c>
      <c r="O234" s="570">
        <f>VLOOKUP($A234,'1.28'!$A$6:$P$387,'Data for figs 1.26_1.31'!O$2,FALSE)</f>
        <v>0</v>
      </c>
      <c r="P234" s="556">
        <f>VLOOKUP($A234,'1.29'!$A$6:$P$387,'Data for figs 1.26_1.31'!P$2,FALSE)</f>
        <v>40.124209659999998</v>
      </c>
      <c r="Q234" s="556">
        <f>VLOOKUP($A234,'1.29'!$A$6:$P$387,'Data for figs 1.26_1.31'!Q$2,FALSE)</f>
        <v>11.84027588</v>
      </c>
      <c r="R234" s="556">
        <f>VLOOKUP($A234,'1.29'!$A$6:$P$387,'Data for figs 1.26_1.31'!R$2,FALSE)</f>
        <v>25.196034350000001</v>
      </c>
      <c r="S234" s="569">
        <f>VLOOKUP($A234,'1.30'!$A$6:$P$387,'Data for figs 1.26_1.31'!S$2,FALSE)</f>
        <v>0</v>
      </c>
      <c r="T234" s="569">
        <f>VLOOKUP($A234,'1.30'!$A$6:$P$387,'Data for figs 1.26_1.31'!T$2,FALSE)</f>
        <v>0</v>
      </c>
      <c r="U234" s="570">
        <f>VLOOKUP($A234,'1.30'!$A$6:$P$387,'Data for figs 1.26_1.31'!U$2,FALSE)</f>
        <v>0</v>
      </c>
      <c r="V234" s="556">
        <v>16.010611959999999</v>
      </c>
      <c r="W234" s="556">
        <v>0</v>
      </c>
      <c r="X234" s="556">
        <v>10.19408574</v>
      </c>
      <c r="Y234" s="531">
        <f>VLOOKUP($A234,'1.26'!$A$6:$P$387,'Data for figs 1.26_1.31'!Y$2,FALSE)</f>
        <v>164</v>
      </c>
      <c r="Z234" s="526"/>
      <c r="AA234" s="526"/>
      <c r="AB234" s="526"/>
      <c r="AC234" s="527"/>
    </row>
    <row r="235" spans="1:29" ht="17.25" x14ac:dyDescent="0.35">
      <c r="A235" s="528" t="s">
        <v>582</v>
      </c>
      <c r="B235" s="528" t="s">
        <v>583</v>
      </c>
      <c r="C235" s="528" t="s">
        <v>947</v>
      </c>
      <c r="D235" s="528" t="s">
        <v>58</v>
      </c>
      <c r="E235" s="528" t="s">
        <v>129</v>
      </c>
      <c r="F235" s="528"/>
      <c r="G235" s="569">
        <f>VLOOKUP($A235,'1.26'!$A$6:$P$387,'Data for figs 1.26_1.31'!G$2,FALSE)</f>
        <v>0</v>
      </c>
      <c r="H235" s="569">
        <f>VLOOKUP($A235,'1.26'!$A$6:$P$387,'Data for figs 1.26_1.31'!H$2,FALSE)</f>
        <v>0</v>
      </c>
      <c r="I235" s="570">
        <f>VLOOKUP($A235,'1.26'!$A$6:$P$387,'Data for figs 1.26_1.31'!I$2,FALSE)</f>
        <v>0</v>
      </c>
      <c r="J235" s="530">
        <f>VLOOKUP($A235,'1.27'!$A$6:$P$387,'Data for figs 1.26_1.31'!J$2,FALSE)</f>
        <v>100.4</v>
      </c>
      <c r="K235" s="530">
        <f>VLOOKUP($A235,'1.27'!$A$6:$P$387,'Data for figs 1.26_1.31'!K$2,FALSE)</f>
        <v>35.799999999999997</v>
      </c>
      <c r="L235" s="530">
        <f>VLOOKUP($A235,'1.27'!$A$6:$P$387,'Data for figs 1.26_1.31'!L$2,FALSE)</f>
        <v>66.3</v>
      </c>
      <c r="M235" s="569">
        <f>VLOOKUP($A235,'1.28'!$A$6:$P$387,'Data for figs 1.26_1.31'!M$2,FALSE)</f>
        <v>0</v>
      </c>
      <c r="N235" s="569">
        <f>VLOOKUP($A235,'1.28'!$A$6:$P$387,'Data for figs 1.26_1.31'!N$2,FALSE)</f>
        <v>0</v>
      </c>
      <c r="O235" s="570">
        <f>VLOOKUP($A235,'1.28'!$A$6:$P$387,'Data for figs 1.26_1.31'!O$2,FALSE)</f>
        <v>0</v>
      </c>
      <c r="P235" s="556">
        <f>VLOOKUP($A235,'1.29'!$A$6:$P$387,'Data for figs 1.26_1.31'!P$2,FALSE)</f>
        <v>60.538805799999999</v>
      </c>
      <c r="Q235" s="556">
        <f>VLOOKUP($A235,'1.29'!$A$6:$P$387,'Data for figs 1.26_1.31'!Q$2,FALSE)</f>
        <v>13.72203139</v>
      </c>
      <c r="R235" s="556">
        <f>VLOOKUP($A235,'1.29'!$A$6:$P$387,'Data for figs 1.26_1.31'!R$2,FALSE)</f>
        <v>35.774308519999998</v>
      </c>
      <c r="S235" s="569">
        <f>VLOOKUP($A235,'1.30'!$A$6:$P$387,'Data for figs 1.26_1.31'!S$2,FALSE)</f>
        <v>0</v>
      </c>
      <c r="T235" s="569">
        <f>VLOOKUP($A235,'1.30'!$A$6:$P$387,'Data for figs 1.26_1.31'!T$2,FALSE)</f>
        <v>0</v>
      </c>
      <c r="U235" s="570">
        <f>VLOOKUP($A235,'1.30'!$A$6:$P$387,'Data for figs 1.26_1.31'!U$2,FALSE)</f>
        <v>0</v>
      </c>
      <c r="V235" s="556">
        <v>8.7594620489999997</v>
      </c>
      <c r="W235" s="556">
        <v>10.714191870000001</v>
      </c>
      <c r="X235" s="556">
        <v>9.7955456769999998</v>
      </c>
      <c r="Y235" s="531">
        <f>VLOOKUP($A235,'1.26'!$A$6:$P$387,'Data for figs 1.26_1.31'!Y$2,FALSE)</f>
        <v>149</v>
      </c>
      <c r="Z235" s="526"/>
      <c r="AA235" s="526"/>
      <c r="AB235" s="526"/>
      <c r="AC235" s="527"/>
    </row>
    <row r="236" spans="1:29" ht="17.25" x14ac:dyDescent="0.35">
      <c r="A236" s="528" t="s">
        <v>584</v>
      </c>
      <c r="B236" s="528" t="s">
        <v>585</v>
      </c>
      <c r="C236" s="528" t="s">
        <v>947</v>
      </c>
      <c r="D236" s="528" t="s">
        <v>58</v>
      </c>
      <c r="E236" s="528" t="s">
        <v>129</v>
      </c>
      <c r="F236" s="528"/>
      <c r="G236" s="569">
        <f>VLOOKUP($A236,'1.26'!$A$6:$P$387,'Data for figs 1.26_1.31'!G$2,FALSE)</f>
        <v>0</v>
      </c>
      <c r="H236" s="569">
        <f>VLOOKUP($A236,'1.26'!$A$6:$P$387,'Data for figs 1.26_1.31'!H$2,FALSE)</f>
        <v>0</v>
      </c>
      <c r="I236" s="570">
        <f>VLOOKUP($A236,'1.26'!$A$6:$P$387,'Data for figs 1.26_1.31'!I$2,FALSE)</f>
        <v>0</v>
      </c>
      <c r="J236" s="530">
        <f>VLOOKUP($A236,'1.27'!$A$6:$P$387,'Data for figs 1.26_1.31'!J$2,FALSE)</f>
        <v>76.7</v>
      </c>
      <c r="K236" s="530">
        <f>VLOOKUP($A236,'1.27'!$A$6:$P$387,'Data for figs 1.26_1.31'!K$2,FALSE)</f>
        <v>37.799999999999997</v>
      </c>
      <c r="L236" s="530">
        <f>VLOOKUP($A236,'1.27'!$A$6:$P$387,'Data for figs 1.26_1.31'!L$2,FALSE)</f>
        <v>56.4</v>
      </c>
      <c r="M236" s="569">
        <f>VLOOKUP($A236,'1.28'!$A$6:$P$387,'Data for figs 1.26_1.31'!M$2,FALSE)</f>
        <v>0</v>
      </c>
      <c r="N236" s="569">
        <f>VLOOKUP($A236,'1.28'!$A$6:$P$387,'Data for figs 1.26_1.31'!N$2,FALSE)</f>
        <v>0</v>
      </c>
      <c r="O236" s="570">
        <f>VLOOKUP($A236,'1.28'!$A$6:$P$387,'Data for figs 1.26_1.31'!O$2,FALSE)</f>
        <v>0</v>
      </c>
      <c r="P236" s="556">
        <f>VLOOKUP($A236,'1.29'!$A$6:$P$387,'Data for figs 1.26_1.31'!P$2,FALSE)</f>
        <v>42.338019539999998</v>
      </c>
      <c r="Q236" s="556">
        <f>VLOOKUP($A236,'1.29'!$A$6:$P$387,'Data for figs 1.26_1.31'!Q$2,FALSE)</f>
        <v>8.9050917399999996</v>
      </c>
      <c r="R236" s="556">
        <f>VLOOKUP($A236,'1.29'!$A$6:$P$387,'Data for figs 1.26_1.31'!R$2,FALSE)</f>
        <v>24.742499930000001</v>
      </c>
      <c r="S236" s="569">
        <f>VLOOKUP($A236,'1.30'!$A$6:$P$387,'Data for figs 1.26_1.31'!S$2,FALSE)</f>
        <v>0</v>
      </c>
      <c r="T236" s="569">
        <f>VLOOKUP($A236,'1.30'!$A$6:$P$387,'Data for figs 1.26_1.31'!T$2,FALSE)</f>
        <v>0</v>
      </c>
      <c r="U236" s="570">
        <f>VLOOKUP($A236,'1.30'!$A$6:$P$387,'Data for figs 1.26_1.31'!U$2,FALSE)</f>
        <v>0</v>
      </c>
      <c r="V236" s="556">
        <v>14.71702851</v>
      </c>
      <c r="W236" s="556">
        <v>11.677391930000001</v>
      </c>
      <c r="X236" s="556">
        <v>13.146926929999999</v>
      </c>
      <c r="Y236" s="531">
        <f>VLOOKUP($A236,'1.26'!$A$6:$P$387,'Data for figs 1.26_1.31'!Y$2,FALSE)</f>
        <v>213</v>
      </c>
      <c r="Z236" s="526"/>
      <c r="AA236" s="526"/>
      <c r="AB236" s="526"/>
      <c r="AC236" s="527"/>
    </row>
    <row r="237" spans="1:29" ht="17.25" x14ac:dyDescent="0.35">
      <c r="A237" s="528" t="s">
        <v>586</v>
      </c>
      <c r="B237" s="528" t="s">
        <v>587</v>
      </c>
      <c r="C237" s="528" t="s">
        <v>947</v>
      </c>
      <c r="D237" s="528" t="s">
        <v>58</v>
      </c>
      <c r="E237" s="528" t="s">
        <v>129</v>
      </c>
      <c r="F237" s="528"/>
      <c r="G237" s="569">
        <f>VLOOKUP($A237,'1.26'!$A$6:$P$387,'Data for figs 1.26_1.31'!G$2,FALSE)</f>
        <v>0</v>
      </c>
      <c r="H237" s="569">
        <f>VLOOKUP($A237,'1.26'!$A$6:$P$387,'Data for figs 1.26_1.31'!H$2,FALSE)</f>
        <v>0</v>
      </c>
      <c r="I237" s="570">
        <f>VLOOKUP($A237,'1.26'!$A$6:$P$387,'Data for figs 1.26_1.31'!I$2,FALSE)</f>
        <v>0</v>
      </c>
      <c r="J237" s="530">
        <f>VLOOKUP($A237,'1.27'!$A$6:$P$387,'Data for figs 1.26_1.31'!J$2,FALSE)</f>
        <v>101.3</v>
      </c>
      <c r="K237" s="530">
        <f>VLOOKUP($A237,'1.27'!$A$6:$P$387,'Data for figs 1.26_1.31'!K$2,FALSE)</f>
        <v>46.5</v>
      </c>
      <c r="L237" s="530">
        <f>VLOOKUP($A237,'1.27'!$A$6:$P$387,'Data for figs 1.26_1.31'!L$2,FALSE)</f>
        <v>73.2</v>
      </c>
      <c r="M237" s="569">
        <f>VLOOKUP($A237,'1.28'!$A$6:$P$387,'Data for figs 1.26_1.31'!M$2,FALSE)</f>
        <v>0</v>
      </c>
      <c r="N237" s="569">
        <f>VLOOKUP($A237,'1.28'!$A$6:$P$387,'Data for figs 1.26_1.31'!N$2,FALSE)</f>
        <v>0</v>
      </c>
      <c r="O237" s="570">
        <f>VLOOKUP($A237,'1.28'!$A$6:$P$387,'Data for figs 1.26_1.31'!O$2,FALSE)</f>
        <v>0</v>
      </c>
      <c r="P237" s="556">
        <f>VLOOKUP($A237,'1.29'!$A$6:$P$387,'Data for figs 1.26_1.31'!P$2,FALSE)</f>
        <v>67.799771660000005</v>
      </c>
      <c r="Q237" s="556">
        <f>VLOOKUP($A237,'1.29'!$A$6:$P$387,'Data for figs 1.26_1.31'!Q$2,FALSE)</f>
        <v>19.42544182</v>
      </c>
      <c r="R237" s="556">
        <f>VLOOKUP($A237,'1.29'!$A$6:$P$387,'Data for figs 1.26_1.31'!R$2,FALSE)</f>
        <v>43.045945109999998</v>
      </c>
      <c r="S237" s="569">
        <f>VLOOKUP($A237,'1.30'!$A$6:$P$387,'Data for figs 1.26_1.31'!S$2,FALSE)</f>
        <v>0</v>
      </c>
      <c r="T237" s="569">
        <f>VLOOKUP($A237,'1.30'!$A$6:$P$387,'Data for figs 1.26_1.31'!T$2,FALSE)</f>
        <v>0</v>
      </c>
      <c r="U237" s="570">
        <f>VLOOKUP($A237,'1.30'!$A$6:$P$387,'Data for figs 1.26_1.31'!U$2,FALSE)</f>
        <v>0</v>
      </c>
      <c r="V237" s="556">
        <v>15.93167034</v>
      </c>
      <c r="W237" s="556">
        <v>11.111128280000001</v>
      </c>
      <c r="X237" s="556">
        <v>13.415997750000001</v>
      </c>
      <c r="Y237" s="531">
        <f>VLOOKUP($A237,'1.26'!$A$6:$P$387,'Data for figs 1.26_1.31'!Y$2,FALSE)</f>
        <v>136</v>
      </c>
      <c r="Z237" s="526"/>
      <c r="AA237" s="526"/>
      <c r="AB237" s="526"/>
      <c r="AC237" s="527"/>
    </row>
    <row r="238" spans="1:29" ht="17.25" x14ac:dyDescent="0.35">
      <c r="A238" s="528" t="s">
        <v>588</v>
      </c>
      <c r="B238" s="528" t="s">
        <v>589</v>
      </c>
      <c r="C238" s="528" t="s">
        <v>947</v>
      </c>
      <c r="D238" s="528" t="s">
        <v>58</v>
      </c>
      <c r="E238" s="528" t="s">
        <v>129</v>
      </c>
      <c r="F238" s="528"/>
      <c r="G238" s="569">
        <f>VLOOKUP($A238,'1.26'!$A$6:$P$387,'Data for figs 1.26_1.31'!G$2,FALSE)</f>
        <v>0</v>
      </c>
      <c r="H238" s="569">
        <f>VLOOKUP($A238,'1.26'!$A$6:$P$387,'Data for figs 1.26_1.31'!H$2,FALSE)</f>
        <v>0</v>
      </c>
      <c r="I238" s="570">
        <f>VLOOKUP($A238,'1.26'!$A$6:$P$387,'Data for figs 1.26_1.31'!I$2,FALSE)</f>
        <v>0</v>
      </c>
      <c r="J238" s="530">
        <f>VLOOKUP($A238,'1.27'!$A$6:$P$387,'Data for figs 1.26_1.31'!J$2,FALSE)</f>
        <v>64</v>
      </c>
      <c r="K238" s="530">
        <f>VLOOKUP($A238,'1.27'!$A$6:$P$387,'Data for figs 1.26_1.31'!K$2,FALSE)</f>
        <v>25.9</v>
      </c>
      <c r="L238" s="530">
        <f>VLOOKUP($A238,'1.27'!$A$6:$P$387,'Data for figs 1.26_1.31'!L$2,FALSE)</f>
        <v>44.3</v>
      </c>
      <c r="M238" s="569">
        <f>VLOOKUP($A238,'1.28'!$A$6:$P$387,'Data for figs 1.26_1.31'!M$2,FALSE)</f>
        <v>0</v>
      </c>
      <c r="N238" s="569">
        <f>VLOOKUP($A238,'1.28'!$A$6:$P$387,'Data for figs 1.26_1.31'!N$2,FALSE)</f>
        <v>0</v>
      </c>
      <c r="O238" s="570">
        <f>VLOOKUP($A238,'1.28'!$A$6:$P$387,'Data for figs 1.26_1.31'!O$2,FALSE)</f>
        <v>0</v>
      </c>
      <c r="P238" s="556">
        <f>VLOOKUP($A238,'1.29'!$A$6:$P$387,'Data for figs 1.26_1.31'!P$2,FALSE)</f>
        <v>36.864549959999998</v>
      </c>
      <c r="Q238" s="556">
        <f>VLOOKUP($A238,'1.29'!$A$6:$P$387,'Data for figs 1.26_1.31'!Q$2,FALSE)</f>
        <v>8.8905286179999994</v>
      </c>
      <c r="R238" s="556">
        <f>VLOOKUP($A238,'1.29'!$A$6:$P$387,'Data for figs 1.26_1.31'!R$2,FALSE)</f>
        <v>22.404159270000001</v>
      </c>
      <c r="S238" s="569">
        <f>VLOOKUP($A238,'1.30'!$A$6:$P$387,'Data for figs 1.26_1.31'!S$2,FALSE)</f>
        <v>0</v>
      </c>
      <c r="T238" s="569">
        <f>VLOOKUP($A238,'1.30'!$A$6:$P$387,'Data for figs 1.26_1.31'!T$2,FALSE)</f>
        <v>0</v>
      </c>
      <c r="U238" s="570">
        <f>VLOOKUP($A238,'1.30'!$A$6:$P$387,'Data for figs 1.26_1.31'!U$2,FALSE)</f>
        <v>0</v>
      </c>
      <c r="V238" s="556">
        <v>5.90934077</v>
      </c>
      <c r="W238" s="556">
        <v>7.7729264010000003</v>
      </c>
      <c r="X238" s="556">
        <v>6.8803247340000002</v>
      </c>
      <c r="Y238" s="531">
        <f>VLOOKUP($A238,'1.26'!$A$6:$P$387,'Data for figs 1.26_1.31'!Y$2,FALSE)</f>
        <v>290</v>
      </c>
      <c r="Z238" s="526"/>
      <c r="AA238" s="526"/>
      <c r="AB238" s="526"/>
      <c r="AC238" s="527"/>
    </row>
    <row r="239" spans="1:29" ht="17.25" x14ac:dyDescent="0.35">
      <c r="A239" s="528" t="s">
        <v>590</v>
      </c>
      <c r="B239" s="528" t="s">
        <v>591</v>
      </c>
      <c r="C239" s="528" t="s">
        <v>947</v>
      </c>
      <c r="D239" s="528" t="s">
        <v>58</v>
      </c>
      <c r="E239" s="528" t="s">
        <v>129</v>
      </c>
      <c r="F239" s="528"/>
      <c r="G239" s="569">
        <f>VLOOKUP($A239,'1.26'!$A$6:$P$387,'Data for figs 1.26_1.31'!G$2,FALSE)</f>
        <v>0</v>
      </c>
      <c r="H239" s="569">
        <f>VLOOKUP($A239,'1.26'!$A$6:$P$387,'Data for figs 1.26_1.31'!H$2,FALSE)</f>
        <v>0</v>
      </c>
      <c r="I239" s="570">
        <f>VLOOKUP($A239,'1.26'!$A$6:$P$387,'Data for figs 1.26_1.31'!I$2,FALSE)</f>
        <v>0</v>
      </c>
      <c r="J239" s="530">
        <f>VLOOKUP($A239,'1.27'!$A$6:$P$387,'Data for figs 1.26_1.31'!J$2,FALSE)</f>
        <v>74.7</v>
      </c>
      <c r="K239" s="530">
        <f>VLOOKUP($A239,'1.27'!$A$6:$P$387,'Data for figs 1.26_1.31'!K$2,FALSE)</f>
        <v>24</v>
      </c>
      <c r="L239" s="530">
        <f>VLOOKUP($A239,'1.27'!$A$6:$P$387,'Data for figs 1.26_1.31'!L$2,FALSE)</f>
        <v>48.4</v>
      </c>
      <c r="M239" s="569">
        <f>VLOOKUP($A239,'1.28'!$A$6:$P$387,'Data for figs 1.26_1.31'!M$2,FALSE)</f>
        <v>0</v>
      </c>
      <c r="N239" s="569">
        <f>VLOOKUP($A239,'1.28'!$A$6:$P$387,'Data for figs 1.26_1.31'!N$2,FALSE)</f>
        <v>0</v>
      </c>
      <c r="O239" s="570">
        <f>VLOOKUP($A239,'1.28'!$A$6:$P$387,'Data for figs 1.26_1.31'!O$2,FALSE)</f>
        <v>0</v>
      </c>
      <c r="P239" s="556">
        <f>VLOOKUP($A239,'1.29'!$A$6:$P$387,'Data for figs 1.26_1.31'!P$2,FALSE)</f>
        <v>39.707615199999999</v>
      </c>
      <c r="Q239" s="556">
        <f>VLOOKUP($A239,'1.29'!$A$6:$P$387,'Data for figs 1.26_1.31'!Q$2,FALSE)</f>
        <v>6.0428164459999998</v>
      </c>
      <c r="R239" s="556">
        <f>VLOOKUP($A239,'1.29'!$A$6:$P$387,'Data for figs 1.26_1.31'!R$2,FALSE)</f>
        <v>22.262926969999999</v>
      </c>
      <c r="S239" s="569">
        <f>VLOOKUP($A239,'1.30'!$A$6:$P$387,'Data for figs 1.26_1.31'!S$2,FALSE)</f>
        <v>0</v>
      </c>
      <c r="T239" s="569">
        <f>VLOOKUP($A239,'1.30'!$A$6:$P$387,'Data for figs 1.26_1.31'!T$2,FALSE)</f>
        <v>0</v>
      </c>
      <c r="U239" s="570">
        <f>VLOOKUP($A239,'1.30'!$A$6:$P$387,'Data for figs 1.26_1.31'!U$2,FALSE)</f>
        <v>0</v>
      </c>
      <c r="V239" s="556">
        <v>13.40161803</v>
      </c>
      <c r="W239" s="556">
        <v>7.6983857489999998</v>
      </c>
      <c r="X239" s="556">
        <v>10.43144674</v>
      </c>
      <c r="Y239" s="531">
        <f>VLOOKUP($A239,'1.26'!$A$6:$P$387,'Data for figs 1.26_1.31'!Y$2,FALSE)</f>
        <v>311</v>
      </c>
      <c r="Z239" s="526"/>
      <c r="AA239" s="526"/>
      <c r="AB239" s="526"/>
      <c r="AC239" s="527"/>
    </row>
    <row r="240" spans="1:29" ht="17.25" x14ac:dyDescent="0.35">
      <c r="A240" s="528" t="s">
        <v>592</v>
      </c>
      <c r="B240" s="528" t="s">
        <v>593</v>
      </c>
      <c r="C240" s="528" t="s">
        <v>947</v>
      </c>
      <c r="D240" s="528" t="s">
        <v>58</v>
      </c>
      <c r="E240" s="528" t="s">
        <v>129</v>
      </c>
      <c r="F240" s="528"/>
      <c r="G240" s="569">
        <f>VLOOKUP($A240,'1.26'!$A$6:$P$387,'Data for figs 1.26_1.31'!G$2,FALSE)</f>
        <v>0</v>
      </c>
      <c r="H240" s="569">
        <f>VLOOKUP($A240,'1.26'!$A$6:$P$387,'Data for figs 1.26_1.31'!H$2,FALSE)</f>
        <v>0</v>
      </c>
      <c r="I240" s="570">
        <f>VLOOKUP($A240,'1.26'!$A$6:$P$387,'Data for figs 1.26_1.31'!I$2,FALSE)</f>
        <v>0</v>
      </c>
      <c r="J240" s="530">
        <f>VLOOKUP($A240,'1.27'!$A$6:$P$387,'Data for figs 1.26_1.31'!J$2,FALSE)</f>
        <v>102.8</v>
      </c>
      <c r="K240" s="530">
        <f>VLOOKUP($A240,'1.27'!$A$6:$P$387,'Data for figs 1.26_1.31'!K$2,FALSE)</f>
        <v>40.1</v>
      </c>
      <c r="L240" s="530">
        <f>VLOOKUP($A240,'1.27'!$A$6:$P$387,'Data for figs 1.26_1.31'!L$2,FALSE)</f>
        <v>70</v>
      </c>
      <c r="M240" s="569">
        <f>VLOOKUP($A240,'1.28'!$A$6:$P$387,'Data for figs 1.26_1.31'!M$2,FALSE)</f>
        <v>0</v>
      </c>
      <c r="N240" s="569">
        <f>VLOOKUP($A240,'1.28'!$A$6:$P$387,'Data for figs 1.26_1.31'!N$2,FALSE)</f>
        <v>0</v>
      </c>
      <c r="O240" s="570">
        <f>VLOOKUP($A240,'1.28'!$A$6:$P$387,'Data for figs 1.26_1.31'!O$2,FALSE)</f>
        <v>0</v>
      </c>
      <c r="P240" s="556">
        <f>VLOOKUP($A240,'1.29'!$A$6:$P$387,'Data for figs 1.26_1.31'!P$2,FALSE)</f>
        <v>68.676911520000004</v>
      </c>
      <c r="Q240" s="556">
        <f>VLOOKUP($A240,'1.29'!$A$6:$P$387,'Data for figs 1.26_1.31'!Q$2,FALSE)</f>
        <v>10.69433291</v>
      </c>
      <c r="R240" s="556">
        <f>VLOOKUP($A240,'1.29'!$A$6:$P$387,'Data for figs 1.26_1.31'!R$2,FALSE)</f>
        <v>38.343421120000002</v>
      </c>
      <c r="S240" s="569">
        <f>VLOOKUP($A240,'1.30'!$A$6:$P$387,'Data for figs 1.26_1.31'!S$2,FALSE)</f>
        <v>0</v>
      </c>
      <c r="T240" s="569">
        <f>VLOOKUP($A240,'1.30'!$A$6:$P$387,'Data for figs 1.26_1.31'!T$2,FALSE)</f>
        <v>0</v>
      </c>
      <c r="U240" s="570">
        <f>VLOOKUP($A240,'1.30'!$A$6:$P$387,'Data for figs 1.26_1.31'!U$2,FALSE)</f>
        <v>0</v>
      </c>
      <c r="V240" s="556">
        <v>9.3300530760000004</v>
      </c>
      <c r="W240" s="556">
        <v>10.63570535</v>
      </c>
      <c r="X240" s="556">
        <v>10.067569349999999</v>
      </c>
      <c r="Y240" s="531">
        <f>VLOOKUP($A240,'1.26'!$A$6:$P$387,'Data for figs 1.26_1.31'!Y$2,FALSE)</f>
        <v>174</v>
      </c>
      <c r="Z240" s="526"/>
      <c r="AA240" s="526"/>
      <c r="AB240" s="526"/>
      <c r="AC240" s="527"/>
    </row>
    <row r="241" spans="1:29" ht="17.25" x14ac:dyDescent="0.35">
      <c r="A241" s="528" t="s">
        <v>691</v>
      </c>
      <c r="B241" s="528" t="s">
        <v>692</v>
      </c>
      <c r="C241" s="528" t="s">
        <v>948</v>
      </c>
      <c r="D241" s="528" t="s">
        <v>60</v>
      </c>
      <c r="E241" s="528" t="s">
        <v>129</v>
      </c>
      <c r="F241" s="528"/>
      <c r="G241" s="569">
        <f>VLOOKUP($A241,'1.26'!$A$6:$P$387,'Data for figs 1.26_1.31'!G$2,FALSE)</f>
        <v>0</v>
      </c>
      <c r="H241" s="569">
        <f>VLOOKUP($A241,'1.26'!$A$6:$P$387,'Data for figs 1.26_1.31'!H$2,FALSE)</f>
        <v>0</v>
      </c>
      <c r="I241" s="570">
        <f>VLOOKUP($A241,'1.26'!$A$6:$P$387,'Data for figs 1.26_1.31'!I$2,FALSE)</f>
        <v>0</v>
      </c>
      <c r="J241" s="530">
        <f>VLOOKUP($A241,'1.27'!$A$6:$P$387,'Data for figs 1.26_1.31'!J$2,FALSE)</f>
        <v>80.7</v>
      </c>
      <c r="K241" s="530">
        <f>VLOOKUP($A241,'1.27'!$A$6:$P$387,'Data for figs 1.26_1.31'!K$2,FALSE)</f>
        <v>32.299999999999997</v>
      </c>
      <c r="L241" s="530">
        <f>VLOOKUP($A241,'1.27'!$A$6:$P$387,'Data for figs 1.26_1.31'!L$2,FALSE)</f>
        <v>56.1</v>
      </c>
      <c r="M241" s="569">
        <f>VLOOKUP($A241,'1.28'!$A$6:$P$387,'Data for figs 1.26_1.31'!M$2,FALSE)</f>
        <v>0</v>
      </c>
      <c r="N241" s="569">
        <f>VLOOKUP($A241,'1.28'!$A$6:$P$387,'Data for figs 1.26_1.31'!N$2,FALSE)</f>
        <v>0</v>
      </c>
      <c r="O241" s="570">
        <f>VLOOKUP($A241,'1.28'!$A$6:$P$387,'Data for figs 1.26_1.31'!O$2,FALSE)</f>
        <v>0</v>
      </c>
      <c r="P241" s="556">
        <f>VLOOKUP($A241,'1.29'!$A$6:$P$387,'Data for figs 1.26_1.31'!P$2,FALSE)</f>
        <v>40.962964929999998</v>
      </c>
      <c r="Q241" s="556">
        <f>VLOOKUP($A241,'1.29'!$A$6:$P$387,'Data for figs 1.26_1.31'!Q$2,FALSE)</f>
        <v>0</v>
      </c>
      <c r="R241" s="556">
        <f>VLOOKUP($A241,'1.29'!$A$6:$P$387,'Data for figs 1.26_1.31'!R$2,FALSE)</f>
        <v>23.241342549999999</v>
      </c>
      <c r="S241" s="569">
        <f>VLOOKUP($A241,'1.30'!$A$6:$P$387,'Data for figs 1.26_1.31'!S$2,FALSE)</f>
        <v>0</v>
      </c>
      <c r="T241" s="569">
        <f>VLOOKUP($A241,'1.30'!$A$6:$P$387,'Data for figs 1.26_1.31'!T$2,FALSE)</f>
        <v>0</v>
      </c>
      <c r="U241" s="570">
        <f>VLOOKUP($A241,'1.30'!$A$6:$P$387,'Data for figs 1.26_1.31'!U$2,FALSE)</f>
        <v>0</v>
      </c>
      <c r="V241" s="556">
        <v>9.6267191729999997</v>
      </c>
      <c r="W241" s="556">
        <v>7.8752898289999997</v>
      </c>
      <c r="X241" s="556">
        <v>8.7072923230000008</v>
      </c>
      <c r="Y241" s="531">
        <f>VLOOKUP($A241,'1.26'!$A$6:$P$387,'Data for figs 1.26_1.31'!Y$2,FALSE)</f>
        <v>271</v>
      </c>
      <c r="Z241" s="526"/>
      <c r="AA241" s="526"/>
      <c r="AB241" s="526"/>
      <c r="AC241" s="527"/>
    </row>
    <row r="242" spans="1:29" ht="17.25" x14ac:dyDescent="0.35">
      <c r="A242" s="528" t="s">
        <v>693</v>
      </c>
      <c r="B242" s="528" t="s">
        <v>694</v>
      </c>
      <c r="C242" s="528" t="s">
        <v>948</v>
      </c>
      <c r="D242" s="528" t="s">
        <v>60</v>
      </c>
      <c r="E242" s="528" t="s">
        <v>129</v>
      </c>
      <c r="F242" s="528"/>
      <c r="G242" s="569">
        <f>VLOOKUP($A242,'1.26'!$A$6:$P$387,'Data for figs 1.26_1.31'!G$2,FALSE)</f>
        <v>0</v>
      </c>
      <c r="H242" s="569">
        <f>VLOOKUP($A242,'1.26'!$A$6:$P$387,'Data for figs 1.26_1.31'!H$2,FALSE)</f>
        <v>0</v>
      </c>
      <c r="I242" s="570">
        <f>VLOOKUP($A242,'1.26'!$A$6:$P$387,'Data for figs 1.26_1.31'!I$2,FALSE)</f>
        <v>0</v>
      </c>
      <c r="J242" s="530">
        <f>VLOOKUP($A242,'1.27'!$A$6:$P$387,'Data for figs 1.26_1.31'!J$2,FALSE)</f>
        <v>48.8</v>
      </c>
      <c r="K242" s="530">
        <f>VLOOKUP($A242,'1.27'!$A$6:$P$387,'Data for figs 1.26_1.31'!K$2,FALSE)</f>
        <v>33.700000000000003</v>
      </c>
      <c r="L242" s="530">
        <f>VLOOKUP($A242,'1.27'!$A$6:$P$387,'Data for figs 1.26_1.31'!L$2,FALSE)</f>
        <v>41.3</v>
      </c>
      <c r="M242" s="569">
        <f>VLOOKUP($A242,'1.28'!$A$6:$P$387,'Data for figs 1.26_1.31'!M$2,FALSE)</f>
        <v>0</v>
      </c>
      <c r="N242" s="569">
        <f>VLOOKUP($A242,'1.28'!$A$6:$P$387,'Data for figs 1.26_1.31'!N$2,FALSE)</f>
        <v>0</v>
      </c>
      <c r="O242" s="570">
        <f>VLOOKUP($A242,'1.28'!$A$6:$P$387,'Data for figs 1.26_1.31'!O$2,FALSE)</f>
        <v>0</v>
      </c>
      <c r="P242" s="556">
        <f>VLOOKUP($A242,'1.29'!$A$6:$P$387,'Data for figs 1.26_1.31'!P$2,FALSE)</f>
        <v>31.14657399</v>
      </c>
      <c r="Q242" s="556">
        <f>VLOOKUP($A242,'1.29'!$A$6:$P$387,'Data for figs 1.26_1.31'!Q$2,FALSE)</f>
        <v>0</v>
      </c>
      <c r="R242" s="556">
        <f>VLOOKUP($A242,'1.29'!$A$6:$P$387,'Data for figs 1.26_1.31'!R$2,FALSE)</f>
        <v>17.263349560000002</v>
      </c>
      <c r="S242" s="569">
        <f>VLOOKUP($A242,'1.30'!$A$6:$P$387,'Data for figs 1.26_1.31'!S$2,FALSE)</f>
        <v>0</v>
      </c>
      <c r="T242" s="569">
        <f>VLOOKUP($A242,'1.30'!$A$6:$P$387,'Data for figs 1.26_1.31'!T$2,FALSE)</f>
        <v>0</v>
      </c>
      <c r="U242" s="570">
        <f>VLOOKUP($A242,'1.30'!$A$6:$P$387,'Data for figs 1.26_1.31'!U$2,FALSE)</f>
        <v>0</v>
      </c>
      <c r="V242" s="556">
        <v>0</v>
      </c>
      <c r="W242" s="556">
        <v>14.5044127</v>
      </c>
      <c r="X242" s="556">
        <v>10.57073926</v>
      </c>
      <c r="Y242" s="531">
        <f>VLOOKUP($A242,'1.26'!$A$6:$P$387,'Data for figs 1.26_1.31'!Y$2,FALSE)</f>
        <v>187</v>
      </c>
      <c r="Z242" s="526"/>
      <c r="AA242" s="526"/>
      <c r="AB242" s="526"/>
      <c r="AC242" s="527"/>
    </row>
    <row r="243" spans="1:29" ht="17.25" x14ac:dyDescent="0.35">
      <c r="A243" s="528" t="s">
        <v>695</v>
      </c>
      <c r="B243" s="528" t="s">
        <v>696</v>
      </c>
      <c r="C243" s="528" t="s">
        <v>948</v>
      </c>
      <c r="D243" s="528" t="s">
        <v>60</v>
      </c>
      <c r="E243" s="528" t="s">
        <v>129</v>
      </c>
      <c r="F243" s="528"/>
      <c r="G243" s="569">
        <f>VLOOKUP($A243,'1.26'!$A$6:$P$387,'Data for figs 1.26_1.31'!G$2,FALSE)</f>
        <v>0</v>
      </c>
      <c r="H243" s="569">
        <f>VLOOKUP($A243,'1.26'!$A$6:$P$387,'Data for figs 1.26_1.31'!H$2,FALSE)</f>
        <v>0</v>
      </c>
      <c r="I243" s="570">
        <f>VLOOKUP($A243,'1.26'!$A$6:$P$387,'Data for figs 1.26_1.31'!I$2,FALSE)</f>
        <v>0</v>
      </c>
      <c r="J243" s="530">
        <f>VLOOKUP($A243,'1.27'!$A$6:$P$387,'Data for figs 1.26_1.31'!J$2,FALSE)</f>
        <v>101.9</v>
      </c>
      <c r="K243" s="530">
        <f>VLOOKUP($A243,'1.27'!$A$6:$P$387,'Data for figs 1.26_1.31'!K$2,FALSE)</f>
        <v>49.3</v>
      </c>
      <c r="L243" s="530">
        <f>VLOOKUP($A243,'1.27'!$A$6:$P$387,'Data for figs 1.26_1.31'!L$2,FALSE)</f>
        <v>75.3</v>
      </c>
      <c r="M243" s="569">
        <f>VLOOKUP($A243,'1.28'!$A$6:$P$387,'Data for figs 1.26_1.31'!M$2,FALSE)</f>
        <v>0</v>
      </c>
      <c r="N243" s="569">
        <f>VLOOKUP($A243,'1.28'!$A$6:$P$387,'Data for figs 1.26_1.31'!N$2,FALSE)</f>
        <v>0</v>
      </c>
      <c r="O243" s="570">
        <f>VLOOKUP($A243,'1.28'!$A$6:$P$387,'Data for figs 1.26_1.31'!O$2,FALSE)</f>
        <v>0</v>
      </c>
      <c r="P243" s="556">
        <f>VLOOKUP($A243,'1.29'!$A$6:$P$387,'Data for figs 1.26_1.31'!P$2,FALSE)</f>
        <v>48.806225990000002</v>
      </c>
      <c r="Q243" s="556">
        <f>VLOOKUP($A243,'1.29'!$A$6:$P$387,'Data for figs 1.26_1.31'!Q$2,FALSE)</f>
        <v>19.013370120000001</v>
      </c>
      <c r="R243" s="556">
        <f>VLOOKUP($A243,'1.29'!$A$6:$P$387,'Data for figs 1.26_1.31'!R$2,FALSE)</f>
        <v>33.817035130000001</v>
      </c>
      <c r="S243" s="569">
        <f>VLOOKUP($A243,'1.30'!$A$6:$P$387,'Data for figs 1.26_1.31'!S$2,FALSE)</f>
        <v>0</v>
      </c>
      <c r="T243" s="569">
        <f>VLOOKUP($A243,'1.30'!$A$6:$P$387,'Data for figs 1.26_1.31'!T$2,FALSE)</f>
        <v>0</v>
      </c>
      <c r="U243" s="570">
        <f>VLOOKUP($A243,'1.30'!$A$6:$P$387,'Data for figs 1.26_1.31'!U$2,FALSE)</f>
        <v>0</v>
      </c>
      <c r="V243" s="556">
        <v>11.37450735</v>
      </c>
      <c r="W243" s="556">
        <v>0</v>
      </c>
      <c r="X243" s="556">
        <v>8.6336813320000001</v>
      </c>
      <c r="Y243" s="531">
        <f>VLOOKUP($A243,'1.26'!$A$6:$P$387,'Data for figs 1.26_1.31'!Y$2,FALSE)</f>
        <v>118</v>
      </c>
      <c r="Z243" s="526"/>
      <c r="AA243" s="526"/>
      <c r="AB243" s="526"/>
      <c r="AC243" s="527"/>
    </row>
    <row r="244" spans="1:29" ht="17.25" x14ac:dyDescent="0.35">
      <c r="A244" s="528" t="s">
        <v>697</v>
      </c>
      <c r="B244" s="528" t="s">
        <v>698</v>
      </c>
      <c r="C244" s="528" t="s">
        <v>948</v>
      </c>
      <c r="D244" s="528" t="s">
        <v>60</v>
      </c>
      <c r="E244" s="528" t="s">
        <v>129</v>
      </c>
      <c r="F244" s="528"/>
      <c r="G244" s="569">
        <f>VLOOKUP($A244,'1.26'!$A$6:$P$387,'Data for figs 1.26_1.31'!G$2,FALSE)</f>
        <v>0</v>
      </c>
      <c r="H244" s="569">
        <f>VLOOKUP($A244,'1.26'!$A$6:$P$387,'Data for figs 1.26_1.31'!H$2,FALSE)</f>
        <v>0</v>
      </c>
      <c r="I244" s="570">
        <f>VLOOKUP($A244,'1.26'!$A$6:$P$387,'Data for figs 1.26_1.31'!I$2,FALSE)</f>
        <v>0</v>
      </c>
      <c r="J244" s="530">
        <f>VLOOKUP($A244,'1.27'!$A$6:$P$387,'Data for figs 1.26_1.31'!J$2,FALSE)</f>
        <v>123.9</v>
      </c>
      <c r="K244" s="530">
        <f>VLOOKUP($A244,'1.27'!$A$6:$P$387,'Data for figs 1.26_1.31'!K$2,FALSE)</f>
        <v>46.6</v>
      </c>
      <c r="L244" s="530">
        <f>VLOOKUP($A244,'1.27'!$A$6:$P$387,'Data for figs 1.26_1.31'!L$2,FALSE)</f>
        <v>84.4</v>
      </c>
      <c r="M244" s="569">
        <f>VLOOKUP($A244,'1.28'!$A$6:$P$387,'Data for figs 1.26_1.31'!M$2,FALSE)</f>
        <v>0</v>
      </c>
      <c r="N244" s="569">
        <f>VLOOKUP($A244,'1.28'!$A$6:$P$387,'Data for figs 1.26_1.31'!N$2,FALSE)</f>
        <v>0</v>
      </c>
      <c r="O244" s="570">
        <f>VLOOKUP($A244,'1.28'!$A$6:$P$387,'Data for figs 1.26_1.31'!O$2,FALSE)</f>
        <v>0</v>
      </c>
      <c r="P244" s="556">
        <f>VLOOKUP($A244,'1.29'!$A$6:$P$387,'Data for figs 1.26_1.31'!P$2,FALSE)</f>
        <v>71.769902810000005</v>
      </c>
      <c r="Q244" s="556">
        <f>VLOOKUP($A244,'1.29'!$A$6:$P$387,'Data for figs 1.26_1.31'!Q$2,FALSE)</f>
        <v>13.54510505</v>
      </c>
      <c r="R244" s="556">
        <f>VLOOKUP($A244,'1.29'!$A$6:$P$387,'Data for figs 1.26_1.31'!R$2,FALSE)</f>
        <v>42.189481790000002</v>
      </c>
      <c r="S244" s="569">
        <f>VLOOKUP($A244,'1.30'!$A$6:$P$387,'Data for figs 1.26_1.31'!S$2,FALSE)</f>
        <v>0</v>
      </c>
      <c r="T244" s="569">
        <f>VLOOKUP($A244,'1.30'!$A$6:$P$387,'Data for figs 1.26_1.31'!T$2,FALSE)</f>
        <v>0</v>
      </c>
      <c r="U244" s="570">
        <f>VLOOKUP($A244,'1.30'!$A$6:$P$387,'Data for figs 1.26_1.31'!U$2,FALSE)</f>
        <v>0</v>
      </c>
      <c r="V244" s="556">
        <v>17.276755390000002</v>
      </c>
      <c r="W244" s="556">
        <v>13.533096349999999</v>
      </c>
      <c r="X244" s="556">
        <v>15.29609014</v>
      </c>
      <c r="Y244" s="531">
        <f>VLOOKUP($A244,'1.26'!$A$6:$P$387,'Data for figs 1.26_1.31'!Y$2,FALSE)</f>
        <v>159</v>
      </c>
      <c r="Z244" s="526"/>
      <c r="AA244" s="526"/>
      <c r="AB244" s="526"/>
      <c r="AC244" s="527"/>
    </row>
    <row r="245" spans="1:29" ht="17.25" x14ac:dyDescent="0.35">
      <c r="A245" s="528" t="s">
        <v>699</v>
      </c>
      <c r="B245" s="528" t="s">
        <v>700</v>
      </c>
      <c r="C245" s="528" t="s">
        <v>948</v>
      </c>
      <c r="D245" s="528" t="s">
        <v>60</v>
      </c>
      <c r="E245" s="528" t="s">
        <v>129</v>
      </c>
      <c r="F245" s="528"/>
      <c r="G245" s="569">
        <f>VLOOKUP($A245,'1.26'!$A$6:$P$387,'Data for figs 1.26_1.31'!G$2,FALSE)</f>
        <v>0</v>
      </c>
      <c r="H245" s="569">
        <f>VLOOKUP($A245,'1.26'!$A$6:$P$387,'Data for figs 1.26_1.31'!H$2,FALSE)</f>
        <v>0</v>
      </c>
      <c r="I245" s="570">
        <f>VLOOKUP($A245,'1.26'!$A$6:$P$387,'Data for figs 1.26_1.31'!I$2,FALSE)</f>
        <v>0</v>
      </c>
      <c r="J245" s="530">
        <f>VLOOKUP($A245,'1.27'!$A$6:$P$387,'Data for figs 1.26_1.31'!J$2,FALSE)</f>
        <v>76.7</v>
      </c>
      <c r="K245" s="530">
        <f>VLOOKUP($A245,'1.27'!$A$6:$P$387,'Data for figs 1.26_1.31'!K$2,FALSE)</f>
        <v>25.5</v>
      </c>
      <c r="L245" s="530">
        <f>VLOOKUP($A245,'1.27'!$A$6:$P$387,'Data for figs 1.26_1.31'!L$2,FALSE)</f>
        <v>50.7</v>
      </c>
      <c r="M245" s="569">
        <f>VLOOKUP($A245,'1.28'!$A$6:$P$387,'Data for figs 1.26_1.31'!M$2,FALSE)</f>
        <v>0</v>
      </c>
      <c r="N245" s="569">
        <f>VLOOKUP($A245,'1.28'!$A$6:$P$387,'Data for figs 1.26_1.31'!N$2,FALSE)</f>
        <v>0</v>
      </c>
      <c r="O245" s="570">
        <f>VLOOKUP($A245,'1.28'!$A$6:$P$387,'Data for figs 1.26_1.31'!O$2,FALSE)</f>
        <v>0</v>
      </c>
      <c r="P245" s="556">
        <f>VLOOKUP($A245,'1.29'!$A$6:$P$387,'Data for figs 1.26_1.31'!P$2,FALSE)</f>
        <v>42.43915338</v>
      </c>
      <c r="Q245" s="556">
        <f>VLOOKUP($A245,'1.29'!$A$6:$P$387,'Data for figs 1.26_1.31'!Q$2,FALSE)</f>
        <v>9.6382721149999995</v>
      </c>
      <c r="R245" s="556">
        <f>VLOOKUP($A245,'1.29'!$A$6:$P$387,'Data for figs 1.26_1.31'!R$2,FALSE)</f>
        <v>25.8089157</v>
      </c>
      <c r="S245" s="569">
        <f>VLOOKUP($A245,'1.30'!$A$6:$P$387,'Data for figs 1.26_1.31'!S$2,FALSE)</f>
        <v>0</v>
      </c>
      <c r="T245" s="569">
        <f>VLOOKUP($A245,'1.30'!$A$6:$P$387,'Data for figs 1.26_1.31'!T$2,FALSE)</f>
        <v>0</v>
      </c>
      <c r="U245" s="570">
        <f>VLOOKUP($A245,'1.30'!$A$6:$P$387,'Data for figs 1.26_1.31'!U$2,FALSE)</f>
        <v>0</v>
      </c>
      <c r="V245" s="556">
        <v>9.7532805450000009</v>
      </c>
      <c r="W245" s="556">
        <v>7.8533478910000003</v>
      </c>
      <c r="X245" s="556">
        <v>8.7666194300000004</v>
      </c>
      <c r="Y245" s="531">
        <f>VLOOKUP($A245,'1.26'!$A$6:$P$387,'Data for figs 1.26_1.31'!Y$2,FALSE)</f>
        <v>191</v>
      </c>
      <c r="Z245" s="526"/>
      <c r="AA245" s="526"/>
      <c r="AB245" s="526"/>
      <c r="AC245" s="527"/>
    </row>
    <row r="246" spans="1:29" ht="17.25" x14ac:dyDescent="0.35">
      <c r="A246" s="528" t="s">
        <v>701</v>
      </c>
      <c r="B246" s="528" t="s">
        <v>702</v>
      </c>
      <c r="C246" s="528" t="s">
        <v>948</v>
      </c>
      <c r="D246" s="528" t="s">
        <v>60</v>
      </c>
      <c r="E246" s="528" t="s">
        <v>129</v>
      </c>
      <c r="F246" s="528"/>
      <c r="G246" s="569">
        <f>VLOOKUP($A246,'1.26'!$A$6:$P$387,'Data for figs 1.26_1.31'!G$2,FALSE)</f>
        <v>0</v>
      </c>
      <c r="H246" s="569">
        <f>VLOOKUP($A246,'1.26'!$A$6:$P$387,'Data for figs 1.26_1.31'!H$2,FALSE)</f>
        <v>0</v>
      </c>
      <c r="I246" s="570">
        <f>VLOOKUP($A246,'1.26'!$A$6:$P$387,'Data for figs 1.26_1.31'!I$2,FALSE)</f>
        <v>0</v>
      </c>
      <c r="J246" s="530">
        <f>VLOOKUP($A246,'1.27'!$A$6:$P$387,'Data for figs 1.26_1.31'!J$2,FALSE)</f>
        <v>113.2</v>
      </c>
      <c r="K246" s="530">
        <f>VLOOKUP($A246,'1.27'!$A$6:$P$387,'Data for figs 1.26_1.31'!K$2,FALSE)</f>
        <v>42</v>
      </c>
      <c r="L246" s="530">
        <f>VLOOKUP($A246,'1.27'!$A$6:$P$387,'Data for figs 1.26_1.31'!L$2,FALSE)</f>
        <v>76.900000000000006</v>
      </c>
      <c r="M246" s="569">
        <f>VLOOKUP($A246,'1.28'!$A$6:$P$387,'Data for figs 1.26_1.31'!M$2,FALSE)</f>
        <v>0</v>
      </c>
      <c r="N246" s="569">
        <f>VLOOKUP($A246,'1.28'!$A$6:$P$387,'Data for figs 1.26_1.31'!N$2,FALSE)</f>
        <v>0</v>
      </c>
      <c r="O246" s="570">
        <f>VLOOKUP($A246,'1.28'!$A$6:$P$387,'Data for figs 1.26_1.31'!O$2,FALSE)</f>
        <v>0</v>
      </c>
      <c r="P246" s="556">
        <f>VLOOKUP($A246,'1.29'!$A$6:$P$387,'Data for figs 1.26_1.31'!P$2,FALSE)</f>
        <v>57.629286620000002</v>
      </c>
      <c r="Q246" s="556">
        <f>VLOOKUP($A246,'1.29'!$A$6:$P$387,'Data for figs 1.26_1.31'!Q$2,FALSE)</f>
        <v>18.281121970000001</v>
      </c>
      <c r="R246" s="556">
        <f>VLOOKUP($A246,'1.29'!$A$6:$P$387,'Data for figs 1.26_1.31'!R$2,FALSE)</f>
        <v>37.549869270000002</v>
      </c>
      <c r="S246" s="569">
        <f>VLOOKUP($A246,'1.30'!$A$6:$P$387,'Data for figs 1.26_1.31'!S$2,FALSE)</f>
        <v>0</v>
      </c>
      <c r="T246" s="569">
        <f>VLOOKUP($A246,'1.30'!$A$6:$P$387,'Data for figs 1.26_1.31'!T$2,FALSE)</f>
        <v>0</v>
      </c>
      <c r="U246" s="570">
        <f>VLOOKUP($A246,'1.30'!$A$6:$P$387,'Data for figs 1.26_1.31'!U$2,FALSE)</f>
        <v>0</v>
      </c>
      <c r="V246" s="556">
        <v>21.58407059</v>
      </c>
      <c r="W246" s="556">
        <v>10.89758891</v>
      </c>
      <c r="X246" s="556">
        <v>16.154448429999999</v>
      </c>
      <c r="Y246" s="531">
        <f>VLOOKUP($A246,'1.26'!$A$6:$P$387,'Data for figs 1.26_1.31'!Y$2,FALSE)</f>
        <v>114</v>
      </c>
      <c r="Z246" s="526"/>
      <c r="AA246" s="526"/>
      <c r="AB246" s="526"/>
      <c r="AC246" s="527"/>
    </row>
    <row r="247" spans="1:29" ht="17.25" x14ac:dyDescent="0.35">
      <c r="A247" s="528" t="s">
        <v>264</v>
      </c>
      <c r="B247" s="528" t="s">
        <v>265</v>
      </c>
      <c r="C247" s="528" t="s">
        <v>940</v>
      </c>
      <c r="D247" s="528" t="s">
        <v>59</v>
      </c>
      <c r="E247" s="528" t="s">
        <v>129</v>
      </c>
      <c r="F247" s="528"/>
      <c r="G247" s="569">
        <f>VLOOKUP($A247,'1.26'!$A$6:$P$387,'Data for figs 1.26_1.31'!G$2,FALSE)</f>
        <v>0</v>
      </c>
      <c r="H247" s="569">
        <f>VLOOKUP($A247,'1.26'!$A$6:$P$387,'Data for figs 1.26_1.31'!H$2,FALSE)</f>
        <v>0</v>
      </c>
      <c r="I247" s="570">
        <f>VLOOKUP($A247,'1.26'!$A$6:$P$387,'Data for figs 1.26_1.31'!I$2,FALSE)</f>
        <v>0</v>
      </c>
      <c r="J247" s="530">
        <f>VLOOKUP($A247,'1.27'!$A$6:$P$387,'Data for figs 1.26_1.31'!J$2,FALSE)</f>
        <v>73.3</v>
      </c>
      <c r="K247" s="530">
        <f>VLOOKUP($A247,'1.27'!$A$6:$P$387,'Data for figs 1.26_1.31'!K$2,FALSE)</f>
        <v>26.6</v>
      </c>
      <c r="L247" s="530">
        <f>VLOOKUP($A247,'1.27'!$A$6:$P$387,'Data for figs 1.26_1.31'!L$2,FALSE)</f>
        <v>49</v>
      </c>
      <c r="M247" s="569">
        <f>VLOOKUP($A247,'1.28'!$A$6:$P$387,'Data for figs 1.26_1.31'!M$2,FALSE)</f>
        <v>0</v>
      </c>
      <c r="N247" s="569">
        <f>VLOOKUP($A247,'1.28'!$A$6:$P$387,'Data for figs 1.26_1.31'!N$2,FALSE)</f>
        <v>0</v>
      </c>
      <c r="O247" s="570">
        <f>VLOOKUP($A247,'1.28'!$A$6:$P$387,'Data for figs 1.26_1.31'!O$2,FALSE)</f>
        <v>0</v>
      </c>
      <c r="P247" s="556">
        <f>VLOOKUP($A247,'1.29'!$A$6:$P$387,'Data for figs 1.26_1.31'!P$2,FALSE)</f>
        <v>39.956768150000002</v>
      </c>
      <c r="Q247" s="556">
        <f>VLOOKUP($A247,'1.29'!$A$6:$P$387,'Data for figs 1.26_1.31'!Q$2,FALSE)</f>
        <v>6.7516968579999999</v>
      </c>
      <c r="R247" s="556">
        <f>VLOOKUP($A247,'1.29'!$A$6:$P$387,'Data for figs 1.26_1.31'!R$2,FALSE)</f>
        <v>22.66570565</v>
      </c>
      <c r="S247" s="569">
        <f>VLOOKUP($A247,'1.30'!$A$6:$P$387,'Data for figs 1.26_1.31'!S$2,FALSE)</f>
        <v>0</v>
      </c>
      <c r="T247" s="569">
        <f>VLOOKUP($A247,'1.30'!$A$6:$P$387,'Data for figs 1.26_1.31'!T$2,FALSE)</f>
        <v>0</v>
      </c>
      <c r="U247" s="570">
        <f>VLOOKUP($A247,'1.30'!$A$6:$P$387,'Data for figs 1.26_1.31'!U$2,FALSE)</f>
        <v>0</v>
      </c>
      <c r="V247" s="556">
        <v>13.69723566</v>
      </c>
      <c r="W247" s="556">
        <v>7.9437241329999999</v>
      </c>
      <c r="X247" s="556">
        <v>10.65066577</v>
      </c>
      <c r="Y247" s="531">
        <f>VLOOKUP($A247,'1.26'!$A$6:$P$387,'Data for figs 1.26_1.31'!Y$2,FALSE)</f>
        <v>306</v>
      </c>
      <c r="Z247" s="526"/>
      <c r="AA247" s="526"/>
      <c r="AB247" s="526"/>
      <c r="AC247" s="527"/>
    </row>
    <row r="248" spans="1:29" ht="17.25" x14ac:dyDescent="0.35">
      <c r="A248" s="528" t="s">
        <v>272</v>
      </c>
      <c r="B248" s="528" t="s">
        <v>273</v>
      </c>
      <c r="C248" s="528" t="s">
        <v>940</v>
      </c>
      <c r="D248" s="528" t="s">
        <v>59</v>
      </c>
      <c r="E248" s="528" t="s">
        <v>129</v>
      </c>
      <c r="F248" s="528"/>
      <c r="G248" s="569">
        <f>VLOOKUP($A248,'1.26'!$A$6:$P$387,'Data for figs 1.26_1.31'!G$2,FALSE)</f>
        <v>0</v>
      </c>
      <c r="H248" s="569">
        <f>VLOOKUP($A248,'1.26'!$A$6:$P$387,'Data for figs 1.26_1.31'!H$2,FALSE)</f>
        <v>0</v>
      </c>
      <c r="I248" s="570">
        <f>VLOOKUP($A248,'1.26'!$A$6:$P$387,'Data for figs 1.26_1.31'!I$2,FALSE)</f>
        <v>0</v>
      </c>
      <c r="J248" s="530">
        <f>VLOOKUP($A248,'1.27'!$A$6:$P$387,'Data for figs 1.26_1.31'!J$2,FALSE)</f>
        <v>95.4</v>
      </c>
      <c r="K248" s="530">
        <f>VLOOKUP($A248,'1.27'!$A$6:$P$387,'Data for figs 1.26_1.31'!K$2,FALSE)</f>
        <v>36.6</v>
      </c>
      <c r="L248" s="530">
        <f>VLOOKUP($A248,'1.27'!$A$6:$P$387,'Data for figs 1.26_1.31'!L$2,FALSE)</f>
        <v>65.2</v>
      </c>
      <c r="M248" s="569">
        <f>VLOOKUP($A248,'1.28'!$A$6:$P$387,'Data for figs 1.26_1.31'!M$2,FALSE)</f>
        <v>0</v>
      </c>
      <c r="N248" s="569">
        <f>VLOOKUP($A248,'1.28'!$A$6:$P$387,'Data for figs 1.26_1.31'!N$2,FALSE)</f>
        <v>0</v>
      </c>
      <c r="O248" s="570">
        <f>VLOOKUP($A248,'1.28'!$A$6:$P$387,'Data for figs 1.26_1.31'!O$2,FALSE)</f>
        <v>0</v>
      </c>
      <c r="P248" s="556">
        <f>VLOOKUP($A248,'1.29'!$A$6:$P$387,'Data for figs 1.26_1.31'!P$2,FALSE)</f>
        <v>59.283880580000002</v>
      </c>
      <c r="Q248" s="556">
        <f>VLOOKUP($A248,'1.29'!$A$6:$P$387,'Data for figs 1.26_1.31'!Q$2,FALSE)</f>
        <v>17.646540080000001</v>
      </c>
      <c r="R248" s="556">
        <f>VLOOKUP($A248,'1.29'!$A$6:$P$387,'Data for figs 1.26_1.31'!R$2,FALSE)</f>
        <v>37.877594080000001</v>
      </c>
      <c r="S248" s="569">
        <f>VLOOKUP($A248,'1.30'!$A$6:$P$387,'Data for figs 1.26_1.31'!S$2,FALSE)</f>
        <v>0</v>
      </c>
      <c r="T248" s="569">
        <f>VLOOKUP($A248,'1.30'!$A$6:$P$387,'Data for figs 1.26_1.31'!T$2,FALSE)</f>
        <v>0</v>
      </c>
      <c r="U248" s="570">
        <f>VLOOKUP($A248,'1.30'!$A$6:$P$387,'Data for figs 1.26_1.31'!U$2,FALSE)</f>
        <v>0</v>
      </c>
      <c r="V248" s="556">
        <v>16.34574366</v>
      </c>
      <c r="W248" s="556">
        <v>8.5503837330000003</v>
      </c>
      <c r="X248" s="556">
        <v>12.322440869999999</v>
      </c>
      <c r="Y248" s="531">
        <f>VLOOKUP($A248,'1.26'!$A$6:$P$387,'Data for figs 1.26_1.31'!Y$2,FALSE)</f>
        <v>215</v>
      </c>
      <c r="Z248" s="526"/>
      <c r="AA248" s="526"/>
      <c r="AB248" s="526"/>
      <c r="AC248" s="527"/>
    </row>
    <row r="249" spans="1:29" ht="17.25" x14ac:dyDescent="0.35">
      <c r="A249" s="528" t="s">
        <v>258</v>
      </c>
      <c r="B249" s="528" t="s">
        <v>259</v>
      </c>
      <c r="C249" s="528" t="s">
        <v>940</v>
      </c>
      <c r="D249" s="528" t="s">
        <v>59</v>
      </c>
      <c r="E249" s="528" t="s">
        <v>129</v>
      </c>
      <c r="F249" s="528"/>
      <c r="G249" s="569">
        <f>VLOOKUP($A249,'1.26'!$A$6:$P$387,'Data for figs 1.26_1.31'!G$2,FALSE)</f>
        <v>0</v>
      </c>
      <c r="H249" s="569">
        <f>VLOOKUP($A249,'1.26'!$A$6:$P$387,'Data for figs 1.26_1.31'!H$2,FALSE)</f>
        <v>0</v>
      </c>
      <c r="I249" s="570">
        <f>VLOOKUP($A249,'1.26'!$A$6:$P$387,'Data for figs 1.26_1.31'!I$2,FALSE)</f>
        <v>0</v>
      </c>
      <c r="J249" s="530">
        <f>VLOOKUP($A249,'1.27'!$A$6:$P$387,'Data for figs 1.26_1.31'!J$2,FALSE)</f>
        <v>71.099999999999994</v>
      </c>
      <c r="K249" s="530">
        <f>VLOOKUP($A249,'1.27'!$A$6:$P$387,'Data for figs 1.26_1.31'!K$2,FALSE)</f>
        <v>33.9</v>
      </c>
      <c r="L249" s="530">
        <f>VLOOKUP($A249,'1.27'!$A$6:$P$387,'Data for figs 1.26_1.31'!L$2,FALSE)</f>
        <v>52.1</v>
      </c>
      <c r="M249" s="569">
        <f>VLOOKUP($A249,'1.28'!$A$6:$P$387,'Data for figs 1.26_1.31'!M$2,FALSE)</f>
        <v>0</v>
      </c>
      <c r="N249" s="569">
        <f>VLOOKUP($A249,'1.28'!$A$6:$P$387,'Data for figs 1.26_1.31'!N$2,FALSE)</f>
        <v>0</v>
      </c>
      <c r="O249" s="570">
        <f>VLOOKUP($A249,'1.28'!$A$6:$P$387,'Data for figs 1.26_1.31'!O$2,FALSE)</f>
        <v>0</v>
      </c>
      <c r="P249" s="556">
        <f>VLOOKUP($A249,'1.29'!$A$6:$P$387,'Data for figs 1.26_1.31'!P$2,FALSE)</f>
        <v>41.91876413</v>
      </c>
      <c r="Q249" s="556">
        <f>VLOOKUP($A249,'1.29'!$A$6:$P$387,'Data for figs 1.26_1.31'!Q$2,FALSE)</f>
        <v>14.880250269999999</v>
      </c>
      <c r="R249" s="556">
        <f>VLOOKUP($A249,'1.29'!$A$6:$P$387,'Data for figs 1.26_1.31'!R$2,FALSE)</f>
        <v>28.09803681</v>
      </c>
      <c r="S249" s="569">
        <f>VLOOKUP($A249,'1.30'!$A$6:$P$387,'Data for figs 1.26_1.31'!S$2,FALSE)</f>
        <v>0</v>
      </c>
      <c r="T249" s="569">
        <f>VLOOKUP($A249,'1.30'!$A$6:$P$387,'Data for figs 1.26_1.31'!T$2,FALSE)</f>
        <v>0</v>
      </c>
      <c r="U249" s="570">
        <f>VLOOKUP($A249,'1.30'!$A$6:$P$387,'Data for figs 1.26_1.31'!U$2,FALSE)</f>
        <v>0</v>
      </c>
      <c r="V249" s="556">
        <v>10.90621331</v>
      </c>
      <c r="W249" s="556">
        <v>9.7084648419999997</v>
      </c>
      <c r="X249" s="556">
        <v>10.345337389999999</v>
      </c>
      <c r="Y249" s="531">
        <f>VLOOKUP($A249,'1.26'!$A$6:$P$387,'Data for figs 1.26_1.31'!Y$2,FALSE)</f>
        <v>307</v>
      </c>
      <c r="Z249" s="526"/>
      <c r="AA249" s="526"/>
      <c r="AB249" s="526"/>
      <c r="AC249" s="527"/>
    </row>
    <row r="250" spans="1:29" ht="17.25" x14ac:dyDescent="0.35">
      <c r="A250" s="528" t="s">
        <v>266</v>
      </c>
      <c r="B250" s="528" t="s">
        <v>267</v>
      </c>
      <c r="C250" s="528" t="s">
        <v>940</v>
      </c>
      <c r="D250" s="528" t="s">
        <v>59</v>
      </c>
      <c r="E250" s="528" t="s">
        <v>129</v>
      </c>
      <c r="F250" s="528"/>
      <c r="G250" s="569">
        <f>VLOOKUP($A250,'1.26'!$A$6:$P$387,'Data for figs 1.26_1.31'!G$2,FALSE)</f>
        <v>0</v>
      </c>
      <c r="H250" s="569">
        <f>VLOOKUP($A250,'1.26'!$A$6:$P$387,'Data for figs 1.26_1.31'!H$2,FALSE)</f>
        <v>0</v>
      </c>
      <c r="I250" s="570">
        <f>VLOOKUP($A250,'1.26'!$A$6:$P$387,'Data for figs 1.26_1.31'!I$2,FALSE)</f>
        <v>0</v>
      </c>
      <c r="J250" s="530">
        <f>VLOOKUP($A250,'1.27'!$A$6:$P$387,'Data for figs 1.26_1.31'!J$2,FALSE)</f>
        <v>106.7</v>
      </c>
      <c r="K250" s="530">
        <f>VLOOKUP($A250,'1.27'!$A$6:$P$387,'Data for figs 1.26_1.31'!K$2,FALSE)</f>
        <v>47.1</v>
      </c>
      <c r="L250" s="530">
        <f>VLOOKUP($A250,'1.27'!$A$6:$P$387,'Data for figs 1.26_1.31'!L$2,FALSE)</f>
        <v>76.5</v>
      </c>
      <c r="M250" s="569">
        <f>VLOOKUP($A250,'1.28'!$A$6:$P$387,'Data for figs 1.26_1.31'!M$2,FALSE)</f>
        <v>0</v>
      </c>
      <c r="N250" s="569">
        <f>VLOOKUP($A250,'1.28'!$A$6:$P$387,'Data for figs 1.26_1.31'!N$2,FALSE)</f>
        <v>0</v>
      </c>
      <c r="O250" s="570">
        <f>VLOOKUP($A250,'1.28'!$A$6:$P$387,'Data for figs 1.26_1.31'!O$2,FALSE)</f>
        <v>0</v>
      </c>
      <c r="P250" s="556">
        <f>VLOOKUP($A250,'1.29'!$A$6:$P$387,'Data for figs 1.26_1.31'!P$2,FALSE)</f>
        <v>65.319301080000002</v>
      </c>
      <c r="Q250" s="556">
        <f>VLOOKUP($A250,'1.29'!$A$6:$P$387,'Data for figs 1.26_1.31'!Q$2,FALSE)</f>
        <v>16.163392770000002</v>
      </c>
      <c r="R250" s="556">
        <f>VLOOKUP($A250,'1.29'!$A$6:$P$387,'Data for figs 1.26_1.31'!R$2,FALSE)</f>
        <v>40.392916759999999</v>
      </c>
      <c r="S250" s="569">
        <f>VLOOKUP($A250,'1.30'!$A$6:$P$387,'Data for figs 1.26_1.31'!S$2,FALSE)</f>
        <v>0</v>
      </c>
      <c r="T250" s="569">
        <f>VLOOKUP($A250,'1.30'!$A$6:$P$387,'Data for figs 1.26_1.31'!T$2,FALSE)</f>
        <v>0</v>
      </c>
      <c r="U250" s="570">
        <f>VLOOKUP($A250,'1.30'!$A$6:$P$387,'Data for figs 1.26_1.31'!U$2,FALSE)</f>
        <v>0</v>
      </c>
      <c r="V250" s="556">
        <v>16.761379000000002</v>
      </c>
      <c r="W250" s="556">
        <v>13.64240292</v>
      </c>
      <c r="X250" s="556">
        <v>15.32805492</v>
      </c>
      <c r="Y250" s="531">
        <f>VLOOKUP($A250,'1.26'!$A$6:$P$387,'Data for figs 1.26_1.31'!Y$2,FALSE)</f>
        <v>117</v>
      </c>
      <c r="Z250" s="526"/>
      <c r="AA250" s="526"/>
      <c r="AB250" s="526"/>
      <c r="AC250" s="527"/>
    </row>
    <row r="251" spans="1:29" ht="17.25" x14ac:dyDescent="0.35">
      <c r="A251" s="528" t="s">
        <v>1216</v>
      </c>
      <c r="B251" s="528" t="s">
        <v>1217</v>
      </c>
      <c r="C251" s="528" t="s">
        <v>940</v>
      </c>
      <c r="D251" s="528" t="s">
        <v>59</v>
      </c>
      <c r="E251" s="528" t="s">
        <v>129</v>
      </c>
      <c r="F251" s="528"/>
      <c r="G251" s="569">
        <f>VLOOKUP($A251,'1.26'!$A$6:$P$387,'Data for figs 1.26_1.31'!G$2,FALSE)</f>
        <v>0</v>
      </c>
      <c r="H251" s="569">
        <f>VLOOKUP($A251,'1.26'!$A$6:$P$387,'Data for figs 1.26_1.31'!H$2,FALSE)</f>
        <v>0</v>
      </c>
      <c r="I251" s="570">
        <f>VLOOKUP($A251,'1.26'!$A$6:$P$387,'Data for figs 1.26_1.31'!I$2,FALSE)</f>
        <v>0</v>
      </c>
      <c r="J251" s="530">
        <f>VLOOKUP($A251,'1.27'!$A$6:$P$387,'Data for figs 1.26_1.31'!J$2,FALSE)</f>
        <v>80</v>
      </c>
      <c r="K251" s="530">
        <f>VLOOKUP($A251,'1.27'!$A$6:$P$387,'Data for figs 1.26_1.31'!K$2,FALSE)</f>
        <v>41.2</v>
      </c>
      <c r="L251" s="530">
        <f>VLOOKUP($A251,'1.27'!$A$6:$P$387,'Data for figs 1.26_1.31'!L$2,FALSE)</f>
        <v>60</v>
      </c>
      <c r="M251" s="569">
        <f>VLOOKUP($A251,'1.28'!$A$6:$P$387,'Data for figs 1.26_1.31'!M$2,FALSE)</f>
        <v>0</v>
      </c>
      <c r="N251" s="569">
        <f>VLOOKUP($A251,'1.28'!$A$6:$P$387,'Data for figs 1.26_1.31'!N$2,FALSE)</f>
        <v>0</v>
      </c>
      <c r="O251" s="570">
        <f>VLOOKUP($A251,'1.28'!$A$6:$P$387,'Data for figs 1.26_1.31'!O$2,FALSE)</f>
        <v>0</v>
      </c>
      <c r="P251" s="556">
        <f>VLOOKUP($A251,'1.29'!$A$6:$P$387,'Data for figs 1.26_1.31'!P$2,FALSE)</f>
        <v>46.258900519999997</v>
      </c>
      <c r="Q251" s="556">
        <f>VLOOKUP($A251,'1.29'!$A$6:$P$387,'Data for figs 1.26_1.31'!Q$2,FALSE)</f>
        <v>15.423665590000001</v>
      </c>
      <c r="R251" s="556">
        <f>VLOOKUP($A251,'1.29'!$A$6:$P$387,'Data for figs 1.26_1.31'!R$2,FALSE)</f>
        <v>30.341927250000001</v>
      </c>
      <c r="S251" s="569">
        <f>VLOOKUP($A251,'1.30'!$A$6:$P$387,'Data for figs 1.26_1.31'!S$2,FALSE)</f>
        <v>0</v>
      </c>
      <c r="T251" s="569">
        <f>VLOOKUP($A251,'1.30'!$A$6:$P$387,'Data for figs 1.26_1.31'!T$2,FALSE)</f>
        <v>0</v>
      </c>
      <c r="U251" s="570">
        <f>VLOOKUP($A251,'1.30'!$A$6:$P$387,'Data for figs 1.26_1.31'!U$2,FALSE)</f>
        <v>0</v>
      </c>
      <c r="V251" s="556">
        <v>10.56512491</v>
      </c>
      <c r="W251" s="556">
        <v>10.43570699</v>
      </c>
      <c r="X251" s="556">
        <v>10.527109400000001</v>
      </c>
      <c r="Y251" s="531">
        <f>VLOOKUP($A251,'1.26'!$A$6:$P$387,'Data for figs 1.26_1.31'!Y$2,FALSE)</f>
        <v>158</v>
      </c>
      <c r="Z251" s="526"/>
      <c r="AA251" s="526"/>
      <c r="AB251" s="526"/>
      <c r="AC251" s="527"/>
    </row>
    <row r="252" spans="1:29" ht="17.25" x14ac:dyDescent="0.35">
      <c r="A252" s="528" t="s">
        <v>1218</v>
      </c>
      <c r="B252" s="528" t="s">
        <v>1219</v>
      </c>
      <c r="C252" s="528" t="s">
        <v>940</v>
      </c>
      <c r="D252" s="528" t="s">
        <v>59</v>
      </c>
      <c r="E252" s="528" t="s">
        <v>129</v>
      </c>
      <c r="F252" s="528"/>
      <c r="G252" s="569">
        <f>VLOOKUP($A252,'1.26'!$A$6:$P$387,'Data for figs 1.26_1.31'!G$2,FALSE)</f>
        <v>0</v>
      </c>
      <c r="H252" s="569">
        <f>VLOOKUP($A252,'1.26'!$A$6:$P$387,'Data for figs 1.26_1.31'!H$2,FALSE)</f>
        <v>0</v>
      </c>
      <c r="I252" s="570">
        <f>VLOOKUP($A252,'1.26'!$A$6:$P$387,'Data for figs 1.26_1.31'!I$2,FALSE)</f>
        <v>0</v>
      </c>
      <c r="J252" s="530">
        <f>VLOOKUP($A252,'1.27'!$A$6:$P$387,'Data for figs 1.26_1.31'!J$2,FALSE)</f>
        <v>79.8</v>
      </c>
      <c r="K252" s="530">
        <f>VLOOKUP($A252,'1.27'!$A$6:$P$387,'Data for figs 1.26_1.31'!K$2,FALSE)</f>
        <v>45.2</v>
      </c>
      <c r="L252" s="530">
        <f>VLOOKUP($A252,'1.27'!$A$6:$P$387,'Data for figs 1.26_1.31'!L$2,FALSE)</f>
        <v>61.9</v>
      </c>
      <c r="M252" s="569">
        <f>VLOOKUP($A252,'1.28'!$A$6:$P$387,'Data for figs 1.26_1.31'!M$2,FALSE)</f>
        <v>0</v>
      </c>
      <c r="N252" s="569">
        <f>VLOOKUP($A252,'1.28'!$A$6:$P$387,'Data for figs 1.26_1.31'!N$2,FALSE)</f>
        <v>0</v>
      </c>
      <c r="O252" s="570">
        <f>VLOOKUP($A252,'1.28'!$A$6:$P$387,'Data for figs 1.26_1.31'!O$2,FALSE)</f>
        <v>0</v>
      </c>
      <c r="P252" s="556">
        <f>VLOOKUP($A252,'1.29'!$A$6:$P$387,'Data for figs 1.26_1.31'!P$2,FALSE)</f>
        <v>46.342317420000001</v>
      </c>
      <c r="Q252" s="556">
        <f>VLOOKUP($A252,'1.29'!$A$6:$P$387,'Data for figs 1.26_1.31'!Q$2,FALSE)</f>
        <v>15.852965790000001</v>
      </c>
      <c r="R252" s="556">
        <f>VLOOKUP($A252,'1.29'!$A$6:$P$387,'Data for figs 1.26_1.31'!R$2,FALSE)</f>
        <v>30.589568719999999</v>
      </c>
      <c r="S252" s="569">
        <f>VLOOKUP($A252,'1.30'!$A$6:$P$387,'Data for figs 1.26_1.31'!S$2,FALSE)</f>
        <v>0</v>
      </c>
      <c r="T252" s="569">
        <f>VLOOKUP($A252,'1.30'!$A$6:$P$387,'Data for figs 1.26_1.31'!T$2,FALSE)</f>
        <v>0</v>
      </c>
      <c r="U252" s="570">
        <f>VLOOKUP($A252,'1.30'!$A$6:$P$387,'Data for figs 1.26_1.31'!U$2,FALSE)</f>
        <v>0</v>
      </c>
      <c r="V252" s="556">
        <v>11.285176460000001</v>
      </c>
      <c r="W252" s="556">
        <v>12.9266875</v>
      </c>
      <c r="X252" s="556">
        <v>12.06932435</v>
      </c>
      <c r="Y252" s="531">
        <f>VLOOKUP($A252,'1.26'!$A$6:$P$387,'Data for figs 1.26_1.31'!Y$2,FALSE)</f>
        <v>176</v>
      </c>
      <c r="Z252" s="526"/>
      <c r="AA252" s="526"/>
      <c r="AB252" s="526"/>
      <c r="AC252" s="527"/>
    </row>
    <row r="253" spans="1:29" ht="17.25" x14ac:dyDescent="0.35">
      <c r="A253" s="528" t="s">
        <v>1220</v>
      </c>
      <c r="B253" s="528" t="s">
        <v>1221</v>
      </c>
      <c r="C253" s="528" t="s">
        <v>940</v>
      </c>
      <c r="D253" s="528" t="s">
        <v>59</v>
      </c>
      <c r="E253" s="528" t="s">
        <v>129</v>
      </c>
      <c r="F253" s="528"/>
      <c r="G253" s="569">
        <f>VLOOKUP($A253,'1.26'!$A$6:$P$387,'Data for figs 1.26_1.31'!G$2,FALSE)</f>
        <v>0</v>
      </c>
      <c r="H253" s="569">
        <f>VLOOKUP($A253,'1.26'!$A$6:$P$387,'Data for figs 1.26_1.31'!H$2,FALSE)</f>
        <v>0</v>
      </c>
      <c r="I253" s="570">
        <f>VLOOKUP($A253,'1.26'!$A$6:$P$387,'Data for figs 1.26_1.31'!I$2,FALSE)</f>
        <v>0</v>
      </c>
      <c r="J253" s="530">
        <f>VLOOKUP($A253,'1.27'!$A$6:$P$387,'Data for figs 1.26_1.31'!J$2,FALSE)</f>
        <v>78.900000000000006</v>
      </c>
      <c r="K253" s="530">
        <f>VLOOKUP($A253,'1.27'!$A$6:$P$387,'Data for figs 1.26_1.31'!K$2,FALSE)</f>
        <v>36.1</v>
      </c>
      <c r="L253" s="530">
        <f>VLOOKUP($A253,'1.27'!$A$6:$P$387,'Data for figs 1.26_1.31'!L$2,FALSE)</f>
        <v>56.7</v>
      </c>
      <c r="M253" s="569">
        <f>VLOOKUP($A253,'1.28'!$A$6:$P$387,'Data for figs 1.26_1.31'!M$2,FALSE)</f>
        <v>0</v>
      </c>
      <c r="N253" s="569">
        <f>VLOOKUP($A253,'1.28'!$A$6:$P$387,'Data for figs 1.26_1.31'!N$2,FALSE)</f>
        <v>0</v>
      </c>
      <c r="O253" s="570">
        <f>VLOOKUP($A253,'1.28'!$A$6:$P$387,'Data for figs 1.26_1.31'!O$2,FALSE)</f>
        <v>0</v>
      </c>
      <c r="P253" s="556">
        <f>VLOOKUP($A253,'1.29'!$A$6:$P$387,'Data for figs 1.26_1.31'!P$2,FALSE)</f>
        <v>42.51712723</v>
      </c>
      <c r="Q253" s="556">
        <f>VLOOKUP($A253,'1.29'!$A$6:$P$387,'Data for figs 1.26_1.31'!Q$2,FALSE)</f>
        <v>11.78233095</v>
      </c>
      <c r="R253" s="556">
        <f>VLOOKUP($A253,'1.29'!$A$6:$P$387,'Data for figs 1.26_1.31'!R$2,FALSE)</f>
        <v>26.637428069999999</v>
      </c>
      <c r="S253" s="569">
        <f>VLOOKUP($A253,'1.30'!$A$6:$P$387,'Data for figs 1.26_1.31'!S$2,FALSE)</f>
        <v>0</v>
      </c>
      <c r="T253" s="569">
        <f>VLOOKUP($A253,'1.30'!$A$6:$P$387,'Data for figs 1.26_1.31'!T$2,FALSE)</f>
        <v>0</v>
      </c>
      <c r="U253" s="570">
        <f>VLOOKUP($A253,'1.30'!$A$6:$P$387,'Data for figs 1.26_1.31'!U$2,FALSE)</f>
        <v>0</v>
      </c>
      <c r="V253" s="556">
        <v>8.4244863720000005</v>
      </c>
      <c r="W253" s="556">
        <v>8.2252777019999996</v>
      </c>
      <c r="X253" s="556">
        <v>8.3179141510000001</v>
      </c>
      <c r="Y253" s="531">
        <f>VLOOKUP($A253,'1.26'!$A$6:$P$387,'Data for figs 1.26_1.31'!Y$2,FALSE)</f>
        <v>142</v>
      </c>
      <c r="Z253" s="526"/>
      <c r="AA253" s="526"/>
      <c r="AB253" s="526"/>
      <c r="AC253" s="527"/>
    </row>
    <row r="254" spans="1:29" ht="17.25" x14ac:dyDescent="0.35">
      <c r="A254" s="528" t="s">
        <v>403</v>
      </c>
      <c r="B254" s="528" t="s">
        <v>404</v>
      </c>
      <c r="C254" s="528" t="s">
        <v>949</v>
      </c>
      <c r="D254" s="528" t="s">
        <v>62</v>
      </c>
      <c r="E254" s="528" t="s">
        <v>129</v>
      </c>
      <c r="F254" s="528"/>
      <c r="G254" s="569">
        <f>VLOOKUP($A254,'1.26'!$A$6:$P$387,'Data for figs 1.26_1.31'!G$2,FALSE)</f>
        <v>0</v>
      </c>
      <c r="H254" s="569">
        <f>VLOOKUP($A254,'1.26'!$A$6:$P$387,'Data for figs 1.26_1.31'!H$2,FALSE)</f>
        <v>0</v>
      </c>
      <c r="I254" s="570">
        <f>VLOOKUP($A254,'1.26'!$A$6:$P$387,'Data for figs 1.26_1.31'!I$2,FALSE)</f>
        <v>0</v>
      </c>
      <c r="J254" s="530">
        <f>VLOOKUP($A254,'1.27'!$A$6:$P$387,'Data for figs 1.26_1.31'!J$2,FALSE)</f>
        <v>130.80000000000001</v>
      </c>
      <c r="K254" s="530">
        <f>VLOOKUP($A254,'1.27'!$A$6:$P$387,'Data for figs 1.26_1.31'!K$2,FALSE)</f>
        <v>63.7</v>
      </c>
      <c r="L254" s="530">
        <f>VLOOKUP($A254,'1.27'!$A$6:$P$387,'Data for figs 1.26_1.31'!L$2,FALSE)</f>
        <v>96.4</v>
      </c>
      <c r="M254" s="569">
        <f>VLOOKUP($A254,'1.28'!$A$6:$P$387,'Data for figs 1.26_1.31'!M$2,FALSE)</f>
        <v>0</v>
      </c>
      <c r="N254" s="569">
        <f>VLOOKUP($A254,'1.28'!$A$6:$P$387,'Data for figs 1.26_1.31'!N$2,FALSE)</f>
        <v>0</v>
      </c>
      <c r="O254" s="570">
        <f>VLOOKUP($A254,'1.28'!$A$6:$P$387,'Data for figs 1.26_1.31'!O$2,FALSE)</f>
        <v>0</v>
      </c>
      <c r="P254" s="556">
        <f>VLOOKUP($A254,'1.29'!$A$6:$P$387,'Data for figs 1.26_1.31'!P$2,FALSE)</f>
        <v>81.64933662</v>
      </c>
      <c r="Q254" s="556">
        <f>VLOOKUP($A254,'1.29'!$A$6:$P$387,'Data for figs 1.26_1.31'!Q$2,FALSE)</f>
        <v>27.6221733</v>
      </c>
      <c r="R254" s="556">
        <f>VLOOKUP($A254,'1.29'!$A$6:$P$387,'Data for figs 1.26_1.31'!R$2,FALSE)</f>
        <v>54.065268359999997</v>
      </c>
      <c r="S254" s="569">
        <f>VLOOKUP($A254,'1.30'!$A$6:$P$387,'Data for figs 1.26_1.31'!S$2,FALSE)</f>
        <v>0</v>
      </c>
      <c r="T254" s="569">
        <f>VLOOKUP($A254,'1.30'!$A$6:$P$387,'Data for figs 1.26_1.31'!T$2,FALSE)</f>
        <v>0</v>
      </c>
      <c r="U254" s="570">
        <f>VLOOKUP($A254,'1.30'!$A$6:$P$387,'Data for figs 1.26_1.31'!U$2,FALSE)</f>
        <v>0</v>
      </c>
      <c r="V254" s="556">
        <v>15.43560692</v>
      </c>
      <c r="W254" s="556">
        <v>13.54882551</v>
      </c>
      <c r="X254" s="556">
        <v>14.42557978</v>
      </c>
      <c r="Y254" s="531">
        <f>VLOOKUP($A254,'1.26'!$A$6:$P$387,'Data for figs 1.26_1.31'!Y$2,FALSE)</f>
        <v>47</v>
      </c>
      <c r="Z254" s="526"/>
      <c r="AA254" s="526"/>
      <c r="AB254" s="526"/>
      <c r="AC254" s="527"/>
    </row>
    <row r="255" spans="1:29" ht="17.25" x14ac:dyDescent="0.35">
      <c r="A255" s="528" t="s">
        <v>405</v>
      </c>
      <c r="B255" s="528" t="s">
        <v>406</v>
      </c>
      <c r="C255" s="528" t="s">
        <v>949</v>
      </c>
      <c r="D255" s="528" t="s">
        <v>62</v>
      </c>
      <c r="E255" s="528" t="s">
        <v>129</v>
      </c>
      <c r="F255" s="528"/>
      <c r="G255" s="569">
        <f>VLOOKUP($A255,'1.26'!$A$6:$P$387,'Data for figs 1.26_1.31'!G$2,FALSE)</f>
        <v>0</v>
      </c>
      <c r="H255" s="569">
        <f>VLOOKUP($A255,'1.26'!$A$6:$P$387,'Data for figs 1.26_1.31'!H$2,FALSE)</f>
        <v>0</v>
      </c>
      <c r="I255" s="570">
        <f>VLOOKUP($A255,'1.26'!$A$6:$P$387,'Data for figs 1.26_1.31'!I$2,FALSE)</f>
        <v>0</v>
      </c>
      <c r="J255" s="530">
        <f>VLOOKUP($A255,'1.27'!$A$6:$P$387,'Data for figs 1.26_1.31'!J$2,FALSE)</f>
        <v>115.8</v>
      </c>
      <c r="K255" s="530">
        <f>VLOOKUP($A255,'1.27'!$A$6:$P$387,'Data for figs 1.26_1.31'!K$2,FALSE)</f>
        <v>57.8</v>
      </c>
      <c r="L255" s="530">
        <f>VLOOKUP($A255,'1.27'!$A$6:$P$387,'Data for figs 1.26_1.31'!L$2,FALSE)</f>
        <v>85.9</v>
      </c>
      <c r="M255" s="569">
        <f>VLOOKUP($A255,'1.28'!$A$6:$P$387,'Data for figs 1.26_1.31'!M$2,FALSE)</f>
        <v>0</v>
      </c>
      <c r="N255" s="569">
        <f>VLOOKUP($A255,'1.28'!$A$6:$P$387,'Data for figs 1.26_1.31'!N$2,FALSE)</f>
        <v>0</v>
      </c>
      <c r="O255" s="570">
        <f>VLOOKUP($A255,'1.28'!$A$6:$P$387,'Data for figs 1.26_1.31'!O$2,FALSE)</f>
        <v>0</v>
      </c>
      <c r="P255" s="556">
        <f>VLOOKUP($A255,'1.29'!$A$6:$P$387,'Data for figs 1.26_1.31'!P$2,FALSE)</f>
        <v>74.111275359999993</v>
      </c>
      <c r="Q255" s="556">
        <f>VLOOKUP($A255,'1.29'!$A$6:$P$387,'Data for figs 1.26_1.31'!Q$2,FALSE)</f>
        <v>30.550828639999999</v>
      </c>
      <c r="R255" s="556">
        <f>VLOOKUP($A255,'1.29'!$A$6:$P$387,'Data for figs 1.26_1.31'!R$2,FALSE)</f>
        <v>51.647173180000003</v>
      </c>
      <c r="S255" s="569">
        <f>VLOOKUP($A255,'1.30'!$A$6:$P$387,'Data for figs 1.26_1.31'!S$2,FALSE)</f>
        <v>0</v>
      </c>
      <c r="T255" s="569">
        <f>VLOOKUP($A255,'1.30'!$A$6:$P$387,'Data for figs 1.26_1.31'!T$2,FALSE)</f>
        <v>0</v>
      </c>
      <c r="U255" s="570">
        <f>VLOOKUP($A255,'1.30'!$A$6:$P$387,'Data for figs 1.26_1.31'!U$2,FALSE)</f>
        <v>0</v>
      </c>
      <c r="V255" s="556">
        <v>14.92845149</v>
      </c>
      <c r="W255" s="556">
        <v>13.63557039</v>
      </c>
      <c r="X255" s="556">
        <v>14.23923213</v>
      </c>
      <c r="Y255" s="531">
        <f>VLOOKUP($A255,'1.26'!$A$6:$P$387,'Data for figs 1.26_1.31'!Y$2,FALSE)</f>
        <v>110</v>
      </c>
      <c r="Z255" s="526"/>
      <c r="AA255" s="526"/>
      <c r="AB255" s="526"/>
      <c r="AC255" s="527"/>
    </row>
    <row r="256" spans="1:29" ht="17.25" x14ac:dyDescent="0.35">
      <c r="A256" s="528" t="s">
        <v>407</v>
      </c>
      <c r="B256" s="528" t="s">
        <v>408</v>
      </c>
      <c r="C256" s="528" t="s">
        <v>949</v>
      </c>
      <c r="D256" s="528" t="s">
        <v>62</v>
      </c>
      <c r="E256" s="528" t="s">
        <v>129</v>
      </c>
      <c r="F256" s="528"/>
      <c r="G256" s="569">
        <f>VLOOKUP($A256,'1.26'!$A$6:$P$387,'Data for figs 1.26_1.31'!G$2,FALSE)</f>
        <v>0</v>
      </c>
      <c r="H256" s="569">
        <f>VLOOKUP($A256,'1.26'!$A$6:$P$387,'Data for figs 1.26_1.31'!H$2,FALSE)</f>
        <v>0</v>
      </c>
      <c r="I256" s="570">
        <f>VLOOKUP($A256,'1.26'!$A$6:$P$387,'Data for figs 1.26_1.31'!I$2,FALSE)</f>
        <v>0</v>
      </c>
      <c r="J256" s="530">
        <f>VLOOKUP($A256,'1.27'!$A$6:$P$387,'Data for figs 1.26_1.31'!J$2,FALSE)</f>
        <v>164.2</v>
      </c>
      <c r="K256" s="530">
        <f>VLOOKUP($A256,'1.27'!$A$6:$P$387,'Data for figs 1.26_1.31'!K$2,FALSE)</f>
        <v>86.4</v>
      </c>
      <c r="L256" s="530">
        <f>VLOOKUP($A256,'1.27'!$A$6:$P$387,'Data for figs 1.26_1.31'!L$2,FALSE)</f>
        <v>124.6</v>
      </c>
      <c r="M256" s="569">
        <f>VLOOKUP($A256,'1.28'!$A$6:$P$387,'Data for figs 1.26_1.31'!M$2,FALSE)</f>
        <v>0</v>
      </c>
      <c r="N256" s="569">
        <f>VLOOKUP($A256,'1.28'!$A$6:$P$387,'Data for figs 1.26_1.31'!N$2,FALSE)</f>
        <v>0</v>
      </c>
      <c r="O256" s="570">
        <f>VLOOKUP($A256,'1.28'!$A$6:$P$387,'Data for figs 1.26_1.31'!O$2,FALSE)</f>
        <v>0</v>
      </c>
      <c r="P256" s="556">
        <f>VLOOKUP($A256,'1.29'!$A$6:$P$387,'Data for figs 1.26_1.31'!P$2,FALSE)</f>
        <v>112.2643605</v>
      </c>
      <c r="Q256" s="556">
        <f>VLOOKUP($A256,'1.29'!$A$6:$P$387,'Data for figs 1.26_1.31'!Q$2,FALSE)</f>
        <v>48.757697200000003</v>
      </c>
      <c r="R256" s="556">
        <f>VLOOKUP($A256,'1.29'!$A$6:$P$387,'Data for figs 1.26_1.31'!R$2,FALSE)</f>
        <v>80.009454739999995</v>
      </c>
      <c r="S256" s="569">
        <f>VLOOKUP($A256,'1.30'!$A$6:$P$387,'Data for figs 1.26_1.31'!S$2,FALSE)</f>
        <v>0</v>
      </c>
      <c r="T256" s="569">
        <f>VLOOKUP($A256,'1.30'!$A$6:$P$387,'Data for figs 1.26_1.31'!T$2,FALSE)</f>
        <v>0</v>
      </c>
      <c r="U256" s="570">
        <f>VLOOKUP($A256,'1.30'!$A$6:$P$387,'Data for figs 1.26_1.31'!U$2,FALSE)</f>
        <v>0</v>
      </c>
      <c r="V256" s="556">
        <v>23.136031089999999</v>
      </c>
      <c r="W256" s="556">
        <v>14.712589039999999</v>
      </c>
      <c r="X256" s="556">
        <v>18.753200119999999</v>
      </c>
      <c r="Y256" s="531">
        <f>VLOOKUP($A256,'1.26'!$A$6:$P$387,'Data for figs 1.26_1.31'!Y$2,FALSE)</f>
        <v>2</v>
      </c>
      <c r="Z256" s="526"/>
      <c r="AA256" s="526"/>
      <c r="AB256" s="526"/>
      <c r="AC256" s="527"/>
    </row>
    <row r="257" spans="1:29" ht="17.25" x14ac:dyDescent="0.35">
      <c r="A257" s="528" t="s">
        <v>409</v>
      </c>
      <c r="B257" s="528" t="s">
        <v>410</v>
      </c>
      <c r="C257" s="528" t="s">
        <v>949</v>
      </c>
      <c r="D257" s="528" t="s">
        <v>62</v>
      </c>
      <c r="E257" s="528" t="s">
        <v>129</v>
      </c>
      <c r="F257" s="528"/>
      <c r="G257" s="569">
        <f>VLOOKUP($A257,'1.26'!$A$6:$P$387,'Data for figs 1.26_1.31'!G$2,FALSE)</f>
        <v>0</v>
      </c>
      <c r="H257" s="569">
        <f>VLOOKUP($A257,'1.26'!$A$6:$P$387,'Data for figs 1.26_1.31'!H$2,FALSE)</f>
        <v>0</v>
      </c>
      <c r="I257" s="570">
        <f>VLOOKUP($A257,'1.26'!$A$6:$P$387,'Data for figs 1.26_1.31'!I$2,FALSE)</f>
        <v>0</v>
      </c>
      <c r="J257" s="530">
        <f>VLOOKUP($A257,'1.27'!$A$6:$P$387,'Data for figs 1.26_1.31'!J$2,FALSE)</f>
        <v>150.1</v>
      </c>
      <c r="K257" s="530">
        <f>VLOOKUP($A257,'1.27'!$A$6:$P$387,'Data for figs 1.26_1.31'!K$2,FALSE)</f>
        <v>62.4</v>
      </c>
      <c r="L257" s="530">
        <f>VLOOKUP($A257,'1.27'!$A$6:$P$387,'Data for figs 1.26_1.31'!L$2,FALSE)</f>
        <v>104.3</v>
      </c>
      <c r="M257" s="569">
        <f>VLOOKUP($A257,'1.28'!$A$6:$P$387,'Data for figs 1.26_1.31'!M$2,FALSE)</f>
        <v>0</v>
      </c>
      <c r="N257" s="569">
        <f>VLOOKUP($A257,'1.28'!$A$6:$P$387,'Data for figs 1.26_1.31'!N$2,FALSE)</f>
        <v>0</v>
      </c>
      <c r="O257" s="570">
        <f>VLOOKUP($A257,'1.28'!$A$6:$P$387,'Data for figs 1.26_1.31'!O$2,FALSE)</f>
        <v>0</v>
      </c>
      <c r="P257" s="556">
        <f>VLOOKUP($A257,'1.29'!$A$6:$P$387,'Data for figs 1.26_1.31'!P$2,FALSE)</f>
        <v>103.3381771</v>
      </c>
      <c r="Q257" s="556">
        <f>VLOOKUP($A257,'1.29'!$A$6:$P$387,'Data for figs 1.26_1.31'!Q$2,FALSE)</f>
        <v>32.403889890000002</v>
      </c>
      <c r="R257" s="556">
        <f>VLOOKUP($A257,'1.29'!$A$6:$P$387,'Data for figs 1.26_1.31'!R$2,FALSE)</f>
        <v>66.375033540000004</v>
      </c>
      <c r="S257" s="569">
        <f>VLOOKUP($A257,'1.30'!$A$6:$P$387,'Data for figs 1.26_1.31'!S$2,FALSE)</f>
        <v>0</v>
      </c>
      <c r="T257" s="569">
        <f>VLOOKUP($A257,'1.30'!$A$6:$P$387,'Data for figs 1.26_1.31'!T$2,FALSE)</f>
        <v>0</v>
      </c>
      <c r="U257" s="570">
        <f>VLOOKUP($A257,'1.30'!$A$6:$P$387,'Data for figs 1.26_1.31'!U$2,FALSE)</f>
        <v>0</v>
      </c>
      <c r="V257" s="556">
        <v>22.454604790000001</v>
      </c>
      <c r="W257" s="556">
        <v>17.820678210000001</v>
      </c>
      <c r="X257" s="556">
        <v>20.000285989999998</v>
      </c>
      <c r="Y257" s="531">
        <f>VLOOKUP($A257,'1.26'!$A$6:$P$387,'Data for figs 1.26_1.31'!Y$2,FALSE)</f>
        <v>29</v>
      </c>
      <c r="Z257" s="526"/>
      <c r="AA257" s="526"/>
      <c r="AB257" s="526"/>
      <c r="AC257" s="527"/>
    </row>
    <row r="258" spans="1:29" ht="17.25" x14ac:dyDescent="0.35">
      <c r="A258" s="528" t="s">
        <v>411</v>
      </c>
      <c r="B258" s="528" t="s">
        <v>412</v>
      </c>
      <c r="C258" s="528" t="s">
        <v>949</v>
      </c>
      <c r="D258" s="528" t="s">
        <v>62</v>
      </c>
      <c r="E258" s="528" t="s">
        <v>129</v>
      </c>
      <c r="F258" s="528"/>
      <c r="G258" s="569">
        <f>VLOOKUP($A258,'1.26'!$A$6:$P$387,'Data for figs 1.26_1.31'!G$2,FALSE)</f>
        <v>0</v>
      </c>
      <c r="H258" s="569">
        <f>VLOOKUP($A258,'1.26'!$A$6:$P$387,'Data for figs 1.26_1.31'!H$2,FALSE)</f>
        <v>0</v>
      </c>
      <c r="I258" s="570">
        <f>VLOOKUP($A258,'1.26'!$A$6:$P$387,'Data for figs 1.26_1.31'!I$2,FALSE)</f>
        <v>0</v>
      </c>
      <c r="J258" s="530">
        <f>VLOOKUP($A258,'1.27'!$A$6:$P$387,'Data for figs 1.26_1.31'!J$2,FALSE)</f>
        <v>144</v>
      </c>
      <c r="K258" s="530">
        <f>VLOOKUP($A258,'1.27'!$A$6:$P$387,'Data for figs 1.26_1.31'!K$2,FALSE)</f>
        <v>72.599999999999994</v>
      </c>
      <c r="L258" s="530">
        <f>VLOOKUP($A258,'1.27'!$A$6:$P$387,'Data for figs 1.26_1.31'!L$2,FALSE)</f>
        <v>107.4</v>
      </c>
      <c r="M258" s="569">
        <f>VLOOKUP($A258,'1.28'!$A$6:$P$387,'Data for figs 1.26_1.31'!M$2,FALSE)</f>
        <v>0</v>
      </c>
      <c r="N258" s="569">
        <f>VLOOKUP($A258,'1.28'!$A$6:$P$387,'Data for figs 1.26_1.31'!N$2,FALSE)</f>
        <v>0</v>
      </c>
      <c r="O258" s="570">
        <f>VLOOKUP($A258,'1.28'!$A$6:$P$387,'Data for figs 1.26_1.31'!O$2,FALSE)</f>
        <v>0</v>
      </c>
      <c r="P258" s="556">
        <f>VLOOKUP($A258,'1.29'!$A$6:$P$387,'Data for figs 1.26_1.31'!P$2,FALSE)</f>
        <v>98.945479320000004</v>
      </c>
      <c r="Q258" s="556">
        <f>VLOOKUP($A258,'1.29'!$A$6:$P$387,'Data for figs 1.26_1.31'!Q$2,FALSE)</f>
        <v>38.775236360000001</v>
      </c>
      <c r="R258" s="556">
        <f>VLOOKUP($A258,'1.29'!$A$6:$P$387,'Data for figs 1.26_1.31'!R$2,FALSE)</f>
        <v>68.13487705</v>
      </c>
      <c r="S258" s="569">
        <f>VLOOKUP($A258,'1.30'!$A$6:$P$387,'Data for figs 1.26_1.31'!S$2,FALSE)</f>
        <v>0</v>
      </c>
      <c r="T258" s="569">
        <f>VLOOKUP($A258,'1.30'!$A$6:$P$387,'Data for figs 1.26_1.31'!T$2,FALSE)</f>
        <v>0</v>
      </c>
      <c r="U258" s="570">
        <f>VLOOKUP($A258,'1.30'!$A$6:$P$387,'Data for figs 1.26_1.31'!U$2,FALSE)</f>
        <v>0</v>
      </c>
      <c r="V258" s="556">
        <v>19.798002289999999</v>
      </c>
      <c r="W258" s="556">
        <v>15.512150350000001</v>
      </c>
      <c r="X258" s="556">
        <v>17.590430210000001</v>
      </c>
      <c r="Y258" s="531">
        <f>VLOOKUP($A258,'1.26'!$A$6:$P$387,'Data for figs 1.26_1.31'!Y$2,FALSE)</f>
        <v>17</v>
      </c>
      <c r="Z258" s="526"/>
      <c r="AA258" s="526"/>
      <c r="AB258" s="526"/>
      <c r="AC258" s="527"/>
    </row>
    <row r="259" spans="1:29" ht="17.25" x14ac:dyDescent="0.35">
      <c r="A259" s="528" t="s">
        <v>413</v>
      </c>
      <c r="B259" s="528" t="s">
        <v>414</v>
      </c>
      <c r="C259" s="528" t="s">
        <v>949</v>
      </c>
      <c r="D259" s="528" t="s">
        <v>62</v>
      </c>
      <c r="E259" s="528" t="s">
        <v>129</v>
      </c>
      <c r="F259" s="528"/>
      <c r="G259" s="569">
        <f>VLOOKUP($A259,'1.26'!$A$6:$P$387,'Data for figs 1.26_1.31'!G$2,FALSE)</f>
        <v>0</v>
      </c>
      <c r="H259" s="569">
        <f>VLOOKUP($A259,'1.26'!$A$6:$P$387,'Data for figs 1.26_1.31'!H$2,FALSE)</f>
        <v>0</v>
      </c>
      <c r="I259" s="570">
        <f>VLOOKUP($A259,'1.26'!$A$6:$P$387,'Data for figs 1.26_1.31'!I$2,FALSE)</f>
        <v>0</v>
      </c>
      <c r="J259" s="530">
        <f>VLOOKUP($A259,'1.27'!$A$6:$P$387,'Data for figs 1.26_1.31'!J$2,FALSE)</f>
        <v>134.69999999999999</v>
      </c>
      <c r="K259" s="530">
        <f>VLOOKUP($A259,'1.27'!$A$6:$P$387,'Data for figs 1.26_1.31'!K$2,FALSE)</f>
        <v>61.7</v>
      </c>
      <c r="L259" s="530">
        <f>VLOOKUP($A259,'1.27'!$A$6:$P$387,'Data for figs 1.26_1.31'!L$2,FALSE)</f>
        <v>98.2</v>
      </c>
      <c r="M259" s="569">
        <f>VLOOKUP($A259,'1.28'!$A$6:$P$387,'Data for figs 1.26_1.31'!M$2,FALSE)</f>
        <v>0</v>
      </c>
      <c r="N259" s="569">
        <f>VLOOKUP($A259,'1.28'!$A$6:$P$387,'Data for figs 1.26_1.31'!N$2,FALSE)</f>
        <v>0</v>
      </c>
      <c r="O259" s="570">
        <f>VLOOKUP($A259,'1.28'!$A$6:$P$387,'Data for figs 1.26_1.31'!O$2,FALSE)</f>
        <v>0</v>
      </c>
      <c r="P259" s="556">
        <f>VLOOKUP($A259,'1.29'!$A$6:$P$387,'Data for figs 1.26_1.31'!P$2,FALSE)</f>
        <v>80.520284349999997</v>
      </c>
      <c r="Q259" s="556">
        <f>VLOOKUP($A259,'1.29'!$A$6:$P$387,'Data for figs 1.26_1.31'!Q$2,FALSE)</f>
        <v>25.981453219999999</v>
      </c>
      <c r="R259" s="556">
        <f>VLOOKUP($A259,'1.29'!$A$6:$P$387,'Data for figs 1.26_1.31'!R$2,FALSE)</f>
        <v>53.242489939999999</v>
      </c>
      <c r="S259" s="569">
        <f>VLOOKUP($A259,'1.30'!$A$6:$P$387,'Data for figs 1.26_1.31'!S$2,FALSE)</f>
        <v>0</v>
      </c>
      <c r="T259" s="569">
        <f>VLOOKUP($A259,'1.30'!$A$6:$P$387,'Data for figs 1.26_1.31'!T$2,FALSE)</f>
        <v>0</v>
      </c>
      <c r="U259" s="570">
        <f>VLOOKUP($A259,'1.30'!$A$6:$P$387,'Data for figs 1.26_1.31'!U$2,FALSE)</f>
        <v>0</v>
      </c>
      <c r="V259" s="556">
        <v>16.918816039999999</v>
      </c>
      <c r="W259" s="556">
        <v>12.50776361</v>
      </c>
      <c r="X259" s="556">
        <v>14.678776450000001</v>
      </c>
      <c r="Y259" s="531">
        <f>VLOOKUP($A259,'1.26'!$A$6:$P$387,'Data for figs 1.26_1.31'!Y$2,FALSE)</f>
        <v>20</v>
      </c>
      <c r="Z259" s="526"/>
      <c r="AA259" s="526"/>
      <c r="AB259" s="526"/>
      <c r="AC259" s="527"/>
    </row>
    <row r="260" spans="1:29" ht="17.25" x14ac:dyDescent="0.35">
      <c r="A260" s="528" t="s">
        <v>415</v>
      </c>
      <c r="B260" s="528" t="s">
        <v>416</v>
      </c>
      <c r="C260" s="528" t="s">
        <v>949</v>
      </c>
      <c r="D260" s="528" t="s">
        <v>62</v>
      </c>
      <c r="E260" s="528" t="s">
        <v>129</v>
      </c>
      <c r="F260" s="528"/>
      <c r="G260" s="569">
        <f>VLOOKUP($A260,'1.26'!$A$6:$P$387,'Data for figs 1.26_1.31'!G$2,FALSE)</f>
        <v>0</v>
      </c>
      <c r="H260" s="569">
        <f>VLOOKUP($A260,'1.26'!$A$6:$P$387,'Data for figs 1.26_1.31'!H$2,FALSE)</f>
        <v>0</v>
      </c>
      <c r="I260" s="570">
        <f>VLOOKUP($A260,'1.26'!$A$6:$P$387,'Data for figs 1.26_1.31'!I$2,FALSE)</f>
        <v>0</v>
      </c>
      <c r="J260" s="530">
        <f>VLOOKUP($A260,'1.27'!$A$6:$P$387,'Data for figs 1.26_1.31'!J$2,FALSE)</f>
        <v>95.5</v>
      </c>
      <c r="K260" s="530">
        <f>VLOOKUP($A260,'1.27'!$A$6:$P$387,'Data for figs 1.26_1.31'!K$2,FALSE)</f>
        <v>43.3</v>
      </c>
      <c r="L260" s="530">
        <f>VLOOKUP($A260,'1.27'!$A$6:$P$387,'Data for figs 1.26_1.31'!L$2,FALSE)</f>
        <v>68.900000000000006</v>
      </c>
      <c r="M260" s="569">
        <f>VLOOKUP($A260,'1.28'!$A$6:$P$387,'Data for figs 1.26_1.31'!M$2,FALSE)</f>
        <v>0</v>
      </c>
      <c r="N260" s="569">
        <f>VLOOKUP($A260,'1.28'!$A$6:$P$387,'Data for figs 1.26_1.31'!N$2,FALSE)</f>
        <v>0</v>
      </c>
      <c r="O260" s="570">
        <f>VLOOKUP($A260,'1.28'!$A$6:$P$387,'Data for figs 1.26_1.31'!O$2,FALSE)</f>
        <v>0</v>
      </c>
      <c r="P260" s="556">
        <f>VLOOKUP($A260,'1.29'!$A$6:$P$387,'Data for figs 1.26_1.31'!P$2,FALSE)</f>
        <v>60.477281679999997</v>
      </c>
      <c r="Q260" s="556">
        <f>VLOOKUP($A260,'1.29'!$A$6:$P$387,'Data for figs 1.26_1.31'!Q$2,FALSE)</f>
        <v>20.964782020000001</v>
      </c>
      <c r="R260" s="556">
        <f>VLOOKUP($A260,'1.29'!$A$6:$P$387,'Data for figs 1.26_1.31'!R$2,FALSE)</f>
        <v>40.263465060000001</v>
      </c>
      <c r="S260" s="569">
        <f>VLOOKUP($A260,'1.30'!$A$6:$P$387,'Data for figs 1.26_1.31'!S$2,FALSE)</f>
        <v>0</v>
      </c>
      <c r="T260" s="569">
        <f>VLOOKUP($A260,'1.30'!$A$6:$P$387,'Data for figs 1.26_1.31'!T$2,FALSE)</f>
        <v>0</v>
      </c>
      <c r="U260" s="570">
        <f>VLOOKUP($A260,'1.30'!$A$6:$P$387,'Data for figs 1.26_1.31'!U$2,FALSE)</f>
        <v>0</v>
      </c>
      <c r="V260" s="556">
        <v>14.023103750000001</v>
      </c>
      <c r="W260" s="556">
        <v>8.1076817269999992</v>
      </c>
      <c r="X260" s="556">
        <v>11.022573449999999</v>
      </c>
      <c r="Y260" s="531">
        <f>VLOOKUP($A260,'1.26'!$A$6:$P$387,'Data for figs 1.26_1.31'!Y$2,FALSE)</f>
        <v>154</v>
      </c>
      <c r="Z260" s="526"/>
      <c r="AA260" s="526"/>
      <c r="AB260" s="526"/>
      <c r="AC260" s="527"/>
    </row>
    <row r="261" spans="1:29" ht="17.25" x14ac:dyDescent="0.35">
      <c r="A261" s="528" t="s">
        <v>417</v>
      </c>
      <c r="B261" s="528" t="s">
        <v>418</v>
      </c>
      <c r="C261" s="528" t="s">
        <v>949</v>
      </c>
      <c r="D261" s="528" t="s">
        <v>62</v>
      </c>
      <c r="E261" s="528" t="s">
        <v>129</v>
      </c>
      <c r="F261" s="528"/>
      <c r="G261" s="569">
        <f>VLOOKUP($A261,'1.26'!$A$6:$P$387,'Data for figs 1.26_1.31'!G$2,FALSE)</f>
        <v>0</v>
      </c>
      <c r="H261" s="569">
        <f>VLOOKUP($A261,'1.26'!$A$6:$P$387,'Data for figs 1.26_1.31'!H$2,FALSE)</f>
        <v>0</v>
      </c>
      <c r="I261" s="570">
        <f>VLOOKUP($A261,'1.26'!$A$6:$P$387,'Data for figs 1.26_1.31'!I$2,FALSE)</f>
        <v>0</v>
      </c>
      <c r="J261" s="530">
        <f>VLOOKUP($A261,'1.27'!$A$6:$P$387,'Data for figs 1.26_1.31'!J$2,FALSE)</f>
        <v>142.69999999999999</v>
      </c>
      <c r="K261" s="530">
        <f>VLOOKUP($A261,'1.27'!$A$6:$P$387,'Data for figs 1.26_1.31'!K$2,FALSE)</f>
        <v>68.099999999999994</v>
      </c>
      <c r="L261" s="530">
        <f>VLOOKUP($A261,'1.27'!$A$6:$P$387,'Data for figs 1.26_1.31'!L$2,FALSE)</f>
        <v>105</v>
      </c>
      <c r="M261" s="569">
        <f>VLOOKUP($A261,'1.28'!$A$6:$P$387,'Data for figs 1.26_1.31'!M$2,FALSE)</f>
        <v>0</v>
      </c>
      <c r="N261" s="569">
        <f>VLOOKUP($A261,'1.28'!$A$6:$P$387,'Data for figs 1.26_1.31'!N$2,FALSE)</f>
        <v>0</v>
      </c>
      <c r="O261" s="570">
        <f>VLOOKUP($A261,'1.28'!$A$6:$P$387,'Data for figs 1.26_1.31'!O$2,FALSE)</f>
        <v>0</v>
      </c>
      <c r="P261" s="556">
        <f>VLOOKUP($A261,'1.29'!$A$6:$P$387,'Data for figs 1.26_1.31'!P$2,FALSE)</f>
        <v>90.084329350000004</v>
      </c>
      <c r="Q261" s="556">
        <f>VLOOKUP($A261,'1.29'!$A$6:$P$387,'Data for figs 1.26_1.31'!Q$2,FALSE)</f>
        <v>29.088481980000001</v>
      </c>
      <c r="R261" s="556">
        <f>VLOOKUP($A261,'1.29'!$A$6:$P$387,'Data for figs 1.26_1.31'!R$2,FALSE)</f>
        <v>59.291470840000002</v>
      </c>
      <c r="S261" s="569">
        <f>VLOOKUP($A261,'1.30'!$A$6:$P$387,'Data for figs 1.26_1.31'!S$2,FALSE)</f>
        <v>0</v>
      </c>
      <c r="T261" s="569">
        <f>VLOOKUP($A261,'1.30'!$A$6:$P$387,'Data for figs 1.26_1.31'!T$2,FALSE)</f>
        <v>0</v>
      </c>
      <c r="U261" s="570">
        <f>VLOOKUP($A261,'1.30'!$A$6:$P$387,'Data for figs 1.26_1.31'!U$2,FALSE)</f>
        <v>0</v>
      </c>
      <c r="V261" s="556">
        <v>25.42470788</v>
      </c>
      <c r="W261" s="556">
        <v>20.628652150000001</v>
      </c>
      <c r="X261" s="556">
        <v>22.999346719999998</v>
      </c>
      <c r="Y261" s="531">
        <f>VLOOKUP($A261,'1.26'!$A$6:$P$387,'Data for figs 1.26_1.31'!Y$2,FALSE)</f>
        <v>23</v>
      </c>
      <c r="Z261" s="526"/>
      <c r="AA261" s="526"/>
      <c r="AB261" s="526"/>
      <c r="AC261" s="527"/>
    </row>
    <row r="262" spans="1:29" ht="17.25" x14ac:dyDescent="0.35">
      <c r="A262" s="528" t="s">
        <v>419</v>
      </c>
      <c r="B262" s="528" t="s">
        <v>420</v>
      </c>
      <c r="C262" s="528" t="s">
        <v>949</v>
      </c>
      <c r="D262" s="528" t="s">
        <v>62</v>
      </c>
      <c r="E262" s="528" t="s">
        <v>129</v>
      </c>
      <c r="F262" s="528"/>
      <c r="G262" s="569">
        <f>VLOOKUP($A262,'1.26'!$A$6:$P$387,'Data for figs 1.26_1.31'!G$2,FALSE)</f>
        <v>0</v>
      </c>
      <c r="H262" s="569">
        <f>VLOOKUP($A262,'1.26'!$A$6:$P$387,'Data for figs 1.26_1.31'!H$2,FALSE)</f>
        <v>0</v>
      </c>
      <c r="I262" s="570">
        <f>VLOOKUP($A262,'1.26'!$A$6:$P$387,'Data for figs 1.26_1.31'!I$2,FALSE)</f>
        <v>0</v>
      </c>
      <c r="J262" s="530">
        <f>VLOOKUP($A262,'1.27'!$A$6:$P$387,'Data for figs 1.26_1.31'!J$2,FALSE)</f>
        <v>96.3</v>
      </c>
      <c r="K262" s="530">
        <f>VLOOKUP($A262,'1.27'!$A$6:$P$387,'Data for figs 1.26_1.31'!K$2,FALSE)</f>
        <v>43.5</v>
      </c>
      <c r="L262" s="530">
        <f>VLOOKUP($A262,'1.27'!$A$6:$P$387,'Data for figs 1.26_1.31'!L$2,FALSE)</f>
        <v>69.099999999999994</v>
      </c>
      <c r="M262" s="569">
        <f>VLOOKUP($A262,'1.28'!$A$6:$P$387,'Data for figs 1.26_1.31'!M$2,FALSE)</f>
        <v>0</v>
      </c>
      <c r="N262" s="569">
        <f>VLOOKUP($A262,'1.28'!$A$6:$P$387,'Data for figs 1.26_1.31'!N$2,FALSE)</f>
        <v>0</v>
      </c>
      <c r="O262" s="570">
        <f>VLOOKUP($A262,'1.28'!$A$6:$P$387,'Data for figs 1.26_1.31'!O$2,FALSE)</f>
        <v>0</v>
      </c>
      <c r="P262" s="556">
        <f>VLOOKUP($A262,'1.29'!$A$6:$P$387,'Data for figs 1.26_1.31'!P$2,FALSE)</f>
        <v>60.915032680000003</v>
      </c>
      <c r="Q262" s="556">
        <f>VLOOKUP($A262,'1.29'!$A$6:$P$387,'Data for figs 1.26_1.31'!Q$2,FALSE)</f>
        <v>15.688317380000001</v>
      </c>
      <c r="R262" s="556">
        <f>VLOOKUP($A262,'1.29'!$A$6:$P$387,'Data for figs 1.26_1.31'!R$2,FALSE)</f>
        <v>37.630501700000003</v>
      </c>
      <c r="S262" s="569">
        <f>VLOOKUP($A262,'1.30'!$A$6:$P$387,'Data for figs 1.26_1.31'!S$2,FALSE)</f>
        <v>0</v>
      </c>
      <c r="T262" s="569">
        <f>VLOOKUP($A262,'1.30'!$A$6:$P$387,'Data for figs 1.26_1.31'!T$2,FALSE)</f>
        <v>0</v>
      </c>
      <c r="U262" s="570">
        <f>VLOOKUP($A262,'1.30'!$A$6:$P$387,'Data for figs 1.26_1.31'!U$2,FALSE)</f>
        <v>0</v>
      </c>
      <c r="V262" s="556">
        <v>14.545062400000001</v>
      </c>
      <c r="W262" s="556">
        <v>13.10999586</v>
      </c>
      <c r="X262" s="556">
        <v>13.803963489999999</v>
      </c>
      <c r="Y262" s="531">
        <f>VLOOKUP($A262,'1.26'!$A$6:$P$387,'Data for figs 1.26_1.31'!Y$2,FALSE)</f>
        <v>209</v>
      </c>
      <c r="Z262" s="526"/>
      <c r="AA262" s="526"/>
      <c r="AB262" s="526"/>
      <c r="AC262" s="527"/>
    </row>
    <row r="263" spans="1:29" ht="17.25" x14ac:dyDescent="0.35">
      <c r="A263" s="528" t="s">
        <v>421</v>
      </c>
      <c r="B263" s="528" t="s">
        <v>422</v>
      </c>
      <c r="C263" s="528" t="s">
        <v>949</v>
      </c>
      <c r="D263" s="528" t="s">
        <v>62</v>
      </c>
      <c r="E263" s="528" t="s">
        <v>129</v>
      </c>
      <c r="F263" s="528"/>
      <c r="G263" s="569">
        <f>VLOOKUP($A263,'1.26'!$A$6:$P$387,'Data for figs 1.26_1.31'!G$2,FALSE)</f>
        <v>0</v>
      </c>
      <c r="H263" s="569">
        <f>VLOOKUP($A263,'1.26'!$A$6:$P$387,'Data for figs 1.26_1.31'!H$2,FALSE)</f>
        <v>0</v>
      </c>
      <c r="I263" s="570">
        <f>VLOOKUP($A263,'1.26'!$A$6:$P$387,'Data for figs 1.26_1.31'!I$2,FALSE)</f>
        <v>0</v>
      </c>
      <c r="J263" s="530">
        <f>VLOOKUP($A263,'1.27'!$A$6:$P$387,'Data for figs 1.26_1.31'!J$2,FALSE)</f>
        <v>124.4</v>
      </c>
      <c r="K263" s="530">
        <f>VLOOKUP($A263,'1.27'!$A$6:$P$387,'Data for figs 1.26_1.31'!K$2,FALSE)</f>
        <v>58.7</v>
      </c>
      <c r="L263" s="530">
        <f>VLOOKUP($A263,'1.27'!$A$6:$P$387,'Data for figs 1.26_1.31'!L$2,FALSE)</f>
        <v>91.2</v>
      </c>
      <c r="M263" s="569">
        <f>VLOOKUP($A263,'1.28'!$A$6:$P$387,'Data for figs 1.26_1.31'!M$2,FALSE)</f>
        <v>0</v>
      </c>
      <c r="N263" s="569">
        <f>VLOOKUP($A263,'1.28'!$A$6:$P$387,'Data for figs 1.26_1.31'!N$2,FALSE)</f>
        <v>0</v>
      </c>
      <c r="O263" s="570">
        <f>VLOOKUP($A263,'1.28'!$A$6:$P$387,'Data for figs 1.26_1.31'!O$2,FALSE)</f>
        <v>0</v>
      </c>
      <c r="P263" s="556">
        <f>VLOOKUP($A263,'1.29'!$A$6:$P$387,'Data for figs 1.26_1.31'!P$2,FALSE)</f>
        <v>67.670258149999995</v>
      </c>
      <c r="Q263" s="556">
        <f>VLOOKUP($A263,'1.29'!$A$6:$P$387,'Data for figs 1.26_1.31'!Q$2,FALSE)</f>
        <v>20.76495066</v>
      </c>
      <c r="R263" s="556">
        <f>VLOOKUP($A263,'1.29'!$A$6:$P$387,'Data for figs 1.26_1.31'!R$2,FALSE)</f>
        <v>43.978172139999998</v>
      </c>
      <c r="S263" s="569">
        <f>VLOOKUP($A263,'1.30'!$A$6:$P$387,'Data for figs 1.26_1.31'!S$2,FALSE)</f>
        <v>0</v>
      </c>
      <c r="T263" s="569">
        <f>VLOOKUP($A263,'1.30'!$A$6:$P$387,'Data for figs 1.26_1.31'!T$2,FALSE)</f>
        <v>0</v>
      </c>
      <c r="U263" s="570">
        <f>VLOOKUP($A263,'1.30'!$A$6:$P$387,'Data for figs 1.26_1.31'!U$2,FALSE)</f>
        <v>0</v>
      </c>
      <c r="V263" s="556">
        <v>15.350559609999999</v>
      </c>
      <c r="W263" s="556">
        <v>17.624687810000001</v>
      </c>
      <c r="X263" s="556">
        <v>16.53125606</v>
      </c>
      <c r="Y263" s="531">
        <f>VLOOKUP($A263,'1.26'!$A$6:$P$387,'Data for figs 1.26_1.31'!Y$2,FALSE)</f>
        <v>97</v>
      </c>
      <c r="Z263" s="526"/>
      <c r="AA263" s="526"/>
      <c r="AB263" s="526"/>
      <c r="AC263" s="527"/>
    </row>
    <row r="264" spans="1:29" ht="17.25" x14ac:dyDescent="0.35">
      <c r="A264" s="528" t="s">
        <v>451</v>
      </c>
      <c r="B264" s="528" t="s">
        <v>452</v>
      </c>
      <c r="C264" s="528" t="s">
        <v>950</v>
      </c>
      <c r="D264" s="528" t="s">
        <v>62</v>
      </c>
      <c r="E264" s="528" t="s">
        <v>129</v>
      </c>
      <c r="F264" s="528"/>
      <c r="G264" s="569">
        <f>VLOOKUP($A264,'1.26'!$A$6:$P$387,'Data for figs 1.26_1.31'!G$2,FALSE)</f>
        <v>0</v>
      </c>
      <c r="H264" s="569">
        <f>VLOOKUP($A264,'1.26'!$A$6:$P$387,'Data for figs 1.26_1.31'!H$2,FALSE)</f>
        <v>0</v>
      </c>
      <c r="I264" s="570">
        <f>VLOOKUP($A264,'1.26'!$A$6:$P$387,'Data for figs 1.26_1.31'!I$2,FALSE)</f>
        <v>0</v>
      </c>
      <c r="J264" s="530">
        <f>VLOOKUP($A264,'1.27'!$A$6:$P$387,'Data for figs 1.26_1.31'!J$2,FALSE)</f>
        <v>130.6</v>
      </c>
      <c r="K264" s="530">
        <f>VLOOKUP($A264,'1.27'!$A$6:$P$387,'Data for figs 1.26_1.31'!K$2,FALSE)</f>
        <v>70.7</v>
      </c>
      <c r="L264" s="530">
        <f>VLOOKUP($A264,'1.27'!$A$6:$P$387,'Data for figs 1.26_1.31'!L$2,FALSE)</f>
        <v>98.9</v>
      </c>
      <c r="M264" s="569">
        <f>VLOOKUP($A264,'1.28'!$A$6:$P$387,'Data for figs 1.26_1.31'!M$2,FALSE)</f>
        <v>0</v>
      </c>
      <c r="N264" s="569">
        <f>VLOOKUP($A264,'1.28'!$A$6:$P$387,'Data for figs 1.26_1.31'!N$2,FALSE)</f>
        <v>0</v>
      </c>
      <c r="O264" s="570">
        <f>VLOOKUP($A264,'1.28'!$A$6:$P$387,'Data for figs 1.26_1.31'!O$2,FALSE)</f>
        <v>0</v>
      </c>
      <c r="P264" s="556">
        <f>VLOOKUP($A264,'1.29'!$A$6:$P$387,'Data for figs 1.26_1.31'!P$2,FALSE)</f>
        <v>77.873424679999999</v>
      </c>
      <c r="Q264" s="556">
        <f>VLOOKUP($A264,'1.29'!$A$6:$P$387,'Data for figs 1.26_1.31'!Q$2,FALSE)</f>
        <v>31.45014321</v>
      </c>
      <c r="R264" s="556">
        <f>VLOOKUP($A264,'1.29'!$A$6:$P$387,'Data for figs 1.26_1.31'!R$2,FALSE)</f>
        <v>53.30672354</v>
      </c>
      <c r="S264" s="569">
        <f>VLOOKUP($A264,'1.30'!$A$6:$P$387,'Data for figs 1.26_1.31'!S$2,FALSE)</f>
        <v>0</v>
      </c>
      <c r="T264" s="569">
        <f>VLOOKUP($A264,'1.30'!$A$6:$P$387,'Data for figs 1.26_1.31'!T$2,FALSE)</f>
        <v>0</v>
      </c>
      <c r="U264" s="570">
        <f>VLOOKUP($A264,'1.30'!$A$6:$P$387,'Data for figs 1.26_1.31'!U$2,FALSE)</f>
        <v>0</v>
      </c>
      <c r="V264" s="556">
        <v>21.789354320000001</v>
      </c>
      <c r="W264" s="556">
        <v>15.30203159</v>
      </c>
      <c r="X264" s="556">
        <v>18.346803940000001</v>
      </c>
      <c r="Y264" s="531">
        <f>VLOOKUP($A264,'1.26'!$A$6:$P$387,'Data for figs 1.26_1.31'!Y$2,FALSE)</f>
        <v>3</v>
      </c>
      <c r="Z264" s="526"/>
      <c r="AA264" s="526"/>
      <c r="AB264" s="526"/>
      <c r="AC264" s="527"/>
    </row>
    <row r="265" spans="1:29" ht="17.25" x14ac:dyDescent="0.35">
      <c r="A265" s="528" t="s">
        <v>453</v>
      </c>
      <c r="B265" s="528" t="s">
        <v>454</v>
      </c>
      <c r="C265" s="528" t="s">
        <v>950</v>
      </c>
      <c r="D265" s="528" t="s">
        <v>62</v>
      </c>
      <c r="E265" s="528" t="s">
        <v>129</v>
      </c>
      <c r="F265" s="528"/>
      <c r="G265" s="569">
        <f>VLOOKUP($A265,'1.26'!$A$6:$P$387,'Data for figs 1.26_1.31'!G$2,FALSE)</f>
        <v>0</v>
      </c>
      <c r="H265" s="569">
        <f>VLOOKUP($A265,'1.26'!$A$6:$P$387,'Data for figs 1.26_1.31'!H$2,FALSE)</f>
        <v>0</v>
      </c>
      <c r="I265" s="570">
        <f>VLOOKUP($A265,'1.26'!$A$6:$P$387,'Data for figs 1.26_1.31'!I$2,FALSE)</f>
        <v>0</v>
      </c>
      <c r="J265" s="530">
        <f>VLOOKUP($A265,'1.27'!$A$6:$P$387,'Data for figs 1.26_1.31'!J$2,FALSE)</f>
        <v>146.1</v>
      </c>
      <c r="K265" s="530">
        <f>VLOOKUP($A265,'1.27'!$A$6:$P$387,'Data for figs 1.26_1.31'!K$2,FALSE)</f>
        <v>68.099999999999994</v>
      </c>
      <c r="L265" s="530">
        <f>VLOOKUP($A265,'1.27'!$A$6:$P$387,'Data for figs 1.26_1.31'!L$2,FALSE)</f>
        <v>106.1</v>
      </c>
      <c r="M265" s="569">
        <f>VLOOKUP($A265,'1.28'!$A$6:$P$387,'Data for figs 1.26_1.31'!M$2,FALSE)</f>
        <v>0</v>
      </c>
      <c r="N265" s="569">
        <f>VLOOKUP($A265,'1.28'!$A$6:$P$387,'Data for figs 1.26_1.31'!N$2,FALSE)</f>
        <v>0</v>
      </c>
      <c r="O265" s="570">
        <f>VLOOKUP($A265,'1.28'!$A$6:$P$387,'Data for figs 1.26_1.31'!O$2,FALSE)</f>
        <v>0</v>
      </c>
      <c r="P265" s="556">
        <f>VLOOKUP($A265,'1.29'!$A$6:$P$387,'Data for figs 1.26_1.31'!P$2,FALSE)</f>
        <v>87.188223059999999</v>
      </c>
      <c r="Q265" s="556">
        <f>VLOOKUP($A265,'1.29'!$A$6:$P$387,'Data for figs 1.26_1.31'!Q$2,FALSE)</f>
        <v>28.375813300000001</v>
      </c>
      <c r="R265" s="556">
        <f>VLOOKUP($A265,'1.29'!$A$6:$P$387,'Data for figs 1.26_1.31'!R$2,FALSE)</f>
        <v>57.007584979999997</v>
      </c>
      <c r="S265" s="569">
        <f>VLOOKUP($A265,'1.30'!$A$6:$P$387,'Data for figs 1.26_1.31'!S$2,FALSE)</f>
        <v>0</v>
      </c>
      <c r="T265" s="569">
        <f>VLOOKUP($A265,'1.30'!$A$6:$P$387,'Data for figs 1.26_1.31'!T$2,FALSE)</f>
        <v>0</v>
      </c>
      <c r="U265" s="570">
        <f>VLOOKUP($A265,'1.30'!$A$6:$P$387,'Data for figs 1.26_1.31'!U$2,FALSE)</f>
        <v>0</v>
      </c>
      <c r="V265" s="556">
        <v>24.305402839999999</v>
      </c>
      <c r="W265" s="556">
        <v>18.33278052</v>
      </c>
      <c r="X265" s="556">
        <v>21.21425202</v>
      </c>
      <c r="Y265" s="531">
        <f>VLOOKUP($A265,'1.26'!$A$6:$P$387,'Data for figs 1.26_1.31'!Y$2,FALSE)</f>
        <v>4</v>
      </c>
      <c r="Z265" s="526"/>
      <c r="AA265" s="526"/>
      <c r="AB265" s="526"/>
      <c r="AC265" s="527"/>
    </row>
    <row r="266" spans="1:29" ht="17.25" x14ac:dyDescent="0.35">
      <c r="A266" s="528" t="s">
        <v>457</v>
      </c>
      <c r="B266" s="528" t="s">
        <v>458</v>
      </c>
      <c r="C266" s="528" t="s">
        <v>950</v>
      </c>
      <c r="D266" s="528" t="s">
        <v>62</v>
      </c>
      <c r="E266" s="528" t="s">
        <v>129</v>
      </c>
      <c r="F266" s="528"/>
      <c r="G266" s="569">
        <f>VLOOKUP($A266,'1.26'!$A$6:$P$387,'Data for figs 1.26_1.31'!G$2,FALSE)</f>
        <v>0</v>
      </c>
      <c r="H266" s="569">
        <f>VLOOKUP($A266,'1.26'!$A$6:$P$387,'Data for figs 1.26_1.31'!H$2,FALSE)</f>
        <v>0</v>
      </c>
      <c r="I266" s="570">
        <f>VLOOKUP($A266,'1.26'!$A$6:$P$387,'Data for figs 1.26_1.31'!I$2,FALSE)</f>
        <v>0</v>
      </c>
      <c r="J266" s="530">
        <f>VLOOKUP($A266,'1.27'!$A$6:$P$387,'Data for figs 1.26_1.31'!J$2,FALSE)</f>
        <v>114.5</v>
      </c>
      <c r="K266" s="530">
        <f>VLOOKUP($A266,'1.27'!$A$6:$P$387,'Data for figs 1.26_1.31'!K$2,FALSE)</f>
        <v>58.4</v>
      </c>
      <c r="L266" s="530">
        <f>VLOOKUP($A266,'1.27'!$A$6:$P$387,'Data for figs 1.26_1.31'!L$2,FALSE)</f>
        <v>85.8</v>
      </c>
      <c r="M266" s="569">
        <f>VLOOKUP($A266,'1.28'!$A$6:$P$387,'Data for figs 1.26_1.31'!M$2,FALSE)</f>
        <v>0</v>
      </c>
      <c r="N266" s="569">
        <f>VLOOKUP($A266,'1.28'!$A$6:$P$387,'Data for figs 1.26_1.31'!N$2,FALSE)</f>
        <v>0</v>
      </c>
      <c r="O266" s="570">
        <f>VLOOKUP($A266,'1.28'!$A$6:$P$387,'Data for figs 1.26_1.31'!O$2,FALSE)</f>
        <v>0</v>
      </c>
      <c r="P266" s="556">
        <f>VLOOKUP($A266,'1.29'!$A$6:$P$387,'Data for figs 1.26_1.31'!P$2,FALSE)</f>
        <v>73.521583570000004</v>
      </c>
      <c r="Q266" s="556">
        <f>VLOOKUP($A266,'1.29'!$A$6:$P$387,'Data for figs 1.26_1.31'!Q$2,FALSE)</f>
        <v>23.48560938</v>
      </c>
      <c r="R266" s="556">
        <f>VLOOKUP($A266,'1.29'!$A$6:$P$387,'Data for figs 1.26_1.31'!R$2,FALSE)</f>
        <v>47.921478620000002</v>
      </c>
      <c r="S266" s="569">
        <f>VLOOKUP($A266,'1.30'!$A$6:$P$387,'Data for figs 1.26_1.31'!S$2,FALSE)</f>
        <v>0</v>
      </c>
      <c r="T266" s="569">
        <f>VLOOKUP($A266,'1.30'!$A$6:$P$387,'Data for figs 1.26_1.31'!T$2,FALSE)</f>
        <v>0</v>
      </c>
      <c r="U266" s="570">
        <f>VLOOKUP($A266,'1.30'!$A$6:$P$387,'Data for figs 1.26_1.31'!U$2,FALSE)</f>
        <v>0</v>
      </c>
      <c r="V266" s="556">
        <v>10.69853414</v>
      </c>
      <c r="W266" s="556">
        <v>14.185070919999999</v>
      </c>
      <c r="X266" s="556">
        <v>12.44087197</v>
      </c>
      <c r="Y266" s="531">
        <f>VLOOKUP($A266,'1.26'!$A$6:$P$387,'Data for figs 1.26_1.31'!Y$2,FALSE)</f>
        <v>40</v>
      </c>
      <c r="Z266" s="526"/>
      <c r="AA266" s="526"/>
      <c r="AB266" s="526"/>
      <c r="AC266" s="527"/>
    </row>
    <row r="267" spans="1:29" ht="17.25" x14ac:dyDescent="0.35">
      <c r="A267" s="528" t="s">
        <v>455</v>
      </c>
      <c r="B267" s="528" t="s">
        <v>456</v>
      </c>
      <c r="C267" s="528" t="s">
        <v>950</v>
      </c>
      <c r="D267" s="528" t="s">
        <v>62</v>
      </c>
      <c r="E267" s="528" t="s">
        <v>129</v>
      </c>
      <c r="F267" s="528"/>
      <c r="G267" s="569">
        <f>VLOOKUP($A267,'1.26'!$A$6:$P$387,'Data for figs 1.26_1.31'!G$2,FALSE)</f>
        <v>0</v>
      </c>
      <c r="H267" s="569">
        <f>VLOOKUP($A267,'1.26'!$A$6:$P$387,'Data for figs 1.26_1.31'!H$2,FALSE)</f>
        <v>0</v>
      </c>
      <c r="I267" s="570">
        <f>VLOOKUP($A267,'1.26'!$A$6:$P$387,'Data for figs 1.26_1.31'!I$2,FALSE)</f>
        <v>0</v>
      </c>
      <c r="J267" s="530">
        <f>VLOOKUP($A267,'1.27'!$A$6:$P$387,'Data for figs 1.26_1.31'!J$2,FALSE)</f>
        <v>105.8</v>
      </c>
      <c r="K267" s="530">
        <f>VLOOKUP($A267,'1.27'!$A$6:$P$387,'Data for figs 1.26_1.31'!K$2,FALSE)</f>
        <v>50.9</v>
      </c>
      <c r="L267" s="530">
        <f>VLOOKUP($A267,'1.27'!$A$6:$P$387,'Data for figs 1.26_1.31'!L$2,FALSE)</f>
        <v>76.900000000000006</v>
      </c>
      <c r="M267" s="569">
        <f>VLOOKUP($A267,'1.28'!$A$6:$P$387,'Data for figs 1.26_1.31'!M$2,FALSE)</f>
        <v>0</v>
      </c>
      <c r="N267" s="569">
        <f>VLOOKUP($A267,'1.28'!$A$6:$P$387,'Data for figs 1.26_1.31'!N$2,FALSE)</f>
        <v>0</v>
      </c>
      <c r="O267" s="570">
        <f>VLOOKUP($A267,'1.28'!$A$6:$P$387,'Data for figs 1.26_1.31'!O$2,FALSE)</f>
        <v>0</v>
      </c>
      <c r="P267" s="556">
        <f>VLOOKUP($A267,'1.29'!$A$6:$P$387,'Data for figs 1.26_1.31'!P$2,FALSE)</f>
        <v>63.77127806</v>
      </c>
      <c r="Q267" s="556">
        <f>VLOOKUP($A267,'1.29'!$A$6:$P$387,'Data for figs 1.26_1.31'!Q$2,FALSE)</f>
        <v>20.98764328</v>
      </c>
      <c r="R267" s="556">
        <f>VLOOKUP($A267,'1.29'!$A$6:$P$387,'Data for figs 1.26_1.31'!R$2,FALSE)</f>
        <v>41.328774240000001</v>
      </c>
      <c r="S267" s="569">
        <f>VLOOKUP($A267,'1.30'!$A$6:$P$387,'Data for figs 1.26_1.31'!S$2,FALSE)</f>
        <v>0</v>
      </c>
      <c r="T267" s="569">
        <f>VLOOKUP($A267,'1.30'!$A$6:$P$387,'Data for figs 1.26_1.31'!T$2,FALSE)</f>
        <v>0</v>
      </c>
      <c r="U267" s="570">
        <f>VLOOKUP($A267,'1.30'!$A$6:$P$387,'Data for figs 1.26_1.31'!U$2,FALSE)</f>
        <v>0</v>
      </c>
      <c r="V267" s="556">
        <v>13.44115422</v>
      </c>
      <c r="W267" s="556">
        <v>12.25696271</v>
      </c>
      <c r="X267" s="556">
        <v>12.75746786</v>
      </c>
      <c r="Y267" s="531">
        <f>VLOOKUP($A267,'1.26'!$A$6:$P$387,'Data for figs 1.26_1.31'!Y$2,FALSE)</f>
        <v>89</v>
      </c>
      <c r="Z267" s="526"/>
      <c r="AA267" s="526"/>
      <c r="AB267" s="526"/>
      <c r="AC267" s="527"/>
    </row>
    <row r="268" spans="1:29" ht="17.25" x14ac:dyDescent="0.35">
      <c r="A268" s="528" t="s">
        <v>459</v>
      </c>
      <c r="B268" s="528" t="s">
        <v>460</v>
      </c>
      <c r="C268" s="528" t="s">
        <v>950</v>
      </c>
      <c r="D268" s="528" t="s">
        <v>62</v>
      </c>
      <c r="E268" s="528" t="s">
        <v>129</v>
      </c>
      <c r="F268" s="528"/>
      <c r="G268" s="569">
        <f>VLOOKUP($A268,'1.26'!$A$6:$P$387,'Data for figs 1.26_1.31'!G$2,FALSE)</f>
        <v>0</v>
      </c>
      <c r="H268" s="569">
        <f>VLOOKUP($A268,'1.26'!$A$6:$P$387,'Data for figs 1.26_1.31'!H$2,FALSE)</f>
        <v>0</v>
      </c>
      <c r="I268" s="570">
        <f>VLOOKUP($A268,'1.26'!$A$6:$P$387,'Data for figs 1.26_1.31'!I$2,FALSE)</f>
        <v>0</v>
      </c>
      <c r="J268" s="530">
        <f>VLOOKUP($A268,'1.27'!$A$6:$P$387,'Data for figs 1.26_1.31'!J$2,FALSE)</f>
        <v>103.7</v>
      </c>
      <c r="K268" s="530">
        <f>VLOOKUP($A268,'1.27'!$A$6:$P$387,'Data for figs 1.26_1.31'!K$2,FALSE)</f>
        <v>50.9</v>
      </c>
      <c r="L268" s="530">
        <f>VLOOKUP($A268,'1.27'!$A$6:$P$387,'Data for figs 1.26_1.31'!L$2,FALSE)</f>
        <v>76.2</v>
      </c>
      <c r="M268" s="569">
        <f>VLOOKUP($A268,'1.28'!$A$6:$P$387,'Data for figs 1.26_1.31'!M$2,FALSE)</f>
        <v>0</v>
      </c>
      <c r="N268" s="569">
        <f>VLOOKUP($A268,'1.28'!$A$6:$P$387,'Data for figs 1.26_1.31'!N$2,FALSE)</f>
        <v>0</v>
      </c>
      <c r="O268" s="570">
        <f>VLOOKUP($A268,'1.28'!$A$6:$P$387,'Data for figs 1.26_1.31'!O$2,FALSE)</f>
        <v>0</v>
      </c>
      <c r="P268" s="556">
        <f>VLOOKUP($A268,'1.29'!$A$6:$P$387,'Data for figs 1.26_1.31'!P$2,FALSE)</f>
        <v>59.83612917</v>
      </c>
      <c r="Q268" s="556">
        <f>VLOOKUP($A268,'1.29'!$A$6:$P$387,'Data for figs 1.26_1.31'!Q$2,FALSE)</f>
        <v>18.927457839999999</v>
      </c>
      <c r="R268" s="556">
        <f>VLOOKUP($A268,'1.29'!$A$6:$P$387,'Data for figs 1.26_1.31'!R$2,FALSE)</f>
        <v>38.592817179999997</v>
      </c>
      <c r="S268" s="569">
        <f>VLOOKUP($A268,'1.30'!$A$6:$P$387,'Data for figs 1.26_1.31'!S$2,FALSE)</f>
        <v>0</v>
      </c>
      <c r="T268" s="569">
        <f>VLOOKUP($A268,'1.30'!$A$6:$P$387,'Data for figs 1.26_1.31'!T$2,FALSE)</f>
        <v>0</v>
      </c>
      <c r="U268" s="570">
        <f>VLOOKUP($A268,'1.30'!$A$6:$P$387,'Data for figs 1.26_1.31'!U$2,FALSE)</f>
        <v>0</v>
      </c>
      <c r="V268" s="556">
        <v>15.969282700000001</v>
      </c>
      <c r="W268" s="556">
        <v>18.205908579999999</v>
      </c>
      <c r="X268" s="556">
        <v>17.12139513</v>
      </c>
      <c r="Y268" s="531">
        <f>VLOOKUP($A268,'1.26'!$A$6:$P$387,'Data for figs 1.26_1.31'!Y$2,FALSE)</f>
        <v>77</v>
      </c>
      <c r="Z268" s="526"/>
      <c r="AA268" s="526"/>
      <c r="AB268" s="526"/>
      <c r="AC268" s="527"/>
    </row>
    <row r="269" spans="1:29" ht="17.25" x14ac:dyDescent="0.35">
      <c r="A269" s="528" t="s">
        <v>727</v>
      </c>
      <c r="B269" s="528" t="s">
        <v>728</v>
      </c>
      <c r="C269" s="528" t="s">
        <v>951</v>
      </c>
      <c r="D269" s="528" t="s">
        <v>705</v>
      </c>
      <c r="E269" s="528" t="s">
        <v>129</v>
      </c>
      <c r="F269" s="528"/>
      <c r="G269" s="569">
        <f>VLOOKUP($A269,'1.26'!$A$6:$P$387,'Data for figs 1.26_1.31'!G$2,FALSE)</f>
        <v>0</v>
      </c>
      <c r="H269" s="569">
        <f>VLOOKUP($A269,'1.26'!$A$6:$P$387,'Data for figs 1.26_1.31'!H$2,FALSE)</f>
        <v>0</v>
      </c>
      <c r="I269" s="570">
        <f>VLOOKUP($A269,'1.26'!$A$6:$P$387,'Data for figs 1.26_1.31'!I$2,FALSE)</f>
        <v>0</v>
      </c>
      <c r="J269" s="530">
        <f>VLOOKUP($A269,'1.27'!$A$6:$P$387,'Data for figs 1.26_1.31'!J$2,FALSE)</f>
        <v>114.9</v>
      </c>
      <c r="K269" s="530">
        <f>VLOOKUP($A269,'1.27'!$A$6:$P$387,'Data for figs 1.26_1.31'!K$2,FALSE)</f>
        <v>61.4</v>
      </c>
      <c r="L269" s="530">
        <f>VLOOKUP($A269,'1.27'!$A$6:$P$387,'Data for figs 1.26_1.31'!L$2,FALSE)</f>
        <v>87.8</v>
      </c>
      <c r="M269" s="569">
        <f>VLOOKUP($A269,'1.28'!$A$6:$P$387,'Data for figs 1.26_1.31'!M$2,FALSE)</f>
        <v>0</v>
      </c>
      <c r="N269" s="569">
        <f>VLOOKUP($A269,'1.28'!$A$6:$P$387,'Data for figs 1.26_1.31'!N$2,FALSE)</f>
        <v>0</v>
      </c>
      <c r="O269" s="570">
        <f>VLOOKUP($A269,'1.28'!$A$6:$P$387,'Data for figs 1.26_1.31'!O$2,FALSE)</f>
        <v>0</v>
      </c>
      <c r="P269" s="556">
        <f>VLOOKUP($A269,'1.29'!$A$6:$P$387,'Data for figs 1.26_1.31'!P$2,FALSE)</f>
        <v>68.277345370000006</v>
      </c>
      <c r="Q269" s="556">
        <f>VLOOKUP($A269,'1.29'!$A$6:$P$387,'Data for figs 1.26_1.31'!Q$2,FALSE)</f>
        <v>24.25804917</v>
      </c>
      <c r="R269" s="556">
        <f>VLOOKUP($A269,'1.29'!$A$6:$P$387,'Data for figs 1.26_1.31'!R$2,FALSE)</f>
        <v>46.00718646</v>
      </c>
      <c r="S269" s="569">
        <f>VLOOKUP($A269,'1.30'!$A$6:$P$387,'Data for figs 1.26_1.31'!S$2,FALSE)</f>
        <v>0</v>
      </c>
      <c r="T269" s="569">
        <f>VLOOKUP($A269,'1.30'!$A$6:$P$387,'Data for figs 1.26_1.31'!T$2,FALSE)</f>
        <v>0</v>
      </c>
      <c r="U269" s="570">
        <f>VLOOKUP($A269,'1.30'!$A$6:$P$387,'Data for figs 1.26_1.31'!U$2,FALSE)</f>
        <v>0</v>
      </c>
      <c r="V269" s="556">
        <v>15.65563264</v>
      </c>
      <c r="W269" s="556">
        <v>16.241581320000002</v>
      </c>
      <c r="X269" s="556">
        <v>15.948644079999999</v>
      </c>
      <c r="Y269" s="531">
        <f>VLOOKUP($A269,'1.26'!$A$6:$P$387,'Data for figs 1.26_1.31'!Y$2,FALSE)</f>
        <v>38</v>
      </c>
      <c r="Z269" s="526"/>
      <c r="AA269" s="526"/>
      <c r="AB269" s="526"/>
      <c r="AC269" s="527"/>
    </row>
    <row r="270" spans="1:29" ht="17.25" x14ac:dyDescent="0.35">
      <c r="A270" s="528" t="s">
        <v>729</v>
      </c>
      <c r="B270" s="528" t="s">
        <v>730</v>
      </c>
      <c r="C270" s="528" t="s">
        <v>951</v>
      </c>
      <c r="D270" s="528" t="s">
        <v>705</v>
      </c>
      <c r="E270" s="528" t="s">
        <v>129</v>
      </c>
      <c r="F270" s="528"/>
      <c r="G270" s="569">
        <f>VLOOKUP($A270,'1.26'!$A$6:$P$387,'Data for figs 1.26_1.31'!G$2,FALSE)</f>
        <v>0</v>
      </c>
      <c r="H270" s="569">
        <f>VLOOKUP($A270,'1.26'!$A$6:$P$387,'Data for figs 1.26_1.31'!H$2,FALSE)</f>
        <v>0</v>
      </c>
      <c r="I270" s="570">
        <f>VLOOKUP($A270,'1.26'!$A$6:$P$387,'Data for figs 1.26_1.31'!I$2,FALSE)</f>
        <v>0</v>
      </c>
      <c r="J270" s="530">
        <f>VLOOKUP($A270,'1.27'!$A$6:$P$387,'Data for figs 1.26_1.31'!J$2,FALSE)</f>
        <v>116.6</v>
      </c>
      <c r="K270" s="530">
        <f>VLOOKUP($A270,'1.27'!$A$6:$P$387,'Data for figs 1.26_1.31'!K$2,FALSE)</f>
        <v>51</v>
      </c>
      <c r="L270" s="530">
        <f>VLOOKUP($A270,'1.27'!$A$6:$P$387,'Data for figs 1.26_1.31'!L$2,FALSE)</f>
        <v>83.2</v>
      </c>
      <c r="M270" s="569">
        <f>VLOOKUP($A270,'1.28'!$A$6:$P$387,'Data for figs 1.26_1.31'!M$2,FALSE)</f>
        <v>0</v>
      </c>
      <c r="N270" s="569">
        <f>VLOOKUP($A270,'1.28'!$A$6:$P$387,'Data for figs 1.26_1.31'!N$2,FALSE)</f>
        <v>0</v>
      </c>
      <c r="O270" s="570">
        <f>VLOOKUP($A270,'1.28'!$A$6:$P$387,'Data for figs 1.26_1.31'!O$2,FALSE)</f>
        <v>0</v>
      </c>
      <c r="P270" s="556">
        <f>VLOOKUP($A270,'1.29'!$A$6:$P$387,'Data for figs 1.26_1.31'!P$2,FALSE)</f>
        <v>73.613484740000004</v>
      </c>
      <c r="Q270" s="556">
        <f>VLOOKUP($A270,'1.29'!$A$6:$P$387,'Data for figs 1.26_1.31'!Q$2,FALSE)</f>
        <v>25.240740389999999</v>
      </c>
      <c r="R270" s="556">
        <f>VLOOKUP($A270,'1.29'!$A$6:$P$387,'Data for figs 1.26_1.31'!R$2,FALSE)</f>
        <v>48.94445022</v>
      </c>
      <c r="S270" s="569">
        <f>VLOOKUP($A270,'1.30'!$A$6:$P$387,'Data for figs 1.26_1.31'!S$2,FALSE)</f>
        <v>0</v>
      </c>
      <c r="T270" s="569">
        <f>VLOOKUP($A270,'1.30'!$A$6:$P$387,'Data for figs 1.26_1.31'!T$2,FALSE)</f>
        <v>0</v>
      </c>
      <c r="U270" s="570">
        <f>VLOOKUP($A270,'1.30'!$A$6:$P$387,'Data for figs 1.26_1.31'!U$2,FALSE)</f>
        <v>0</v>
      </c>
      <c r="V270" s="556">
        <v>14.5640719</v>
      </c>
      <c r="W270" s="556">
        <v>10.89335058</v>
      </c>
      <c r="X270" s="556">
        <v>12.67411927</v>
      </c>
      <c r="Y270" s="531">
        <f>VLOOKUP($A270,'1.26'!$A$6:$P$387,'Data for figs 1.26_1.31'!Y$2,FALSE)</f>
        <v>41</v>
      </c>
      <c r="Z270" s="526"/>
      <c r="AA270" s="526"/>
      <c r="AB270" s="526"/>
      <c r="AC270" s="527"/>
    </row>
    <row r="271" spans="1:29" ht="17.25" x14ac:dyDescent="0.35">
      <c r="A271" s="528" t="s">
        <v>731</v>
      </c>
      <c r="B271" s="528" t="s">
        <v>732</v>
      </c>
      <c r="C271" s="528" t="s">
        <v>951</v>
      </c>
      <c r="D271" s="528" t="s">
        <v>705</v>
      </c>
      <c r="E271" s="528" t="s">
        <v>129</v>
      </c>
      <c r="F271" s="528"/>
      <c r="G271" s="569">
        <f>VLOOKUP($A271,'1.26'!$A$6:$P$387,'Data for figs 1.26_1.31'!G$2,FALSE)</f>
        <v>0</v>
      </c>
      <c r="H271" s="569">
        <f>VLOOKUP($A271,'1.26'!$A$6:$P$387,'Data for figs 1.26_1.31'!H$2,FALSE)</f>
        <v>0</v>
      </c>
      <c r="I271" s="570">
        <f>VLOOKUP($A271,'1.26'!$A$6:$P$387,'Data for figs 1.26_1.31'!I$2,FALSE)</f>
        <v>0</v>
      </c>
      <c r="J271" s="530">
        <f>VLOOKUP($A271,'1.27'!$A$6:$P$387,'Data for figs 1.26_1.31'!J$2,FALSE)</f>
        <v>116.3</v>
      </c>
      <c r="K271" s="530">
        <f>VLOOKUP($A271,'1.27'!$A$6:$P$387,'Data for figs 1.26_1.31'!K$2,FALSE)</f>
        <v>55.1</v>
      </c>
      <c r="L271" s="530">
        <f>VLOOKUP($A271,'1.27'!$A$6:$P$387,'Data for figs 1.26_1.31'!L$2,FALSE)</f>
        <v>85.3</v>
      </c>
      <c r="M271" s="569">
        <f>VLOOKUP($A271,'1.28'!$A$6:$P$387,'Data for figs 1.26_1.31'!M$2,FALSE)</f>
        <v>0</v>
      </c>
      <c r="N271" s="569">
        <f>VLOOKUP($A271,'1.28'!$A$6:$P$387,'Data for figs 1.26_1.31'!N$2,FALSE)</f>
        <v>0</v>
      </c>
      <c r="O271" s="570">
        <f>VLOOKUP($A271,'1.28'!$A$6:$P$387,'Data for figs 1.26_1.31'!O$2,FALSE)</f>
        <v>0</v>
      </c>
      <c r="P271" s="556">
        <f>VLOOKUP($A271,'1.29'!$A$6:$P$387,'Data for figs 1.26_1.31'!P$2,FALSE)</f>
        <v>67.158947810000001</v>
      </c>
      <c r="Q271" s="556">
        <f>VLOOKUP($A271,'1.29'!$A$6:$P$387,'Data for figs 1.26_1.31'!Q$2,FALSE)</f>
        <v>24.101338139999999</v>
      </c>
      <c r="R271" s="556">
        <f>VLOOKUP($A271,'1.29'!$A$6:$P$387,'Data for figs 1.26_1.31'!R$2,FALSE)</f>
        <v>45.320012990000002</v>
      </c>
      <c r="S271" s="569">
        <f>VLOOKUP($A271,'1.30'!$A$6:$P$387,'Data for figs 1.26_1.31'!S$2,FALSE)</f>
        <v>0</v>
      </c>
      <c r="T271" s="569">
        <f>VLOOKUP($A271,'1.30'!$A$6:$P$387,'Data for figs 1.26_1.31'!T$2,FALSE)</f>
        <v>0</v>
      </c>
      <c r="U271" s="570">
        <f>VLOOKUP($A271,'1.30'!$A$6:$P$387,'Data for figs 1.26_1.31'!U$2,FALSE)</f>
        <v>0</v>
      </c>
      <c r="V271" s="556">
        <v>13.26194484</v>
      </c>
      <c r="W271" s="556">
        <v>12.415196079999999</v>
      </c>
      <c r="X271" s="556">
        <v>12.85507413</v>
      </c>
      <c r="Y271" s="531">
        <f>VLOOKUP($A271,'1.26'!$A$6:$P$387,'Data for figs 1.26_1.31'!Y$2,FALSE)</f>
        <v>50</v>
      </c>
      <c r="Z271" s="526"/>
      <c r="AA271" s="526"/>
      <c r="AB271" s="526"/>
      <c r="AC271" s="527"/>
    </row>
    <row r="272" spans="1:29" ht="17.25" x14ac:dyDescent="0.35">
      <c r="A272" s="528" t="s">
        <v>733</v>
      </c>
      <c r="B272" s="528" t="s">
        <v>734</v>
      </c>
      <c r="C272" s="528" t="s">
        <v>951</v>
      </c>
      <c r="D272" s="528" t="s">
        <v>705</v>
      </c>
      <c r="E272" s="528" t="s">
        <v>129</v>
      </c>
      <c r="F272" s="528"/>
      <c r="G272" s="569">
        <f>VLOOKUP($A272,'1.26'!$A$6:$P$387,'Data for figs 1.26_1.31'!G$2,FALSE)</f>
        <v>0</v>
      </c>
      <c r="H272" s="569">
        <f>VLOOKUP($A272,'1.26'!$A$6:$P$387,'Data for figs 1.26_1.31'!H$2,FALSE)</f>
        <v>0</v>
      </c>
      <c r="I272" s="570">
        <f>VLOOKUP($A272,'1.26'!$A$6:$P$387,'Data for figs 1.26_1.31'!I$2,FALSE)</f>
        <v>0</v>
      </c>
      <c r="J272" s="530">
        <f>VLOOKUP($A272,'1.27'!$A$6:$P$387,'Data for figs 1.26_1.31'!J$2,FALSE)</f>
        <v>108.5</v>
      </c>
      <c r="K272" s="530">
        <f>VLOOKUP($A272,'1.27'!$A$6:$P$387,'Data for figs 1.26_1.31'!K$2,FALSE)</f>
        <v>58.4</v>
      </c>
      <c r="L272" s="530">
        <f>VLOOKUP($A272,'1.27'!$A$6:$P$387,'Data for figs 1.26_1.31'!L$2,FALSE)</f>
        <v>82.7</v>
      </c>
      <c r="M272" s="569">
        <f>VLOOKUP($A272,'1.28'!$A$6:$P$387,'Data for figs 1.26_1.31'!M$2,FALSE)</f>
        <v>0</v>
      </c>
      <c r="N272" s="569">
        <f>VLOOKUP($A272,'1.28'!$A$6:$P$387,'Data for figs 1.26_1.31'!N$2,FALSE)</f>
        <v>0</v>
      </c>
      <c r="O272" s="570">
        <f>VLOOKUP($A272,'1.28'!$A$6:$P$387,'Data for figs 1.26_1.31'!O$2,FALSE)</f>
        <v>0</v>
      </c>
      <c r="P272" s="556">
        <f>VLOOKUP($A272,'1.29'!$A$6:$P$387,'Data for figs 1.26_1.31'!P$2,FALSE)</f>
        <v>67.559309119999995</v>
      </c>
      <c r="Q272" s="556">
        <f>VLOOKUP($A272,'1.29'!$A$6:$P$387,'Data for figs 1.26_1.31'!Q$2,FALSE)</f>
        <v>25.553342050000001</v>
      </c>
      <c r="R272" s="556">
        <f>VLOOKUP($A272,'1.29'!$A$6:$P$387,'Data for figs 1.26_1.31'!R$2,FALSE)</f>
        <v>45.969072330000003</v>
      </c>
      <c r="S272" s="569">
        <f>VLOOKUP($A272,'1.30'!$A$6:$P$387,'Data for figs 1.26_1.31'!S$2,FALSE)</f>
        <v>0</v>
      </c>
      <c r="T272" s="569">
        <f>VLOOKUP($A272,'1.30'!$A$6:$P$387,'Data for figs 1.26_1.31'!T$2,FALSE)</f>
        <v>0</v>
      </c>
      <c r="U272" s="570">
        <f>VLOOKUP($A272,'1.30'!$A$6:$P$387,'Data for figs 1.26_1.31'!U$2,FALSE)</f>
        <v>0</v>
      </c>
      <c r="V272" s="556">
        <v>15.61558627</v>
      </c>
      <c r="W272" s="556">
        <v>14.03912768</v>
      </c>
      <c r="X272" s="556">
        <v>14.81196675</v>
      </c>
      <c r="Y272" s="531">
        <f>VLOOKUP($A272,'1.26'!$A$6:$P$387,'Data for figs 1.26_1.31'!Y$2,FALSE)</f>
        <v>93</v>
      </c>
      <c r="Z272" s="526"/>
      <c r="AA272" s="526"/>
      <c r="AB272" s="526"/>
      <c r="AC272" s="527"/>
    </row>
    <row r="273" spans="1:29" ht="17.25" x14ac:dyDescent="0.35">
      <c r="A273" s="528" t="s">
        <v>371</v>
      </c>
      <c r="B273" s="528" t="s">
        <v>372</v>
      </c>
      <c r="C273" s="528" t="s">
        <v>952</v>
      </c>
      <c r="D273" s="528" t="s">
        <v>63</v>
      </c>
      <c r="E273" s="528" t="s">
        <v>129</v>
      </c>
      <c r="F273" s="528"/>
      <c r="G273" s="569">
        <f>VLOOKUP($A273,'1.26'!$A$6:$P$387,'Data for figs 1.26_1.31'!G$2,FALSE)</f>
        <v>0</v>
      </c>
      <c r="H273" s="569">
        <f>VLOOKUP($A273,'1.26'!$A$6:$P$387,'Data for figs 1.26_1.31'!H$2,FALSE)</f>
        <v>0</v>
      </c>
      <c r="I273" s="570">
        <f>VLOOKUP($A273,'1.26'!$A$6:$P$387,'Data for figs 1.26_1.31'!I$2,FALSE)</f>
        <v>0</v>
      </c>
      <c r="J273" s="530">
        <f>VLOOKUP($A273,'1.27'!$A$6:$P$387,'Data for figs 1.26_1.31'!J$2,FALSE)</f>
        <v>124.6</v>
      </c>
      <c r="K273" s="530">
        <f>VLOOKUP($A273,'1.27'!$A$6:$P$387,'Data for figs 1.26_1.31'!K$2,FALSE)</f>
        <v>49.8</v>
      </c>
      <c r="L273" s="530">
        <f>VLOOKUP($A273,'1.27'!$A$6:$P$387,'Data for figs 1.26_1.31'!L$2,FALSE)</f>
        <v>87</v>
      </c>
      <c r="M273" s="569">
        <f>VLOOKUP($A273,'1.28'!$A$6:$P$387,'Data for figs 1.26_1.31'!M$2,FALSE)</f>
        <v>0</v>
      </c>
      <c r="N273" s="569">
        <f>VLOOKUP($A273,'1.28'!$A$6:$P$387,'Data for figs 1.26_1.31'!N$2,FALSE)</f>
        <v>0</v>
      </c>
      <c r="O273" s="570">
        <f>VLOOKUP($A273,'1.28'!$A$6:$P$387,'Data for figs 1.26_1.31'!O$2,FALSE)</f>
        <v>0</v>
      </c>
      <c r="P273" s="556">
        <f>VLOOKUP($A273,'1.29'!$A$6:$P$387,'Data for figs 1.26_1.31'!P$2,FALSE)</f>
        <v>71.040718639999994</v>
      </c>
      <c r="Q273" s="556">
        <f>VLOOKUP($A273,'1.29'!$A$6:$P$387,'Data for figs 1.26_1.31'!Q$2,FALSE)</f>
        <v>19.1727405</v>
      </c>
      <c r="R273" s="556">
        <f>VLOOKUP($A273,'1.29'!$A$6:$P$387,'Data for figs 1.26_1.31'!R$2,FALSE)</f>
        <v>44.949785540000001</v>
      </c>
      <c r="S273" s="569">
        <f>VLOOKUP($A273,'1.30'!$A$6:$P$387,'Data for figs 1.26_1.31'!S$2,FALSE)</f>
        <v>0</v>
      </c>
      <c r="T273" s="569">
        <f>VLOOKUP($A273,'1.30'!$A$6:$P$387,'Data for figs 1.26_1.31'!T$2,FALSE)</f>
        <v>0</v>
      </c>
      <c r="U273" s="570">
        <f>VLOOKUP($A273,'1.30'!$A$6:$P$387,'Data for figs 1.26_1.31'!U$2,FALSE)</f>
        <v>0</v>
      </c>
      <c r="V273" s="556">
        <v>18.87353426</v>
      </c>
      <c r="W273" s="556">
        <v>15.282361829999999</v>
      </c>
      <c r="X273" s="556">
        <v>17.07512827</v>
      </c>
      <c r="Y273" s="531">
        <f>VLOOKUP($A273,'1.26'!$A$6:$P$387,'Data for figs 1.26_1.31'!Y$2,FALSE)</f>
        <v>74</v>
      </c>
      <c r="Z273" s="526"/>
      <c r="AA273" s="526"/>
      <c r="AB273" s="526"/>
      <c r="AC273" s="527"/>
    </row>
    <row r="274" spans="1:29" ht="17.25" x14ac:dyDescent="0.35">
      <c r="A274" s="528" t="s">
        <v>373</v>
      </c>
      <c r="B274" s="528" t="s">
        <v>374</v>
      </c>
      <c r="C274" s="528" t="s">
        <v>952</v>
      </c>
      <c r="D274" s="528" t="s">
        <v>63</v>
      </c>
      <c r="E274" s="528" t="s">
        <v>129</v>
      </c>
      <c r="F274" s="528"/>
      <c r="G274" s="569">
        <f>VLOOKUP($A274,'1.26'!$A$6:$P$387,'Data for figs 1.26_1.31'!G$2,FALSE)</f>
        <v>0</v>
      </c>
      <c r="H274" s="569">
        <f>VLOOKUP($A274,'1.26'!$A$6:$P$387,'Data for figs 1.26_1.31'!H$2,FALSE)</f>
        <v>0</v>
      </c>
      <c r="I274" s="570">
        <f>VLOOKUP($A274,'1.26'!$A$6:$P$387,'Data for figs 1.26_1.31'!I$2,FALSE)</f>
        <v>0</v>
      </c>
      <c r="J274" s="530">
        <f>VLOOKUP($A274,'1.27'!$A$6:$P$387,'Data for figs 1.26_1.31'!J$2,FALSE)</f>
        <v>115</v>
      </c>
      <c r="K274" s="530">
        <f>VLOOKUP($A274,'1.27'!$A$6:$P$387,'Data for figs 1.26_1.31'!K$2,FALSE)</f>
        <v>47.4</v>
      </c>
      <c r="L274" s="530">
        <f>VLOOKUP($A274,'1.27'!$A$6:$P$387,'Data for figs 1.26_1.31'!L$2,FALSE)</f>
        <v>79.8</v>
      </c>
      <c r="M274" s="569">
        <f>VLOOKUP($A274,'1.28'!$A$6:$P$387,'Data for figs 1.26_1.31'!M$2,FALSE)</f>
        <v>0</v>
      </c>
      <c r="N274" s="569">
        <f>VLOOKUP($A274,'1.28'!$A$6:$P$387,'Data for figs 1.26_1.31'!N$2,FALSE)</f>
        <v>0</v>
      </c>
      <c r="O274" s="570">
        <f>VLOOKUP($A274,'1.28'!$A$6:$P$387,'Data for figs 1.26_1.31'!O$2,FALSE)</f>
        <v>0</v>
      </c>
      <c r="P274" s="556">
        <f>VLOOKUP($A274,'1.29'!$A$6:$P$387,'Data for figs 1.26_1.31'!P$2,FALSE)</f>
        <v>74.000943550000002</v>
      </c>
      <c r="Q274" s="556">
        <f>VLOOKUP($A274,'1.29'!$A$6:$P$387,'Data for figs 1.26_1.31'!Q$2,FALSE)</f>
        <v>20.42226939</v>
      </c>
      <c r="R274" s="556">
        <f>VLOOKUP($A274,'1.29'!$A$6:$P$387,'Data for figs 1.26_1.31'!R$2,FALSE)</f>
        <v>46.09625063</v>
      </c>
      <c r="S274" s="569">
        <f>VLOOKUP($A274,'1.30'!$A$6:$P$387,'Data for figs 1.26_1.31'!S$2,FALSE)</f>
        <v>0</v>
      </c>
      <c r="T274" s="569">
        <f>VLOOKUP($A274,'1.30'!$A$6:$P$387,'Data for figs 1.26_1.31'!T$2,FALSE)</f>
        <v>0</v>
      </c>
      <c r="U274" s="570">
        <f>VLOOKUP($A274,'1.30'!$A$6:$P$387,'Data for figs 1.26_1.31'!U$2,FALSE)</f>
        <v>0</v>
      </c>
      <c r="V274" s="556">
        <v>15.60828851</v>
      </c>
      <c r="W274" s="556">
        <v>11.15258511</v>
      </c>
      <c r="X274" s="556">
        <v>13.262418050000001</v>
      </c>
      <c r="Y274" s="531">
        <f>VLOOKUP($A274,'1.26'!$A$6:$P$387,'Data for figs 1.26_1.31'!Y$2,FALSE)</f>
        <v>128</v>
      </c>
      <c r="Z274" s="526"/>
      <c r="AA274" s="526"/>
      <c r="AB274" s="526"/>
      <c r="AC274" s="527"/>
    </row>
    <row r="275" spans="1:29" ht="17.25" x14ac:dyDescent="0.35">
      <c r="A275" s="528" t="s">
        <v>375</v>
      </c>
      <c r="B275" s="528" t="s">
        <v>376</v>
      </c>
      <c r="C275" s="528" t="s">
        <v>952</v>
      </c>
      <c r="D275" s="528" t="s">
        <v>63</v>
      </c>
      <c r="E275" s="528" t="s">
        <v>129</v>
      </c>
      <c r="F275" s="528"/>
      <c r="G275" s="569">
        <f>VLOOKUP($A275,'1.26'!$A$6:$P$387,'Data for figs 1.26_1.31'!G$2,FALSE)</f>
        <v>0</v>
      </c>
      <c r="H275" s="569">
        <f>VLOOKUP($A275,'1.26'!$A$6:$P$387,'Data for figs 1.26_1.31'!H$2,FALSE)</f>
        <v>0</v>
      </c>
      <c r="I275" s="570">
        <f>VLOOKUP($A275,'1.26'!$A$6:$P$387,'Data for figs 1.26_1.31'!I$2,FALSE)</f>
        <v>0</v>
      </c>
      <c r="J275" s="530">
        <f>VLOOKUP($A275,'1.27'!$A$6:$P$387,'Data for figs 1.26_1.31'!J$2,FALSE)</f>
        <v>118.8</v>
      </c>
      <c r="K275" s="530">
        <f>VLOOKUP($A275,'1.27'!$A$6:$P$387,'Data for figs 1.26_1.31'!K$2,FALSE)</f>
        <v>50.3</v>
      </c>
      <c r="L275" s="530">
        <f>VLOOKUP($A275,'1.27'!$A$6:$P$387,'Data for figs 1.26_1.31'!L$2,FALSE)</f>
        <v>83.3</v>
      </c>
      <c r="M275" s="569">
        <f>VLOOKUP($A275,'1.28'!$A$6:$P$387,'Data for figs 1.26_1.31'!M$2,FALSE)</f>
        <v>0</v>
      </c>
      <c r="N275" s="569">
        <f>VLOOKUP($A275,'1.28'!$A$6:$P$387,'Data for figs 1.26_1.31'!N$2,FALSE)</f>
        <v>0</v>
      </c>
      <c r="O275" s="570">
        <f>VLOOKUP($A275,'1.28'!$A$6:$P$387,'Data for figs 1.26_1.31'!O$2,FALSE)</f>
        <v>0</v>
      </c>
      <c r="P275" s="556">
        <f>VLOOKUP($A275,'1.29'!$A$6:$P$387,'Data for figs 1.26_1.31'!P$2,FALSE)</f>
        <v>72.130431389999998</v>
      </c>
      <c r="Q275" s="556">
        <f>VLOOKUP($A275,'1.29'!$A$6:$P$387,'Data for figs 1.26_1.31'!Q$2,FALSE)</f>
        <v>20.239456740000001</v>
      </c>
      <c r="R275" s="556">
        <f>VLOOKUP($A275,'1.29'!$A$6:$P$387,'Data for figs 1.26_1.31'!R$2,FALSE)</f>
        <v>45.214595330000002</v>
      </c>
      <c r="S275" s="569">
        <f>VLOOKUP($A275,'1.30'!$A$6:$P$387,'Data for figs 1.26_1.31'!S$2,FALSE)</f>
        <v>0</v>
      </c>
      <c r="T275" s="569">
        <f>VLOOKUP($A275,'1.30'!$A$6:$P$387,'Data for figs 1.26_1.31'!T$2,FALSE)</f>
        <v>0</v>
      </c>
      <c r="U275" s="570">
        <f>VLOOKUP($A275,'1.30'!$A$6:$P$387,'Data for figs 1.26_1.31'!U$2,FALSE)</f>
        <v>0</v>
      </c>
      <c r="V275" s="556">
        <v>16.15083675</v>
      </c>
      <c r="W275" s="556">
        <v>13.85597259</v>
      </c>
      <c r="X275" s="556">
        <v>14.944255610000001</v>
      </c>
      <c r="Y275" s="531">
        <f>VLOOKUP($A275,'1.26'!$A$6:$P$387,'Data for figs 1.26_1.31'!Y$2,FALSE)</f>
        <v>26</v>
      </c>
      <c r="Z275" s="526"/>
      <c r="AA275" s="526"/>
      <c r="AB275" s="526"/>
      <c r="AC275" s="527"/>
    </row>
    <row r="276" spans="1:29" ht="17.25" x14ac:dyDescent="0.35">
      <c r="A276" s="528" t="s">
        <v>377</v>
      </c>
      <c r="B276" s="528" t="s">
        <v>378</v>
      </c>
      <c r="C276" s="528" t="s">
        <v>952</v>
      </c>
      <c r="D276" s="528" t="s">
        <v>63</v>
      </c>
      <c r="E276" s="528" t="s">
        <v>129</v>
      </c>
      <c r="F276" s="528"/>
      <c r="G276" s="569">
        <f>VLOOKUP($A276,'1.26'!$A$6:$P$387,'Data for figs 1.26_1.31'!G$2,FALSE)</f>
        <v>0</v>
      </c>
      <c r="H276" s="569">
        <f>VLOOKUP($A276,'1.26'!$A$6:$P$387,'Data for figs 1.26_1.31'!H$2,FALSE)</f>
        <v>0</v>
      </c>
      <c r="I276" s="570">
        <f>VLOOKUP($A276,'1.26'!$A$6:$P$387,'Data for figs 1.26_1.31'!I$2,FALSE)</f>
        <v>0</v>
      </c>
      <c r="J276" s="530">
        <f>VLOOKUP($A276,'1.27'!$A$6:$P$387,'Data for figs 1.26_1.31'!J$2,FALSE)</f>
        <v>117.6</v>
      </c>
      <c r="K276" s="530">
        <f>VLOOKUP($A276,'1.27'!$A$6:$P$387,'Data for figs 1.26_1.31'!K$2,FALSE)</f>
        <v>54.6</v>
      </c>
      <c r="L276" s="530">
        <f>VLOOKUP($A276,'1.27'!$A$6:$P$387,'Data for figs 1.26_1.31'!L$2,FALSE)</f>
        <v>84.7</v>
      </c>
      <c r="M276" s="569">
        <f>VLOOKUP($A276,'1.28'!$A$6:$P$387,'Data for figs 1.26_1.31'!M$2,FALSE)</f>
        <v>0</v>
      </c>
      <c r="N276" s="569">
        <f>VLOOKUP($A276,'1.28'!$A$6:$P$387,'Data for figs 1.26_1.31'!N$2,FALSE)</f>
        <v>0</v>
      </c>
      <c r="O276" s="570">
        <f>VLOOKUP($A276,'1.28'!$A$6:$P$387,'Data for figs 1.26_1.31'!O$2,FALSE)</f>
        <v>0</v>
      </c>
      <c r="P276" s="556">
        <f>VLOOKUP($A276,'1.29'!$A$6:$P$387,'Data for figs 1.26_1.31'!P$2,FALSE)</f>
        <v>72.728064140000001</v>
      </c>
      <c r="Q276" s="556">
        <f>VLOOKUP($A276,'1.29'!$A$6:$P$387,'Data for figs 1.26_1.31'!Q$2,FALSE)</f>
        <v>24.457063269999999</v>
      </c>
      <c r="R276" s="556">
        <f>VLOOKUP($A276,'1.29'!$A$6:$P$387,'Data for figs 1.26_1.31'!R$2,FALSE)</f>
        <v>47.477278130000002</v>
      </c>
      <c r="S276" s="569">
        <f>VLOOKUP($A276,'1.30'!$A$6:$P$387,'Data for figs 1.26_1.31'!S$2,FALSE)</f>
        <v>0</v>
      </c>
      <c r="T276" s="569">
        <f>VLOOKUP($A276,'1.30'!$A$6:$P$387,'Data for figs 1.26_1.31'!T$2,FALSE)</f>
        <v>0</v>
      </c>
      <c r="U276" s="570">
        <f>VLOOKUP($A276,'1.30'!$A$6:$P$387,'Data for figs 1.26_1.31'!U$2,FALSE)</f>
        <v>0</v>
      </c>
      <c r="V276" s="556">
        <v>19.15500548</v>
      </c>
      <c r="W276" s="556">
        <v>13.662025720000001</v>
      </c>
      <c r="X276" s="556">
        <v>16.263339640000002</v>
      </c>
      <c r="Y276" s="531">
        <f>VLOOKUP($A276,'1.26'!$A$6:$P$387,'Data for figs 1.26_1.31'!Y$2,FALSE)</f>
        <v>33</v>
      </c>
      <c r="Z276" s="526"/>
      <c r="AA276" s="526"/>
      <c r="AB276" s="526"/>
      <c r="AC276" s="527"/>
    </row>
    <row r="277" spans="1:29" ht="17.25" x14ac:dyDescent="0.35">
      <c r="A277" s="528" t="s">
        <v>677</v>
      </c>
      <c r="B277" s="528" t="s">
        <v>678</v>
      </c>
      <c r="C277" s="528" t="s">
        <v>60</v>
      </c>
      <c r="D277" s="528" t="s">
        <v>60</v>
      </c>
      <c r="E277" s="528" t="s">
        <v>129</v>
      </c>
      <c r="F277" s="528"/>
      <c r="G277" s="569">
        <f>VLOOKUP($A277,'1.26'!$A$6:$P$387,'Data for figs 1.26_1.31'!G$2,FALSE)</f>
        <v>0</v>
      </c>
      <c r="H277" s="569">
        <f>VLOOKUP($A277,'1.26'!$A$6:$P$387,'Data for figs 1.26_1.31'!H$2,FALSE)</f>
        <v>0</v>
      </c>
      <c r="I277" s="570">
        <f>VLOOKUP($A277,'1.26'!$A$6:$P$387,'Data for figs 1.26_1.31'!I$2,FALSE)</f>
        <v>0</v>
      </c>
      <c r="J277" s="530">
        <f>VLOOKUP($A277,'1.27'!$A$6:$P$387,'Data for figs 1.26_1.31'!J$2,FALSE)</f>
        <v>132.9</v>
      </c>
      <c r="K277" s="530">
        <f>VLOOKUP($A277,'1.27'!$A$6:$P$387,'Data for figs 1.26_1.31'!K$2,FALSE)</f>
        <v>60.3</v>
      </c>
      <c r="L277" s="530">
        <f>VLOOKUP($A277,'1.27'!$A$6:$P$387,'Data for figs 1.26_1.31'!L$2,FALSE)</f>
        <v>95.5</v>
      </c>
      <c r="M277" s="569">
        <f>VLOOKUP($A277,'1.28'!$A$6:$P$387,'Data for figs 1.26_1.31'!M$2,FALSE)</f>
        <v>0</v>
      </c>
      <c r="N277" s="569">
        <f>VLOOKUP($A277,'1.28'!$A$6:$P$387,'Data for figs 1.26_1.31'!N$2,FALSE)</f>
        <v>0</v>
      </c>
      <c r="O277" s="570">
        <f>VLOOKUP($A277,'1.28'!$A$6:$P$387,'Data for figs 1.26_1.31'!O$2,FALSE)</f>
        <v>0</v>
      </c>
      <c r="P277" s="556">
        <f>VLOOKUP($A277,'1.29'!$A$6:$P$387,'Data for figs 1.26_1.31'!P$2,FALSE)</f>
        <v>82.230282149999994</v>
      </c>
      <c r="Q277" s="556">
        <f>VLOOKUP($A277,'1.29'!$A$6:$P$387,'Data for figs 1.26_1.31'!Q$2,FALSE)</f>
        <v>28.548170290000002</v>
      </c>
      <c r="R277" s="556">
        <f>VLOOKUP($A277,'1.29'!$A$6:$P$387,'Data for figs 1.26_1.31'!R$2,FALSE)</f>
        <v>54.536422850000001</v>
      </c>
      <c r="S277" s="569">
        <f>VLOOKUP($A277,'1.30'!$A$6:$P$387,'Data for figs 1.26_1.31'!S$2,FALSE)</f>
        <v>0</v>
      </c>
      <c r="T277" s="569">
        <f>VLOOKUP($A277,'1.30'!$A$6:$P$387,'Data for figs 1.26_1.31'!T$2,FALSE)</f>
        <v>0</v>
      </c>
      <c r="U277" s="570">
        <f>VLOOKUP($A277,'1.30'!$A$6:$P$387,'Data for figs 1.26_1.31'!U$2,FALSE)</f>
        <v>0</v>
      </c>
      <c r="V277" s="556">
        <v>17.910006030000002</v>
      </c>
      <c r="W277" s="556">
        <v>12.473595019999999</v>
      </c>
      <c r="X277" s="556">
        <v>15.123183859999999</v>
      </c>
      <c r="Y277" s="531">
        <f>VLOOKUP($A277,'1.26'!$A$6:$P$387,'Data for figs 1.26_1.31'!Y$2,FALSE)</f>
        <v>6</v>
      </c>
      <c r="Z277" s="526"/>
      <c r="AA277" s="526"/>
      <c r="AB277" s="526"/>
      <c r="AC277" s="527"/>
    </row>
    <row r="278" spans="1:29" ht="17.25" x14ac:dyDescent="0.35">
      <c r="A278" s="528" t="s">
        <v>679</v>
      </c>
      <c r="B278" s="528" t="s">
        <v>680</v>
      </c>
      <c r="C278" s="528" t="s">
        <v>60</v>
      </c>
      <c r="D278" s="528" t="s">
        <v>60</v>
      </c>
      <c r="E278" s="528" t="s">
        <v>129</v>
      </c>
      <c r="F278" s="528"/>
      <c r="G278" s="569">
        <f>VLOOKUP($A278,'1.26'!$A$6:$P$387,'Data for figs 1.26_1.31'!G$2,FALSE)</f>
        <v>0</v>
      </c>
      <c r="H278" s="569">
        <f>VLOOKUP($A278,'1.26'!$A$6:$P$387,'Data for figs 1.26_1.31'!H$2,FALSE)</f>
        <v>0</v>
      </c>
      <c r="I278" s="570">
        <f>VLOOKUP($A278,'1.26'!$A$6:$P$387,'Data for figs 1.26_1.31'!I$2,FALSE)</f>
        <v>0</v>
      </c>
      <c r="J278" s="530">
        <f>VLOOKUP($A278,'1.27'!$A$6:$P$387,'Data for figs 1.26_1.31'!J$2,FALSE)</f>
        <v>126.8</v>
      </c>
      <c r="K278" s="530">
        <f>VLOOKUP($A278,'1.27'!$A$6:$P$387,'Data for figs 1.26_1.31'!K$2,FALSE)</f>
        <v>46.7</v>
      </c>
      <c r="L278" s="530">
        <f>VLOOKUP($A278,'1.27'!$A$6:$P$387,'Data for figs 1.26_1.31'!L$2,FALSE)</f>
        <v>85.8</v>
      </c>
      <c r="M278" s="569">
        <f>VLOOKUP($A278,'1.28'!$A$6:$P$387,'Data for figs 1.26_1.31'!M$2,FALSE)</f>
        <v>0</v>
      </c>
      <c r="N278" s="569">
        <f>VLOOKUP($A278,'1.28'!$A$6:$P$387,'Data for figs 1.26_1.31'!N$2,FALSE)</f>
        <v>0</v>
      </c>
      <c r="O278" s="570">
        <f>VLOOKUP($A278,'1.28'!$A$6:$P$387,'Data for figs 1.26_1.31'!O$2,FALSE)</f>
        <v>0</v>
      </c>
      <c r="P278" s="556">
        <f>VLOOKUP($A278,'1.29'!$A$6:$P$387,'Data for figs 1.26_1.31'!P$2,FALSE)</f>
        <v>81.273214179999997</v>
      </c>
      <c r="Q278" s="556">
        <f>VLOOKUP($A278,'1.29'!$A$6:$P$387,'Data for figs 1.26_1.31'!Q$2,FALSE)</f>
        <v>20.65628718</v>
      </c>
      <c r="R278" s="556">
        <f>VLOOKUP($A278,'1.29'!$A$6:$P$387,'Data for figs 1.26_1.31'!R$2,FALSE)</f>
        <v>50.248909810000001</v>
      </c>
      <c r="S278" s="569">
        <f>VLOOKUP($A278,'1.30'!$A$6:$P$387,'Data for figs 1.26_1.31'!S$2,FALSE)</f>
        <v>0</v>
      </c>
      <c r="T278" s="569">
        <f>VLOOKUP($A278,'1.30'!$A$6:$P$387,'Data for figs 1.26_1.31'!T$2,FALSE)</f>
        <v>0</v>
      </c>
      <c r="U278" s="570">
        <f>VLOOKUP($A278,'1.30'!$A$6:$P$387,'Data for figs 1.26_1.31'!U$2,FALSE)</f>
        <v>0</v>
      </c>
      <c r="V278" s="556">
        <v>20.060342630000001</v>
      </c>
      <c r="W278" s="556">
        <v>10.70727544</v>
      </c>
      <c r="X278" s="556">
        <v>15.24695168</v>
      </c>
      <c r="Y278" s="531">
        <f>VLOOKUP($A278,'1.26'!$A$6:$P$387,'Data for figs 1.26_1.31'!Y$2,FALSE)</f>
        <v>81</v>
      </c>
      <c r="Z278" s="526"/>
      <c r="AA278" s="526"/>
      <c r="AB278" s="526"/>
      <c r="AC278" s="527"/>
    </row>
    <row r="279" spans="1:29" ht="17.25" x14ac:dyDescent="0.35">
      <c r="A279" s="528" t="s">
        <v>681</v>
      </c>
      <c r="B279" s="528" t="s">
        <v>682</v>
      </c>
      <c r="C279" s="528" t="s">
        <v>60</v>
      </c>
      <c r="D279" s="528" t="s">
        <v>60</v>
      </c>
      <c r="E279" s="528" t="s">
        <v>129</v>
      </c>
      <c r="F279" s="528"/>
      <c r="G279" s="569">
        <f>VLOOKUP($A279,'1.26'!$A$6:$P$387,'Data for figs 1.26_1.31'!G$2,FALSE)</f>
        <v>0</v>
      </c>
      <c r="H279" s="569">
        <f>VLOOKUP($A279,'1.26'!$A$6:$P$387,'Data for figs 1.26_1.31'!H$2,FALSE)</f>
        <v>0</v>
      </c>
      <c r="I279" s="570">
        <f>VLOOKUP($A279,'1.26'!$A$6:$P$387,'Data for figs 1.26_1.31'!I$2,FALSE)</f>
        <v>0</v>
      </c>
      <c r="J279" s="530">
        <f>VLOOKUP($A279,'1.27'!$A$6:$P$387,'Data for figs 1.26_1.31'!J$2,FALSE)</f>
        <v>103</v>
      </c>
      <c r="K279" s="530">
        <f>VLOOKUP($A279,'1.27'!$A$6:$P$387,'Data for figs 1.26_1.31'!K$2,FALSE)</f>
        <v>50.6</v>
      </c>
      <c r="L279" s="530">
        <f>VLOOKUP($A279,'1.27'!$A$6:$P$387,'Data for figs 1.26_1.31'!L$2,FALSE)</f>
        <v>76.3</v>
      </c>
      <c r="M279" s="569">
        <f>VLOOKUP($A279,'1.28'!$A$6:$P$387,'Data for figs 1.26_1.31'!M$2,FALSE)</f>
        <v>0</v>
      </c>
      <c r="N279" s="569">
        <f>VLOOKUP($A279,'1.28'!$A$6:$P$387,'Data for figs 1.26_1.31'!N$2,FALSE)</f>
        <v>0</v>
      </c>
      <c r="O279" s="570">
        <f>VLOOKUP($A279,'1.28'!$A$6:$P$387,'Data for figs 1.26_1.31'!O$2,FALSE)</f>
        <v>0</v>
      </c>
      <c r="P279" s="556">
        <f>VLOOKUP($A279,'1.29'!$A$6:$P$387,'Data for figs 1.26_1.31'!P$2,FALSE)</f>
        <v>66.593417239999994</v>
      </c>
      <c r="Q279" s="556">
        <f>VLOOKUP($A279,'1.29'!$A$6:$P$387,'Data for figs 1.26_1.31'!Q$2,FALSE)</f>
        <v>20.1924779</v>
      </c>
      <c r="R279" s="556">
        <f>VLOOKUP($A279,'1.29'!$A$6:$P$387,'Data for figs 1.26_1.31'!R$2,FALSE)</f>
        <v>42.969425880000003</v>
      </c>
      <c r="S279" s="569">
        <f>VLOOKUP($A279,'1.30'!$A$6:$P$387,'Data for figs 1.26_1.31'!S$2,FALSE)</f>
        <v>0</v>
      </c>
      <c r="T279" s="569">
        <f>VLOOKUP($A279,'1.30'!$A$6:$P$387,'Data for figs 1.26_1.31'!T$2,FALSE)</f>
        <v>0</v>
      </c>
      <c r="U279" s="570">
        <f>VLOOKUP($A279,'1.30'!$A$6:$P$387,'Data for figs 1.26_1.31'!U$2,FALSE)</f>
        <v>0</v>
      </c>
      <c r="V279" s="556">
        <v>14.15554947</v>
      </c>
      <c r="W279" s="556">
        <v>13.5320406</v>
      </c>
      <c r="X279" s="556">
        <v>13.822562870000001</v>
      </c>
      <c r="Y279" s="531">
        <f>VLOOKUP($A279,'1.26'!$A$6:$P$387,'Data for figs 1.26_1.31'!Y$2,FALSE)</f>
        <v>104</v>
      </c>
      <c r="Z279" s="526"/>
      <c r="AA279" s="526"/>
      <c r="AB279" s="526"/>
      <c r="AC279" s="527"/>
    </row>
    <row r="280" spans="1:29" ht="17.25" x14ac:dyDescent="0.35">
      <c r="A280" s="528" t="s">
        <v>683</v>
      </c>
      <c r="B280" s="528" t="s">
        <v>684</v>
      </c>
      <c r="C280" s="528" t="s">
        <v>60</v>
      </c>
      <c r="D280" s="528" t="s">
        <v>60</v>
      </c>
      <c r="E280" s="528" t="s">
        <v>129</v>
      </c>
      <c r="F280" s="528"/>
      <c r="G280" s="569">
        <f>VLOOKUP($A280,'1.26'!$A$6:$P$387,'Data for figs 1.26_1.31'!G$2,FALSE)</f>
        <v>0</v>
      </c>
      <c r="H280" s="569">
        <f>VLOOKUP($A280,'1.26'!$A$6:$P$387,'Data for figs 1.26_1.31'!H$2,FALSE)</f>
        <v>0</v>
      </c>
      <c r="I280" s="570">
        <f>VLOOKUP($A280,'1.26'!$A$6:$P$387,'Data for figs 1.26_1.31'!I$2,FALSE)</f>
        <v>0</v>
      </c>
      <c r="J280" s="530">
        <f>VLOOKUP($A280,'1.27'!$A$6:$P$387,'Data for figs 1.26_1.31'!J$2,FALSE)</f>
        <v>150.1</v>
      </c>
      <c r="K280" s="530">
        <f>VLOOKUP($A280,'1.27'!$A$6:$P$387,'Data for figs 1.26_1.31'!K$2,FALSE)</f>
        <v>51.8</v>
      </c>
      <c r="L280" s="530">
        <f>VLOOKUP($A280,'1.27'!$A$6:$P$387,'Data for figs 1.26_1.31'!L$2,FALSE)</f>
        <v>99.9</v>
      </c>
      <c r="M280" s="569">
        <f>VLOOKUP($A280,'1.28'!$A$6:$P$387,'Data for figs 1.26_1.31'!M$2,FALSE)</f>
        <v>0</v>
      </c>
      <c r="N280" s="569">
        <f>VLOOKUP($A280,'1.28'!$A$6:$P$387,'Data for figs 1.26_1.31'!N$2,FALSE)</f>
        <v>0</v>
      </c>
      <c r="O280" s="570">
        <f>VLOOKUP($A280,'1.28'!$A$6:$P$387,'Data for figs 1.26_1.31'!O$2,FALSE)</f>
        <v>0</v>
      </c>
      <c r="P280" s="556">
        <f>VLOOKUP($A280,'1.29'!$A$6:$P$387,'Data for figs 1.26_1.31'!P$2,FALSE)</f>
        <v>102.2091144</v>
      </c>
      <c r="Q280" s="556">
        <f>VLOOKUP($A280,'1.29'!$A$6:$P$387,'Data for figs 1.26_1.31'!Q$2,FALSE)</f>
        <v>25.950021320000001</v>
      </c>
      <c r="R280" s="556">
        <f>VLOOKUP($A280,'1.29'!$A$6:$P$387,'Data for figs 1.26_1.31'!R$2,FALSE)</f>
        <v>63.257165000000001</v>
      </c>
      <c r="S280" s="569">
        <f>VLOOKUP($A280,'1.30'!$A$6:$P$387,'Data for figs 1.26_1.31'!S$2,FALSE)</f>
        <v>0</v>
      </c>
      <c r="T280" s="569">
        <f>VLOOKUP($A280,'1.30'!$A$6:$P$387,'Data for figs 1.26_1.31'!T$2,FALSE)</f>
        <v>0</v>
      </c>
      <c r="U280" s="570">
        <f>VLOOKUP($A280,'1.30'!$A$6:$P$387,'Data for figs 1.26_1.31'!U$2,FALSE)</f>
        <v>0</v>
      </c>
      <c r="V280" s="556">
        <v>18.496260159999999</v>
      </c>
      <c r="W280" s="556">
        <v>12.373767920000001</v>
      </c>
      <c r="X280" s="556">
        <v>15.35349413</v>
      </c>
      <c r="Y280" s="531">
        <f>VLOOKUP($A280,'1.26'!$A$6:$P$387,'Data for figs 1.26_1.31'!Y$2,FALSE)</f>
        <v>8</v>
      </c>
      <c r="Z280" s="526"/>
      <c r="AA280" s="526"/>
      <c r="AB280" s="526"/>
      <c r="AC280" s="527"/>
    </row>
    <row r="281" spans="1:29" ht="17.25" x14ac:dyDescent="0.35">
      <c r="A281" s="528" t="s">
        <v>685</v>
      </c>
      <c r="B281" s="528" t="s">
        <v>686</v>
      </c>
      <c r="C281" s="528" t="s">
        <v>60</v>
      </c>
      <c r="D281" s="528" t="s">
        <v>60</v>
      </c>
      <c r="E281" s="528" t="s">
        <v>129</v>
      </c>
      <c r="F281" s="528"/>
      <c r="G281" s="569">
        <f>VLOOKUP($A281,'1.26'!$A$6:$P$387,'Data for figs 1.26_1.31'!G$2,FALSE)</f>
        <v>0</v>
      </c>
      <c r="H281" s="569">
        <f>VLOOKUP($A281,'1.26'!$A$6:$P$387,'Data for figs 1.26_1.31'!H$2,FALSE)</f>
        <v>0</v>
      </c>
      <c r="I281" s="570">
        <f>VLOOKUP($A281,'1.26'!$A$6:$P$387,'Data for figs 1.26_1.31'!I$2,FALSE)</f>
        <v>0</v>
      </c>
      <c r="J281" s="530">
        <f>VLOOKUP($A281,'1.27'!$A$6:$P$387,'Data for figs 1.26_1.31'!J$2,FALSE)</f>
        <v>87.6</v>
      </c>
      <c r="K281" s="530">
        <f>VLOOKUP($A281,'1.27'!$A$6:$P$387,'Data for figs 1.26_1.31'!K$2,FALSE)</f>
        <v>37</v>
      </c>
      <c r="L281" s="530">
        <f>VLOOKUP($A281,'1.27'!$A$6:$P$387,'Data for figs 1.26_1.31'!L$2,FALSE)</f>
        <v>61.4</v>
      </c>
      <c r="M281" s="569">
        <f>VLOOKUP($A281,'1.28'!$A$6:$P$387,'Data for figs 1.26_1.31'!M$2,FALSE)</f>
        <v>0</v>
      </c>
      <c r="N281" s="569">
        <f>VLOOKUP($A281,'1.28'!$A$6:$P$387,'Data for figs 1.26_1.31'!N$2,FALSE)</f>
        <v>0</v>
      </c>
      <c r="O281" s="570">
        <f>VLOOKUP($A281,'1.28'!$A$6:$P$387,'Data for figs 1.26_1.31'!O$2,FALSE)</f>
        <v>0</v>
      </c>
      <c r="P281" s="556">
        <f>VLOOKUP($A281,'1.29'!$A$6:$P$387,'Data for figs 1.26_1.31'!P$2,FALSE)</f>
        <v>54.355713629999997</v>
      </c>
      <c r="Q281" s="556">
        <f>VLOOKUP($A281,'1.29'!$A$6:$P$387,'Data for figs 1.26_1.31'!Q$2,FALSE)</f>
        <v>12.366601019999999</v>
      </c>
      <c r="R281" s="556">
        <f>VLOOKUP($A281,'1.29'!$A$6:$P$387,'Data for figs 1.26_1.31'!R$2,FALSE)</f>
        <v>32.66902778</v>
      </c>
      <c r="S281" s="569">
        <f>VLOOKUP($A281,'1.30'!$A$6:$P$387,'Data for figs 1.26_1.31'!S$2,FALSE)</f>
        <v>0</v>
      </c>
      <c r="T281" s="569">
        <f>VLOOKUP($A281,'1.30'!$A$6:$P$387,'Data for figs 1.26_1.31'!T$2,FALSE)</f>
        <v>0</v>
      </c>
      <c r="U281" s="570">
        <f>VLOOKUP($A281,'1.30'!$A$6:$P$387,'Data for figs 1.26_1.31'!U$2,FALSE)</f>
        <v>0</v>
      </c>
      <c r="V281" s="556">
        <v>11.82612394</v>
      </c>
      <c r="W281" s="556">
        <v>10.77547566</v>
      </c>
      <c r="X281" s="556">
        <v>11.29725069</v>
      </c>
      <c r="Y281" s="531">
        <f>VLOOKUP($A281,'1.26'!$A$6:$P$387,'Data for figs 1.26_1.31'!Y$2,FALSE)</f>
        <v>206</v>
      </c>
      <c r="Z281" s="526"/>
      <c r="AA281" s="526"/>
      <c r="AB281" s="526"/>
      <c r="AC281" s="527"/>
    </row>
    <row r="282" spans="1:29" ht="17.25" x14ac:dyDescent="0.35">
      <c r="A282" s="528" t="s">
        <v>687</v>
      </c>
      <c r="B282" s="528" t="s">
        <v>688</v>
      </c>
      <c r="C282" s="528" t="s">
        <v>60</v>
      </c>
      <c r="D282" s="528" t="s">
        <v>60</v>
      </c>
      <c r="E282" s="528" t="s">
        <v>129</v>
      </c>
      <c r="F282" s="528"/>
      <c r="G282" s="569">
        <f>VLOOKUP($A282,'1.26'!$A$6:$P$387,'Data for figs 1.26_1.31'!G$2,FALSE)</f>
        <v>0</v>
      </c>
      <c r="H282" s="569">
        <f>VLOOKUP($A282,'1.26'!$A$6:$P$387,'Data for figs 1.26_1.31'!H$2,FALSE)</f>
        <v>0</v>
      </c>
      <c r="I282" s="570">
        <f>VLOOKUP($A282,'1.26'!$A$6:$P$387,'Data for figs 1.26_1.31'!I$2,FALSE)</f>
        <v>0</v>
      </c>
      <c r="J282" s="530">
        <f>VLOOKUP($A282,'1.27'!$A$6:$P$387,'Data for figs 1.26_1.31'!J$2,FALSE)</f>
        <v>130.6</v>
      </c>
      <c r="K282" s="530">
        <f>VLOOKUP($A282,'1.27'!$A$6:$P$387,'Data for figs 1.26_1.31'!K$2,FALSE)</f>
        <v>64.400000000000006</v>
      </c>
      <c r="L282" s="530">
        <f>VLOOKUP($A282,'1.27'!$A$6:$P$387,'Data for figs 1.26_1.31'!L$2,FALSE)</f>
        <v>96.8</v>
      </c>
      <c r="M282" s="569">
        <f>VLOOKUP($A282,'1.28'!$A$6:$P$387,'Data for figs 1.26_1.31'!M$2,FALSE)</f>
        <v>0</v>
      </c>
      <c r="N282" s="569">
        <f>VLOOKUP($A282,'1.28'!$A$6:$P$387,'Data for figs 1.26_1.31'!N$2,FALSE)</f>
        <v>0</v>
      </c>
      <c r="O282" s="570">
        <f>VLOOKUP($A282,'1.28'!$A$6:$P$387,'Data for figs 1.26_1.31'!O$2,FALSE)</f>
        <v>0</v>
      </c>
      <c r="P282" s="556">
        <f>VLOOKUP($A282,'1.29'!$A$6:$P$387,'Data for figs 1.26_1.31'!P$2,FALSE)</f>
        <v>77.598825500000004</v>
      </c>
      <c r="Q282" s="556">
        <f>VLOOKUP($A282,'1.29'!$A$6:$P$387,'Data for figs 1.26_1.31'!Q$2,FALSE)</f>
        <v>32.524019449999997</v>
      </c>
      <c r="R282" s="556">
        <f>VLOOKUP($A282,'1.29'!$A$6:$P$387,'Data for figs 1.26_1.31'!R$2,FALSE)</f>
        <v>54.600754799999997</v>
      </c>
      <c r="S282" s="569">
        <f>VLOOKUP($A282,'1.30'!$A$6:$P$387,'Data for figs 1.26_1.31'!S$2,FALSE)</f>
        <v>0</v>
      </c>
      <c r="T282" s="569">
        <f>VLOOKUP($A282,'1.30'!$A$6:$P$387,'Data for figs 1.26_1.31'!T$2,FALSE)</f>
        <v>0</v>
      </c>
      <c r="U282" s="570">
        <f>VLOOKUP($A282,'1.30'!$A$6:$P$387,'Data for figs 1.26_1.31'!U$2,FALSE)</f>
        <v>0</v>
      </c>
      <c r="V282" s="556">
        <v>21.220590120000001</v>
      </c>
      <c r="W282" s="556">
        <v>16.375099670000001</v>
      </c>
      <c r="X282" s="556">
        <v>18.711370429999999</v>
      </c>
      <c r="Y282" s="531">
        <f>VLOOKUP($A282,'1.26'!$A$6:$P$387,'Data for figs 1.26_1.31'!Y$2,FALSE)</f>
        <v>31</v>
      </c>
      <c r="Z282" s="526"/>
      <c r="AA282" s="526"/>
      <c r="AB282" s="526"/>
      <c r="AC282" s="527"/>
    </row>
    <row r="283" spans="1:29" ht="17.25" x14ac:dyDescent="0.35">
      <c r="A283" s="528" t="s">
        <v>689</v>
      </c>
      <c r="B283" s="528" t="s">
        <v>690</v>
      </c>
      <c r="C283" s="528" t="s">
        <v>60</v>
      </c>
      <c r="D283" s="528" t="s">
        <v>60</v>
      </c>
      <c r="E283" s="528" t="s">
        <v>129</v>
      </c>
      <c r="F283" s="528"/>
      <c r="G283" s="569">
        <f>VLOOKUP($A283,'1.26'!$A$6:$P$387,'Data for figs 1.26_1.31'!G$2,FALSE)</f>
        <v>0</v>
      </c>
      <c r="H283" s="569">
        <f>VLOOKUP($A283,'1.26'!$A$6:$P$387,'Data for figs 1.26_1.31'!H$2,FALSE)</f>
        <v>0</v>
      </c>
      <c r="I283" s="570">
        <f>VLOOKUP($A283,'1.26'!$A$6:$P$387,'Data for figs 1.26_1.31'!I$2,FALSE)</f>
        <v>0</v>
      </c>
      <c r="J283" s="530">
        <f>VLOOKUP($A283,'1.27'!$A$6:$P$387,'Data for figs 1.26_1.31'!J$2,FALSE)</f>
        <v>160.4</v>
      </c>
      <c r="K283" s="530">
        <f>VLOOKUP($A283,'1.27'!$A$6:$P$387,'Data for figs 1.26_1.31'!K$2,FALSE)</f>
        <v>59.2</v>
      </c>
      <c r="L283" s="530">
        <f>VLOOKUP($A283,'1.27'!$A$6:$P$387,'Data for figs 1.26_1.31'!L$2,FALSE)</f>
        <v>108.5</v>
      </c>
      <c r="M283" s="569">
        <f>VLOOKUP($A283,'1.28'!$A$6:$P$387,'Data for figs 1.26_1.31'!M$2,FALSE)</f>
        <v>0</v>
      </c>
      <c r="N283" s="569">
        <f>VLOOKUP($A283,'1.28'!$A$6:$P$387,'Data for figs 1.26_1.31'!N$2,FALSE)</f>
        <v>0</v>
      </c>
      <c r="O283" s="570">
        <f>VLOOKUP($A283,'1.28'!$A$6:$P$387,'Data for figs 1.26_1.31'!O$2,FALSE)</f>
        <v>0</v>
      </c>
      <c r="P283" s="556">
        <f>VLOOKUP($A283,'1.29'!$A$6:$P$387,'Data for figs 1.26_1.31'!P$2,FALSE)</f>
        <v>99.068177730000002</v>
      </c>
      <c r="Q283" s="556">
        <f>VLOOKUP($A283,'1.29'!$A$6:$P$387,'Data for figs 1.26_1.31'!Q$2,FALSE)</f>
        <v>24.673149479999999</v>
      </c>
      <c r="R283" s="556">
        <f>VLOOKUP($A283,'1.29'!$A$6:$P$387,'Data for figs 1.26_1.31'!R$2,FALSE)</f>
        <v>60.830355330000003</v>
      </c>
      <c r="S283" s="569">
        <f>VLOOKUP($A283,'1.30'!$A$6:$P$387,'Data for figs 1.26_1.31'!S$2,FALSE)</f>
        <v>0</v>
      </c>
      <c r="T283" s="569">
        <f>VLOOKUP($A283,'1.30'!$A$6:$P$387,'Data for figs 1.26_1.31'!T$2,FALSE)</f>
        <v>0</v>
      </c>
      <c r="U283" s="570">
        <f>VLOOKUP($A283,'1.30'!$A$6:$P$387,'Data for figs 1.26_1.31'!U$2,FALSE)</f>
        <v>0</v>
      </c>
      <c r="V283" s="556">
        <v>25.37458247</v>
      </c>
      <c r="W283" s="556">
        <v>16.64379009</v>
      </c>
      <c r="X283" s="556">
        <v>20.919094940000001</v>
      </c>
      <c r="Y283" s="531">
        <f>VLOOKUP($A283,'1.26'!$A$6:$P$387,'Data for figs 1.26_1.31'!Y$2,FALSE)</f>
        <v>19</v>
      </c>
      <c r="Z283" s="526"/>
      <c r="AA283" s="526"/>
      <c r="AB283" s="526"/>
      <c r="AC283" s="527"/>
    </row>
    <row r="284" spans="1:29" ht="17.25" x14ac:dyDescent="0.35">
      <c r="A284" s="528" t="s">
        <v>735</v>
      </c>
      <c r="B284" s="528" t="s">
        <v>736</v>
      </c>
      <c r="C284" s="528" t="s">
        <v>953</v>
      </c>
      <c r="D284" s="528" t="s">
        <v>705</v>
      </c>
      <c r="E284" s="528" t="s">
        <v>129</v>
      </c>
      <c r="F284" s="528"/>
      <c r="G284" s="569">
        <f>VLOOKUP($A284,'1.26'!$A$6:$P$387,'Data for figs 1.26_1.31'!G$2,FALSE)</f>
        <v>0</v>
      </c>
      <c r="H284" s="569">
        <f>VLOOKUP($A284,'1.26'!$A$6:$P$387,'Data for figs 1.26_1.31'!H$2,FALSE)</f>
        <v>0</v>
      </c>
      <c r="I284" s="570">
        <f>VLOOKUP($A284,'1.26'!$A$6:$P$387,'Data for figs 1.26_1.31'!I$2,FALSE)</f>
        <v>0</v>
      </c>
      <c r="J284" s="530">
        <f>VLOOKUP($A284,'1.27'!$A$6:$P$387,'Data for figs 1.26_1.31'!J$2,FALSE)</f>
        <v>146.80000000000001</v>
      </c>
      <c r="K284" s="530">
        <f>VLOOKUP($A284,'1.27'!$A$6:$P$387,'Data for figs 1.26_1.31'!K$2,FALSE)</f>
        <v>65.599999999999994</v>
      </c>
      <c r="L284" s="530">
        <f>VLOOKUP($A284,'1.27'!$A$6:$P$387,'Data for figs 1.26_1.31'!L$2,FALSE)</f>
        <v>105</v>
      </c>
      <c r="M284" s="569">
        <f>VLOOKUP($A284,'1.28'!$A$6:$P$387,'Data for figs 1.26_1.31'!M$2,FALSE)</f>
        <v>0</v>
      </c>
      <c r="N284" s="569">
        <f>VLOOKUP($A284,'1.28'!$A$6:$P$387,'Data for figs 1.26_1.31'!N$2,FALSE)</f>
        <v>0</v>
      </c>
      <c r="O284" s="570">
        <f>VLOOKUP($A284,'1.28'!$A$6:$P$387,'Data for figs 1.26_1.31'!O$2,FALSE)</f>
        <v>0</v>
      </c>
      <c r="P284" s="556">
        <f>VLOOKUP($A284,'1.29'!$A$6:$P$387,'Data for figs 1.26_1.31'!P$2,FALSE)</f>
        <v>92.342344109999999</v>
      </c>
      <c r="Q284" s="556">
        <f>VLOOKUP($A284,'1.29'!$A$6:$P$387,'Data for figs 1.26_1.31'!Q$2,FALSE)</f>
        <v>31.979622979999998</v>
      </c>
      <c r="R284" s="556">
        <f>VLOOKUP($A284,'1.29'!$A$6:$P$387,'Data for figs 1.26_1.31'!R$2,FALSE)</f>
        <v>61.274654460000001</v>
      </c>
      <c r="S284" s="569">
        <f>VLOOKUP($A284,'1.30'!$A$6:$P$387,'Data for figs 1.26_1.31'!S$2,FALSE)</f>
        <v>0</v>
      </c>
      <c r="T284" s="569">
        <f>VLOOKUP($A284,'1.30'!$A$6:$P$387,'Data for figs 1.26_1.31'!T$2,FALSE)</f>
        <v>0</v>
      </c>
      <c r="U284" s="570">
        <f>VLOOKUP($A284,'1.30'!$A$6:$P$387,'Data for figs 1.26_1.31'!U$2,FALSE)</f>
        <v>0</v>
      </c>
      <c r="V284" s="556">
        <v>22.87693226</v>
      </c>
      <c r="W284" s="556">
        <v>13.005095369999999</v>
      </c>
      <c r="X284" s="556">
        <v>17.80852256</v>
      </c>
      <c r="Y284" s="531">
        <f>VLOOKUP($A284,'1.26'!$A$6:$P$387,'Data for figs 1.26_1.31'!Y$2,FALSE)</f>
        <v>21</v>
      </c>
      <c r="Z284" s="526"/>
      <c r="AA284" s="526"/>
      <c r="AB284" s="526"/>
      <c r="AC284" s="527"/>
    </row>
    <row r="285" spans="1:29" ht="17.25" x14ac:dyDescent="0.35">
      <c r="A285" s="528" t="s">
        <v>737</v>
      </c>
      <c r="B285" s="528" t="s">
        <v>738</v>
      </c>
      <c r="C285" s="528" t="s">
        <v>953</v>
      </c>
      <c r="D285" s="528" t="s">
        <v>705</v>
      </c>
      <c r="E285" s="528" t="s">
        <v>129</v>
      </c>
      <c r="F285" s="528"/>
      <c r="G285" s="569">
        <f>VLOOKUP($A285,'1.26'!$A$6:$P$387,'Data for figs 1.26_1.31'!G$2,FALSE)</f>
        <v>0</v>
      </c>
      <c r="H285" s="569">
        <f>VLOOKUP($A285,'1.26'!$A$6:$P$387,'Data for figs 1.26_1.31'!H$2,FALSE)</f>
        <v>0</v>
      </c>
      <c r="I285" s="570">
        <f>VLOOKUP($A285,'1.26'!$A$6:$P$387,'Data for figs 1.26_1.31'!I$2,FALSE)</f>
        <v>0</v>
      </c>
      <c r="J285" s="530">
        <f>VLOOKUP($A285,'1.27'!$A$6:$P$387,'Data for figs 1.26_1.31'!J$2,FALSE)</f>
        <v>132.5</v>
      </c>
      <c r="K285" s="530">
        <f>VLOOKUP($A285,'1.27'!$A$6:$P$387,'Data for figs 1.26_1.31'!K$2,FALSE)</f>
        <v>52.5</v>
      </c>
      <c r="L285" s="530">
        <f>VLOOKUP($A285,'1.27'!$A$6:$P$387,'Data for figs 1.26_1.31'!L$2,FALSE)</f>
        <v>91.9</v>
      </c>
      <c r="M285" s="569">
        <f>VLOOKUP($A285,'1.28'!$A$6:$P$387,'Data for figs 1.26_1.31'!M$2,FALSE)</f>
        <v>0</v>
      </c>
      <c r="N285" s="569">
        <f>VLOOKUP($A285,'1.28'!$A$6:$P$387,'Data for figs 1.26_1.31'!N$2,FALSE)</f>
        <v>0</v>
      </c>
      <c r="O285" s="570">
        <f>VLOOKUP($A285,'1.28'!$A$6:$P$387,'Data for figs 1.26_1.31'!O$2,FALSE)</f>
        <v>0</v>
      </c>
      <c r="P285" s="556">
        <f>VLOOKUP($A285,'1.29'!$A$6:$P$387,'Data for figs 1.26_1.31'!P$2,FALSE)</f>
        <v>76.842291169999996</v>
      </c>
      <c r="Q285" s="556">
        <f>VLOOKUP($A285,'1.29'!$A$6:$P$387,'Data for figs 1.26_1.31'!Q$2,FALSE)</f>
        <v>23.14554622</v>
      </c>
      <c r="R285" s="556">
        <f>VLOOKUP($A285,'1.29'!$A$6:$P$387,'Data for figs 1.26_1.31'!R$2,FALSE)</f>
        <v>49.62342271</v>
      </c>
      <c r="S285" s="569">
        <f>VLOOKUP($A285,'1.30'!$A$6:$P$387,'Data for figs 1.26_1.31'!S$2,FALSE)</f>
        <v>0</v>
      </c>
      <c r="T285" s="569">
        <f>VLOOKUP($A285,'1.30'!$A$6:$P$387,'Data for figs 1.26_1.31'!T$2,FALSE)</f>
        <v>0</v>
      </c>
      <c r="U285" s="570">
        <f>VLOOKUP($A285,'1.30'!$A$6:$P$387,'Data for figs 1.26_1.31'!U$2,FALSE)</f>
        <v>0</v>
      </c>
      <c r="V285" s="556">
        <v>17.534700130000001</v>
      </c>
      <c r="W285" s="556">
        <v>9.5566580949999995</v>
      </c>
      <c r="X285" s="556">
        <v>13.44159412</v>
      </c>
      <c r="Y285" s="531">
        <f>VLOOKUP($A285,'1.26'!$A$6:$P$387,'Data for figs 1.26_1.31'!Y$2,FALSE)</f>
        <v>76</v>
      </c>
      <c r="Z285" s="526"/>
      <c r="AA285" s="526"/>
      <c r="AB285" s="526"/>
      <c r="AC285" s="527"/>
    </row>
    <row r="286" spans="1:29" ht="17.25" x14ac:dyDescent="0.35">
      <c r="A286" s="528" t="s">
        <v>739</v>
      </c>
      <c r="B286" s="528" t="s">
        <v>740</v>
      </c>
      <c r="C286" s="528" t="s">
        <v>953</v>
      </c>
      <c r="D286" s="528" t="s">
        <v>705</v>
      </c>
      <c r="E286" s="528" t="s">
        <v>129</v>
      </c>
      <c r="F286" s="528"/>
      <c r="G286" s="569">
        <f>VLOOKUP($A286,'1.26'!$A$6:$P$387,'Data for figs 1.26_1.31'!G$2,FALSE)</f>
        <v>0</v>
      </c>
      <c r="H286" s="569">
        <f>VLOOKUP($A286,'1.26'!$A$6:$P$387,'Data for figs 1.26_1.31'!H$2,FALSE)</f>
        <v>0</v>
      </c>
      <c r="I286" s="570">
        <f>VLOOKUP($A286,'1.26'!$A$6:$P$387,'Data for figs 1.26_1.31'!I$2,FALSE)</f>
        <v>0</v>
      </c>
      <c r="J286" s="530">
        <f>VLOOKUP($A286,'1.27'!$A$6:$P$387,'Data for figs 1.26_1.31'!J$2,FALSE)</f>
        <v>109.9</v>
      </c>
      <c r="K286" s="530">
        <f>VLOOKUP($A286,'1.27'!$A$6:$P$387,'Data for figs 1.26_1.31'!K$2,FALSE)</f>
        <v>57</v>
      </c>
      <c r="L286" s="530">
        <f>VLOOKUP($A286,'1.27'!$A$6:$P$387,'Data for figs 1.26_1.31'!L$2,FALSE)</f>
        <v>83</v>
      </c>
      <c r="M286" s="569">
        <f>VLOOKUP($A286,'1.28'!$A$6:$P$387,'Data for figs 1.26_1.31'!M$2,FALSE)</f>
        <v>0</v>
      </c>
      <c r="N286" s="569">
        <f>VLOOKUP($A286,'1.28'!$A$6:$P$387,'Data for figs 1.26_1.31'!N$2,FALSE)</f>
        <v>0</v>
      </c>
      <c r="O286" s="570">
        <f>VLOOKUP($A286,'1.28'!$A$6:$P$387,'Data for figs 1.26_1.31'!O$2,FALSE)</f>
        <v>0</v>
      </c>
      <c r="P286" s="556">
        <f>VLOOKUP($A286,'1.29'!$A$6:$P$387,'Data for figs 1.26_1.31'!P$2,FALSE)</f>
        <v>60.087519669999999</v>
      </c>
      <c r="Q286" s="556">
        <f>VLOOKUP($A286,'1.29'!$A$6:$P$387,'Data for figs 1.26_1.31'!Q$2,FALSE)</f>
        <v>22.695236260000001</v>
      </c>
      <c r="R286" s="556">
        <f>VLOOKUP($A286,'1.29'!$A$6:$P$387,'Data for figs 1.26_1.31'!R$2,FALSE)</f>
        <v>41.075727379999996</v>
      </c>
      <c r="S286" s="569">
        <f>VLOOKUP($A286,'1.30'!$A$6:$P$387,'Data for figs 1.26_1.31'!S$2,FALSE)</f>
        <v>0</v>
      </c>
      <c r="T286" s="569">
        <f>VLOOKUP($A286,'1.30'!$A$6:$P$387,'Data for figs 1.26_1.31'!T$2,FALSE)</f>
        <v>0</v>
      </c>
      <c r="U286" s="570">
        <f>VLOOKUP($A286,'1.30'!$A$6:$P$387,'Data for figs 1.26_1.31'!U$2,FALSE)</f>
        <v>0</v>
      </c>
      <c r="V286" s="556">
        <v>17.682050700000001</v>
      </c>
      <c r="W286" s="556">
        <v>14.92781497</v>
      </c>
      <c r="X286" s="556">
        <v>16.26852173</v>
      </c>
      <c r="Y286" s="531">
        <f>VLOOKUP($A286,'1.26'!$A$6:$P$387,'Data for figs 1.26_1.31'!Y$2,FALSE)</f>
        <v>87</v>
      </c>
      <c r="Z286" s="526"/>
      <c r="AA286" s="526"/>
      <c r="AB286" s="526"/>
      <c r="AC286" s="527"/>
    </row>
    <row r="287" spans="1:29" ht="17.25" x14ac:dyDescent="0.35">
      <c r="A287" s="528" t="s">
        <v>741</v>
      </c>
      <c r="B287" s="528" t="s">
        <v>742</v>
      </c>
      <c r="C287" s="528" t="s">
        <v>953</v>
      </c>
      <c r="D287" s="528" t="s">
        <v>705</v>
      </c>
      <c r="E287" s="528" t="s">
        <v>129</v>
      </c>
      <c r="F287" s="528"/>
      <c r="G287" s="569">
        <f>VLOOKUP($A287,'1.26'!$A$6:$P$387,'Data for figs 1.26_1.31'!G$2,FALSE)</f>
        <v>0</v>
      </c>
      <c r="H287" s="569">
        <f>VLOOKUP($A287,'1.26'!$A$6:$P$387,'Data for figs 1.26_1.31'!H$2,FALSE)</f>
        <v>0</v>
      </c>
      <c r="I287" s="570">
        <f>VLOOKUP($A287,'1.26'!$A$6:$P$387,'Data for figs 1.26_1.31'!I$2,FALSE)</f>
        <v>0</v>
      </c>
      <c r="J287" s="530">
        <f>VLOOKUP($A287,'1.27'!$A$6:$P$387,'Data for figs 1.26_1.31'!J$2,FALSE)</f>
        <v>120.9</v>
      </c>
      <c r="K287" s="530">
        <f>VLOOKUP($A287,'1.27'!$A$6:$P$387,'Data for figs 1.26_1.31'!K$2,FALSE)</f>
        <v>54.1</v>
      </c>
      <c r="L287" s="530">
        <f>VLOOKUP($A287,'1.27'!$A$6:$P$387,'Data for figs 1.26_1.31'!L$2,FALSE)</f>
        <v>86.3</v>
      </c>
      <c r="M287" s="569">
        <f>VLOOKUP($A287,'1.28'!$A$6:$P$387,'Data for figs 1.26_1.31'!M$2,FALSE)</f>
        <v>0</v>
      </c>
      <c r="N287" s="569">
        <f>VLOOKUP($A287,'1.28'!$A$6:$P$387,'Data for figs 1.26_1.31'!N$2,FALSE)</f>
        <v>0</v>
      </c>
      <c r="O287" s="570">
        <f>VLOOKUP($A287,'1.28'!$A$6:$P$387,'Data for figs 1.26_1.31'!O$2,FALSE)</f>
        <v>0</v>
      </c>
      <c r="P287" s="556">
        <f>VLOOKUP($A287,'1.29'!$A$6:$P$387,'Data for figs 1.26_1.31'!P$2,FALSE)</f>
        <v>75.595890979999993</v>
      </c>
      <c r="Q287" s="556">
        <f>VLOOKUP($A287,'1.29'!$A$6:$P$387,'Data for figs 1.26_1.31'!Q$2,FALSE)</f>
        <v>21.987071520000001</v>
      </c>
      <c r="R287" s="556">
        <f>VLOOKUP($A287,'1.29'!$A$6:$P$387,'Data for figs 1.26_1.31'!R$2,FALSE)</f>
        <v>47.832199019999997</v>
      </c>
      <c r="S287" s="569">
        <f>VLOOKUP($A287,'1.30'!$A$6:$P$387,'Data for figs 1.26_1.31'!S$2,FALSE)</f>
        <v>0</v>
      </c>
      <c r="T287" s="569">
        <f>VLOOKUP($A287,'1.30'!$A$6:$P$387,'Data for figs 1.26_1.31'!T$2,FALSE)</f>
        <v>0</v>
      </c>
      <c r="U287" s="570">
        <f>VLOOKUP($A287,'1.30'!$A$6:$P$387,'Data for figs 1.26_1.31'!U$2,FALSE)</f>
        <v>0</v>
      </c>
      <c r="V287" s="556">
        <v>15.229932590000001</v>
      </c>
      <c r="W287" s="556">
        <v>12.32310624</v>
      </c>
      <c r="X287" s="556">
        <v>13.72440284</v>
      </c>
      <c r="Y287" s="531">
        <f>VLOOKUP($A287,'1.26'!$A$6:$P$387,'Data for figs 1.26_1.31'!Y$2,FALSE)</f>
        <v>92</v>
      </c>
      <c r="Z287" s="526"/>
      <c r="AA287" s="526"/>
      <c r="AB287" s="526"/>
      <c r="AC287" s="527"/>
    </row>
    <row r="288" spans="1:29" ht="17.25" x14ac:dyDescent="0.35">
      <c r="A288" s="528" t="s">
        <v>743</v>
      </c>
      <c r="B288" s="528" t="s">
        <v>744</v>
      </c>
      <c r="C288" s="528" t="s">
        <v>953</v>
      </c>
      <c r="D288" s="528" t="s">
        <v>705</v>
      </c>
      <c r="E288" s="528" t="s">
        <v>129</v>
      </c>
      <c r="F288" s="528"/>
      <c r="G288" s="569">
        <f>VLOOKUP($A288,'1.26'!$A$6:$P$387,'Data for figs 1.26_1.31'!G$2,FALSE)</f>
        <v>0</v>
      </c>
      <c r="H288" s="569">
        <f>VLOOKUP($A288,'1.26'!$A$6:$P$387,'Data for figs 1.26_1.31'!H$2,FALSE)</f>
        <v>0</v>
      </c>
      <c r="I288" s="570">
        <f>VLOOKUP($A288,'1.26'!$A$6:$P$387,'Data for figs 1.26_1.31'!I$2,FALSE)</f>
        <v>0</v>
      </c>
      <c r="J288" s="530">
        <f>VLOOKUP($A288,'1.27'!$A$6:$P$387,'Data for figs 1.26_1.31'!J$2,FALSE)</f>
        <v>117.6</v>
      </c>
      <c r="K288" s="530">
        <f>VLOOKUP($A288,'1.27'!$A$6:$P$387,'Data for figs 1.26_1.31'!K$2,FALSE)</f>
        <v>57.1</v>
      </c>
      <c r="L288" s="530">
        <f>VLOOKUP($A288,'1.27'!$A$6:$P$387,'Data for figs 1.26_1.31'!L$2,FALSE)</f>
        <v>87</v>
      </c>
      <c r="M288" s="569">
        <f>VLOOKUP($A288,'1.28'!$A$6:$P$387,'Data for figs 1.26_1.31'!M$2,FALSE)</f>
        <v>0</v>
      </c>
      <c r="N288" s="569">
        <f>VLOOKUP($A288,'1.28'!$A$6:$P$387,'Data for figs 1.26_1.31'!N$2,FALSE)</f>
        <v>0</v>
      </c>
      <c r="O288" s="570">
        <f>VLOOKUP($A288,'1.28'!$A$6:$P$387,'Data for figs 1.26_1.31'!O$2,FALSE)</f>
        <v>0</v>
      </c>
      <c r="P288" s="556">
        <f>VLOOKUP($A288,'1.29'!$A$6:$P$387,'Data for figs 1.26_1.31'!P$2,FALSE)</f>
        <v>71.686519320000002</v>
      </c>
      <c r="Q288" s="556">
        <f>VLOOKUP($A288,'1.29'!$A$6:$P$387,'Data for figs 1.26_1.31'!Q$2,FALSE)</f>
        <v>26.324503400000001</v>
      </c>
      <c r="R288" s="556">
        <f>VLOOKUP($A288,'1.29'!$A$6:$P$387,'Data for figs 1.26_1.31'!R$2,FALSE)</f>
        <v>48.703372960000003</v>
      </c>
      <c r="S288" s="569">
        <f>VLOOKUP($A288,'1.30'!$A$6:$P$387,'Data for figs 1.26_1.31'!S$2,FALSE)</f>
        <v>0</v>
      </c>
      <c r="T288" s="569">
        <f>VLOOKUP($A288,'1.30'!$A$6:$P$387,'Data for figs 1.26_1.31'!T$2,FALSE)</f>
        <v>0</v>
      </c>
      <c r="U288" s="570">
        <f>VLOOKUP($A288,'1.30'!$A$6:$P$387,'Data for figs 1.26_1.31'!U$2,FALSE)</f>
        <v>0</v>
      </c>
      <c r="V288" s="556">
        <v>15.65198986</v>
      </c>
      <c r="W288" s="556">
        <v>15.111796930000001</v>
      </c>
      <c r="X288" s="556">
        <v>15.396296810000001</v>
      </c>
      <c r="Y288" s="531">
        <f>VLOOKUP($A288,'1.26'!$A$6:$P$387,'Data for figs 1.26_1.31'!Y$2,FALSE)</f>
        <v>64</v>
      </c>
      <c r="Z288" s="526"/>
      <c r="AA288" s="526"/>
      <c r="AB288" s="526"/>
      <c r="AC288" s="527"/>
    </row>
    <row r="289" spans="1:29" ht="17.25" x14ac:dyDescent="0.35">
      <c r="A289" s="528" t="s">
        <v>369</v>
      </c>
      <c r="B289" s="528" t="s">
        <v>370</v>
      </c>
      <c r="C289" s="528" t="s">
        <v>952</v>
      </c>
      <c r="D289" s="528" t="s">
        <v>63</v>
      </c>
      <c r="E289" s="528" t="s">
        <v>129</v>
      </c>
      <c r="F289" s="528"/>
      <c r="G289" s="569">
        <f>VLOOKUP($A289,'1.26'!$A$6:$P$387,'Data for figs 1.26_1.31'!G$2,FALSE)</f>
        <v>0</v>
      </c>
      <c r="H289" s="569">
        <f>VLOOKUP($A289,'1.26'!$A$6:$P$387,'Data for figs 1.26_1.31'!H$2,FALSE)</f>
        <v>0</v>
      </c>
      <c r="I289" s="570">
        <f>VLOOKUP($A289,'1.26'!$A$6:$P$387,'Data for figs 1.26_1.31'!I$2,FALSE)</f>
        <v>0</v>
      </c>
      <c r="J289" s="530">
        <f>VLOOKUP($A289,'1.27'!$A$6:$P$387,'Data for figs 1.26_1.31'!J$2,FALSE)</f>
        <v>125.3</v>
      </c>
      <c r="K289" s="530">
        <f>VLOOKUP($A289,'1.27'!$A$6:$P$387,'Data for figs 1.26_1.31'!K$2,FALSE)</f>
        <v>57</v>
      </c>
      <c r="L289" s="530">
        <f>VLOOKUP($A289,'1.27'!$A$6:$P$387,'Data for figs 1.26_1.31'!L$2,FALSE)</f>
        <v>90.1</v>
      </c>
      <c r="M289" s="569">
        <f>VLOOKUP($A289,'1.28'!$A$6:$P$387,'Data for figs 1.26_1.31'!M$2,FALSE)</f>
        <v>0</v>
      </c>
      <c r="N289" s="569">
        <f>VLOOKUP($A289,'1.28'!$A$6:$P$387,'Data for figs 1.26_1.31'!N$2,FALSE)</f>
        <v>0</v>
      </c>
      <c r="O289" s="570">
        <f>VLOOKUP($A289,'1.28'!$A$6:$P$387,'Data for figs 1.26_1.31'!O$2,FALSE)</f>
        <v>0</v>
      </c>
      <c r="P289" s="556">
        <f>VLOOKUP($A289,'1.29'!$A$6:$P$387,'Data for figs 1.26_1.31'!P$2,FALSE)</f>
        <v>70.435135630000005</v>
      </c>
      <c r="Q289" s="556">
        <f>VLOOKUP($A289,'1.29'!$A$6:$P$387,'Data for figs 1.26_1.31'!Q$2,FALSE)</f>
        <v>27.519827509999999</v>
      </c>
      <c r="R289" s="556">
        <f>VLOOKUP($A289,'1.29'!$A$6:$P$387,'Data for figs 1.26_1.31'!R$2,FALSE)</f>
        <v>48.300592940000001</v>
      </c>
      <c r="S289" s="569">
        <f>VLOOKUP($A289,'1.30'!$A$6:$P$387,'Data for figs 1.26_1.31'!S$2,FALSE)</f>
        <v>0</v>
      </c>
      <c r="T289" s="569">
        <f>VLOOKUP($A289,'1.30'!$A$6:$P$387,'Data for figs 1.26_1.31'!T$2,FALSE)</f>
        <v>0</v>
      </c>
      <c r="U289" s="570">
        <f>VLOOKUP($A289,'1.30'!$A$6:$P$387,'Data for figs 1.26_1.31'!U$2,FALSE)</f>
        <v>0</v>
      </c>
      <c r="V289" s="556">
        <v>23.41216386</v>
      </c>
      <c r="W289" s="556">
        <v>11.459043380000001</v>
      </c>
      <c r="X289" s="556">
        <v>17.2213019</v>
      </c>
      <c r="Y289" s="531">
        <f>VLOOKUP($A289,'1.26'!$A$6:$P$387,'Data for figs 1.26_1.31'!Y$2,FALSE)</f>
        <v>54</v>
      </c>
      <c r="Z289" s="526"/>
      <c r="AA289" s="526"/>
      <c r="AB289" s="526"/>
      <c r="AC289" s="527"/>
    </row>
    <row r="290" spans="1:29" ht="17.25" x14ac:dyDescent="0.35">
      <c r="A290" s="528" t="s">
        <v>305</v>
      </c>
      <c r="B290" s="528" t="s">
        <v>306</v>
      </c>
      <c r="C290" s="528" t="s">
        <v>954</v>
      </c>
      <c r="D290" s="528" t="s">
        <v>57</v>
      </c>
      <c r="E290" s="528" t="s">
        <v>129</v>
      </c>
      <c r="F290" s="528"/>
      <c r="G290" s="569">
        <f>VLOOKUP($A290,'1.26'!$A$6:$P$387,'Data for figs 1.26_1.31'!G$2,FALSE)</f>
        <v>0</v>
      </c>
      <c r="H290" s="569">
        <f>VLOOKUP($A290,'1.26'!$A$6:$P$387,'Data for figs 1.26_1.31'!H$2,FALSE)</f>
        <v>0</v>
      </c>
      <c r="I290" s="570">
        <f>VLOOKUP($A290,'1.26'!$A$6:$P$387,'Data for figs 1.26_1.31'!I$2,FALSE)</f>
        <v>0</v>
      </c>
      <c r="J290" s="530">
        <f>VLOOKUP($A290,'1.27'!$A$6:$P$387,'Data for figs 1.26_1.31'!J$2,FALSE)</f>
        <v>83</v>
      </c>
      <c r="K290" s="530">
        <f>VLOOKUP($A290,'1.27'!$A$6:$P$387,'Data for figs 1.26_1.31'!K$2,FALSE)</f>
        <v>0</v>
      </c>
      <c r="L290" s="530">
        <f>VLOOKUP($A290,'1.27'!$A$6:$P$387,'Data for figs 1.26_1.31'!L$2,FALSE)</f>
        <v>50.8</v>
      </c>
      <c r="M290" s="569">
        <f>VLOOKUP($A290,'1.28'!$A$6:$P$387,'Data for figs 1.26_1.31'!M$2,FALSE)</f>
        <v>0</v>
      </c>
      <c r="N290" s="569">
        <f>VLOOKUP($A290,'1.28'!$A$6:$P$387,'Data for figs 1.26_1.31'!N$2,FALSE)</f>
        <v>0</v>
      </c>
      <c r="O290" s="570">
        <f>VLOOKUP($A290,'1.28'!$A$6:$P$387,'Data for figs 1.26_1.31'!O$2,FALSE)</f>
        <v>0</v>
      </c>
      <c r="P290" s="556">
        <f>VLOOKUP($A290,'1.29'!$A$6:$P$387,'Data for figs 1.26_1.31'!P$2,FALSE)</f>
        <v>0</v>
      </c>
      <c r="Q290" s="556">
        <f>VLOOKUP($A290,'1.29'!$A$6:$P$387,'Data for figs 1.26_1.31'!Q$2,FALSE)</f>
        <v>0</v>
      </c>
      <c r="R290" s="556">
        <f>VLOOKUP($A290,'1.29'!$A$6:$P$387,'Data for figs 1.26_1.31'!R$2,FALSE)</f>
        <v>0</v>
      </c>
      <c r="S290" s="569">
        <f>VLOOKUP($A290,'1.30'!$A$6:$P$387,'Data for figs 1.26_1.31'!S$2,FALSE)</f>
        <v>0</v>
      </c>
      <c r="T290" s="569">
        <f>VLOOKUP($A290,'1.30'!$A$6:$P$387,'Data for figs 1.26_1.31'!T$2,FALSE)</f>
        <v>0</v>
      </c>
      <c r="U290" s="570">
        <f>VLOOKUP($A290,'1.30'!$A$6:$P$387,'Data for figs 1.26_1.31'!U$2,FALSE)</f>
        <v>0</v>
      </c>
      <c r="V290" s="556">
        <v>0</v>
      </c>
      <c r="W290" s="556">
        <v>0</v>
      </c>
      <c r="X290" s="556">
        <v>0</v>
      </c>
      <c r="Y290" s="531">
        <f>VLOOKUP($A290,'1.26'!$A$6:$P$387,'Data for figs 1.26_1.31'!Y$2,FALSE)</f>
        <v>208</v>
      </c>
      <c r="Z290" s="526"/>
      <c r="AA290" s="526"/>
      <c r="AB290" s="526"/>
      <c r="AC290" s="527"/>
    </row>
    <row r="291" spans="1:29" ht="17.25" x14ac:dyDescent="0.35">
      <c r="A291" s="528" t="s">
        <v>293</v>
      </c>
      <c r="B291" s="528" t="s">
        <v>294</v>
      </c>
      <c r="C291" s="528" t="s">
        <v>954</v>
      </c>
      <c r="D291" s="528" t="s">
        <v>57</v>
      </c>
      <c r="E291" s="528" t="s">
        <v>129</v>
      </c>
      <c r="F291" s="528"/>
      <c r="G291" s="569">
        <f>VLOOKUP($A291,'1.26'!$A$6:$P$387,'Data for figs 1.26_1.31'!G$2,FALSE)</f>
        <v>0</v>
      </c>
      <c r="H291" s="569">
        <f>VLOOKUP($A291,'1.26'!$A$6:$P$387,'Data for figs 1.26_1.31'!H$2,FALSE)</f>
        <v>0</v>
      </c>
      <c r="I291" s="570">
        <f>VLOOKUP($A291,'1.26'!$A$6:$P$387,'Data for figs 1.26_1.31'!I$2,FALSE)</f>
        <v>0</v>
      </c>
      <c r="J291" s="530">
        <f>VLOOKUP($A291,'1.27'!$A$6:$P$387,'Data for figs 1.26_1.31'!J$2,FALSE)</f>
        <v>139.9</v>
      </c>
      <c r="K291" s="530">
        <f>VLOOKUP($A291,'1.27'!$A$6:$P$387,'Data for figs 1.26_1.31'!K$2,FALSE)</f>
        <v>51.3</v>
      </c>
      <c r="L291" s="530">
        <f>VLOOKUP($A291,'1.27'!$A$6:$P$387,'Data for figs 1.26_1.31'!L$2,FALSE)</f>
        <v>93.8</v>
      </c>
      <c r="M291" s="569">
        <f>VLOOKUP($A291,'1.28'!$A$6:$P$387,'Data for figs 1.26_1.31'!M$2,FALSE)</f>
        <v>0</v>
      </c>
      <c r="N291" s="569">
        <f>VLOOKUP($A291,'1.28'!$A$6:$P$387,'Data for figs 1.26_1.31'!N$2,FALSE)</f>
        <v>0</v>
      </c>
      <c r="O291" s="570">
        <f>VLOOKUP($A291,'1.28'!$A$6:$P$387,'Data for figs 1.26_1.31'!O$2,FALSE)</f>
        <v>0</v>
      </c>
      <c r="P291" s="556">
        <f>VLOOKUP($A291,'1.29'!$A$6:$P$387,'Data for figs 1.26_1.31'!P$2,FALSE)</f>
        <v>78.046355730000002</v>
      </c>
      <c r="Q291" s="556">
        <f>VLOOKUP($A291,'1.29'!$A$6:$P$387,'Data for figs 1.26_1.31'!Q$2,FALSE)</f>
        <v>23.69863617</v>
      </c>
      <c r="R291" s="556">
        <f>VLOOKUP($A291,'1.29'!$A$6:$P$387,'Data for figs 1.26_1.31'!R$2,FALSE)</f>
        <v>49.773167790000002</v>
      </c>
      <c r="S291" s="569">
        <f>VLOOKUP($A291,'1.30'!$A$6:$P$387,'Data for figs 1.26_1.31'!S$2,FALSE)</f>
        <v>0</v>
      </c>
      <c r="T291" s="569">
        <f>VLOOKUP($A291,'1.30'!$A$6:$P$387,'Data for figs 1.26_1.31'!T$2,FALSE)</f>
        <v>0</v>
      </c>
      <c r="U291" s="570">
        <f>VLOOKUP($A291,'1.30'!$A$6:$P$387,'Data for figs 1.26_1.31'!U$2,FALSE)</f>
        <v>0</v>
      </c>
      <c r="V291" s="556">
        <v>27.414211760000001</v>
      </c>
      <c r="W291" s="556">
        <v>10.59756644</v>
      </c>
      <c r="X291" s="556">
        <v>18.57635763</v>
      </c>
      <c r="Y291" s="531">
        <f>VLOOKUP($A291,'1.26'!$A$6:$P$387,'Data for figs 1.26_1.31'!Y$2,FALSE)</f>
        <v>5</v>
      </c>
      <c r="Z291" s="526"/>
      <c r="AA291" s="526"/>
      <c r="AB291" s="526"/>
      <c r="AC291" s="527"/>
    </row>
    <row r="292" spans="1:29" ht="17.25" x14ac:dyDescent="0.35">
      <c r="A292" s="528" t="s">
        <v>295</v>
      </c>
      <c r="B292" s="528" t="s">
        <v>296</v>
      </c>
      <c r="C292" s="528" t="s">
        <v>954</v>
      </c>
      <c r="D292" s="528" t="s">
        <v>57</v>
      </c>
      <c r="E292" s="528" t="s">
        <v>129</v>
      </c>
      <c r="F292" s="528"/>
      <c r="G292" s="569">
        <f>VLOOKUP($A292,'1.26'!$A$6:$P$387,'Data for figs 1.26_1.31'!G$2,FALSE)</f>
        <v>0</v>
      </c>
      <c r="H292" s="569">
        <f>VLOOKUP($A292,'1.26'!$A$6:$P$387,'Data for figs 1.26_1.31'!H$2,FALSE)</f>
        <v>0</v>
      </c>
      <c r="I292" s="570">
        <f>VLOOKUP($A292,'1.26'!$A$6:$P$387,'Data for figs 1.26_1.31'!I$2,FALSE)</f>
        <v>0</v>
      </c>
      <c r="J292" s="530">
        <f>VLOOKUP($A292,'1.27'!$A$6:$P$387,'Data for figs 1.26_1.31'!J$2,FALSE)</f>
        <v>80.900000000000006</v>
      </c>
      <c r="K292" s="530">
        <f>VLOOKUP($A292,'1.27'!$A$6:$P$387,'Data for figs 1.26_1.31'!K$2,FALSE)</f>
        <v>31.1</v>
      </c>
      <c r="L292" s="530">
        <f>VLOOKUP($A292,'1.27'!$A$6:$P$387,'Data for figs 1.26_1.31'!L$2,FALSE)</f>
        <v>54.8</v>
      </c>
      <c r="M292" s="569">
        <f>VLOOKUP($A292,'1.28'!$A$6:$P$387,'Data for figs 1.26_1.31'!M$2,FALSE)</f>
        <v>0</v>
      </c>
      <c r="N292" s="569">
        <f>VLOOKUP($A292,'1.28'!$A$6:$P$387,'Data for figs 1.26_1.31'!N$2,FALSE)</f>
        <v>0</v>
      </c>
      <c r="O292" s="570">
        <f>VLOOKUP($A292,'1.28'!$A$6:$P$387,'Data for figs 1.26_1.31'!O$2,FALSE)</f>
        <v>0</v>
      </c>
      <c r="P292" s="556">
        <f>VLOOKUP($A292,'1.29'!$A$6:$P$387,'Data for figs 1.26_1.31'!P$2,FALSE)</f>
        <v>48.445862329999997</v>
      </c>
      <c r="Q292" s="556">
        <f>VLOOKUP($A292,'1.29'!$A$6:$P$387,'Data for figs 1.26_1.31'!Q$2,FALSE)</f>
        <v>14.969825</v>
      </c>
      <c r="R292" s="556">
        <f>VLOOKUP($A292,'1.29'!$A$6:$P$387,'Data for figs 1.26_1.31'!R$2,FALSE)</f>
        <v>30.900847339999999</v>
      </c>
      <c r="S292" s="569">
        <f>VLOOKUP($A292,'1.30'!$A$6:$P$387,'Data for figs 1.26_1.31'!S$2,FALSE)</f>
        <v>0</v>
      </c>
      <c r="T292" s="569">
        <f>VLOOKUP($A292,'1.30'!$A$6:$P$387,'Data for figs 1.26_1.31'!T$2,FALSE)</f>
        <v>0</v>
      </c>
      <c r="U292" s="570">
        <f>VLOOKUP($A292,'1.30'!$A$6:$P$387,'Data for figs 1.26_1.31'!U$2,FALSE)</f>
        <v>0</v>
      </c>
      <c r="V292" s="556">
        <v>10.501921129999999</v>
      </c>
      <c r="W292" s="556">
        <v>5.8115089969999998</v>
      </c>
      <c r="X292" s="556">
        <v>8.0287314340000009</v>
      </c>
      <c r="Y292" s="531">
        <f>VLOOKUP($A292,'1.26'!$A$6:$P$387,'Data for figs 1.26_1.31'!Y$2,FALSE)</f>
        <v>184</v>
      </c>
      <c r="Z292" s="526"/>
      <c r="AA292" s="526"/>
      <c r="AB292" s="526"/>
      <c r="AC292" s="527"/>
    </row>
    <row r="293" spans="1:29" ht="17.25" x14ac:dyDescent="0.35">
      <c r="A293" s="528" t="s">
        <v>297</v>
      </c>
      <c r="B293" s="528" t="s">
        <v>298</v>
      </c>
      <c r="C293" s="528" t="s">
        <v>954</v>
      </c>
      <c r="D293" s="528" t="s">
        <v>57</v>
      </c>
      <c r="E293" s="528" t="s">
        <v>129</v>
      </c>
      <c r="F293" s="528"/>
      <c r="G293" s="569">
        <f>VLOOKUP($A293,'1.26'!$A$6:$P$387,'Data for figs 1.26_1.31'!G$2,FALSE)</f>
        <v>0</v>
      </c>
      <c r="H293" s="569">
        <f>VLOOKUP($A293,'1.26'!$A$6:$P$387,'Data for figs 1.26_1.31'!H$2,FALSE)</f>
        <v>0</v>
      </c>
      <c r="I293" s="570">
        <f>VLOOKUP($A293,'1.26'!$A$6:$P$387,'Data for figs 1.26_1.31'!I$2,FALSE)</f>
        <v>0</v>
      </c>
      <c r="J293" s="530">
        <f>VLOOKUP($A293,'1.27'!$A$6:$P$387,'Data for figs 1.26_1.31'!J$2,FALSE)</f>
        <v>85.6</v>
      </c>
      <c r="K293" s="530">
        <f>VLOOKUP($A293,'1.27'!$A$6:$P$387,'Data for figs 1.26_1.31'!K$2,FALSE)</f>
        <v>37.700000000000003</v>
      </c>
      <c r="L293" s="530">
        <f>VLOOKUP($A293,'1.27'!$A$6:$P$387,'Data for figs 1.26_1.31'!L$2,FALSE)</f>
        <v>60.4</v>
      </c>
      <c r="M293" s="569">
        <f>VLOOKUP($A293,'1.28'!$A$6:$P$387,'Data for figs 1.26_1.31'!M$2,FALSE)</f>
        <v>0</v>
      </c>
      <c r="N293" s="569">
        <f>VLOOKUP($A293,'1.28'!$A$6:$P$387,'Data for figs 1.26_1.31'!N$2,FALSE)</f>
        <v>0</v>
      </c>
      <c r="O293" s="570">
        <f>VLOOKUP($A293,'1.28'!$A$6:$P$387,'Data for figs 1.26_1.31'!O$2,FALSE)</f>
        <v>0</v>
      </c>
      <c r="P293" s="556">
        <f>VLOOKUP($A293,'1.29'!$A$6:$P$387,'Data for figs 1.26_1.31'!P$2,FALSE)</f>
        <v>51.136048369999997</v>
      </c>
      <c r="Q293" s="556">
        <f>VLOOKUP($A293,'1.29'!$A$6:$P$387,'Data for figs 1.26_1.31'!Q$2,FALSE)</f>
        <v>14.119774550000001</v>
      </c>
      <c r="R293" s="556">
        <f>VLOOKUP($A293,'1.29'!$A$6:$P$387,'Data for figs 1.26_1.31'!R$2,FALSE)</f>
        <v>31.80840323</v>
      </c>
      <c r="S293" s="569">
        <f>VLOOKUP($A293,'1.30'!$A$6:$P$387,'Data for figs 1.26_1.31'!S$2,FALSE)</f>
        <v>0</v>
      </c>
      <c r="T293" s="569">
        <f>VLOOKUP($A293,'1.30'!$A$6:$P$387,'Data for figs 1.26_1.31'!T$2,FALSE)</f>
        <v>0</v>
      </c>
      <c r="U293" s="570">
        <f>VLOOKUP($A293,'1.30'!$A$6:$P$387,'Data for figs 1.26_1.31'!U$2,FALSE)</f>
        <v>0</v>
      </c>
      <c r="V293" s="556">
        <v>11.34734907</v>
      </c>
      <c r="W293" s="556">
        <v>9.9351047290000007</v>
      </c>
      <c r="X293" s="556">
        <v>10.543225769999999</v>
      </c>
      <c r="Y293" s="531">
        <f>VLOOKUP($A293,'1.26'!$A$6:$P$387,'Data for figs 1.26_1.31'!Y$2,FALSE)</f>
        <v>190</v>
      </c>
      <c r="Z293" s="526"/>
      <c r="AA293" s="526"/>
      <c r="AB293" s="526"/>
      <c r="AC293" s="527"/>
    </row>
    <row r="294" spans="1:29" ht="17.25" x14ac:dyDescent="0.35">
      <c r="A294" s="528" t="s">
        <v>299</v>
      </c>
      <c r="B294" s="528" t="s">
        <v>300</v>
      </c>
      <c r="C294" s="528" t="s">
        <v>954</v>
      </c>
      <c r="D294" s="528" t="s">
        <v>57</v>
      </c>
      <c r="E294" s="528" t="s">
        <v>129</v>
      </c>
      <c r="F294" s="528"/>
      <c r="G294" s="569">
        <f>VLOOKUP($A294,'1.26'!$A$6:$P$387,'Data for figs 1.26_1.31'!G$2,FALSE)</f>
        <v>0</v>
      </c>
      <c r="H294" s="569">
        <f>VLOOKUP($A294,'1.26'!$A$6:$P$387,'Data for figs 1.26_1.31'!H$2,FALSE)</f>
        <v>0</v>
      </c>
      <c r="I294" s="570">
        <f>VLOOKUP($A294,'1.26'!$A$6:$P$387,'Data for figs 1.26_1.31'!I$2,FALSE)</f>
        <v>0</v>
      </c>
      <c r="J294" s="530">
        <f>VLOOKUP($A294,'1.27'!$A$6:$P$387,'Data for figs 1.26_1.31'!J$2,FALSE)</f>
        <v>113</v>
      </c>
      <c r="K294" s="530">
        <f>VLOOKUP($A294,'1.27'!$A$6:$P$387,'Data for figs 1.26_1.31'!K$2,FALSE)</f>
        <v>48.6</v>
      </c>
      <c r="L294" s="530">
        <f>VLOOKUP($A294,'1.27'!$A$6:$P$387,'Data for figs 1.26_1.31'!L$2,FALSE)</f>
        <v>79.900000000000006</v>
      </c>
      <c r="M294" s="569">
        <f>VLOOKUP($A294,'1.28'!$A$6:$P$387,'Data for figs 1.26_1.31'!M$2,FALSE)</f>
        <v>0</v>
      </c>
      <c r="N294" s="569">
        <f>VLOOKUP($A294,'1.28'!$A$6:$P$387,'Data for figs 1.26_1.31'!N$2,FALSE)</f>
        <v>0</v>
      </c>
      <c r="O294" s="570">
        <f>VLOOKUP($A294,'1.28'!$A$6:$P$387,'Data for figs 1.26_1.31'!O$2,FALSE)</f>
        <v>0</v>
      </c>
      <c r="P294" s="556">
        <f>VLOOKUP($A294,'1.29'!$A$6:$P$387,'Data for figs 1.26_1.31'!P$2,FALSE)</f>
        <v>63.115857660000003</v>
      </c>
      <c r="Q294" s="556">
        <f>VLOOKUP($A294,'1.29'!$A$6:$P$387,'Data for figs 1.26_1.31'!Q$2,FALSE)</f>
        <v>19.910248679999999</v>
      </c>
      <c r="R294" s="556">
        <f>VLOOKUP($A294,'1.29'!$A$6:$P$387,'Data for figs 1.26_1.31'!R$2,FALSE)</f>
        <v>40.910548200000001</v>
      </c>
      <c r="S294" s="569">
        <f>VLOOKUP($A294,'1.30'!$A$6:$P$387,'Data for figs 1.26_1.31'!S$2,FALSE)</f>
        <v>0</v>
      </c>
      <c r="T294" s="569">
        <f>VLOOKUP($A294,'1.30'!$A$6:$P$387,'Data for figs 1.26_1.31'!T$2,FALSE)</f>
        <v>0</v>
      </c>
      <c r="U294" s="570">
        <f>VLOOKUP($A294,'1.30'!$A$6:$P$387,'Data for figs 1.26_1.31'!U$2,FALSE)</f>
        <v>0</v>
      </c>
      <c r="V294" s="556">
        <v>21.317594710000002</v>
      </c>
      <c r="W294" s="556">
        <v>14.794277490000001</v>
      </c>
      <c r="X294" s="556">
        <v>18.003381529999999</v>
      </c>
      <c r="Y294" s="531">
        <f>VLOOKUP($A294,'1.26'!$A$6:$P$387,'Data for figs 1.26_1.31'!Y$2,FALSE)</f>
        <v>49</v>
      </c>
      <c r="Z294" s="526"/>
      <c r="AA294" s="526"/>
      <c r="AB294" s="526"/>
      <c r="AC294" s="527"/>
    </row>
    <row r="295" spans="1:29" ht="17.25" x14ac:dyDescent="0.35">
      <c r="A295" s="528" t="s">
        <v>301</v>
      </c>
      <c r="B295" s="528" t="s">
        <v>302</v>
      </c>
      <c r="C295" s="528" t="s">
        <v>954</v>
      </c>
      <c r="D295" s="528" t="s">
        <v>57</v>
      </c>
      <c r="E295" s="528" t="s">
        <v>129</v>
      </c>
      <c r="F295" s="528"/>
      <c r="G295" s="569">
        <f>VLOOKUP($A295,'1.26'!$A$6:$P$387,'Data for figs 1.26_1.31'!G$2,FALSE)</f>
        <v>0</v>
      </c>
      <c r="H295" s="569">
        <f>VLOOKUP($A295,'1.26'!$A$6:$P$387,'Data for figs 1.26_1.31'!H$2,FALSE)</f>
        <v>0</v>
      </c>
      <c r="I295" s="570">
        <f>VLOOKUP($A295,'1.26'!$A$6:$P$387,'Data for figs 1.26_1.31'!I$2,FALSE)</f>
        <v>0</v>
      </c>
      <c r="J295" s="530">
        <f>VLOOKUP($A295,'1.27'!$A$6:$P$387,'Data for figs 1.26_1.31'!J$2,FALSE)</f>
        <v>79.900000000000006</v>
      </c>
      <c r="K295" s="530">
        <f>VLOOKUP($A295,'1.27'!$A$6:$P$387,'Data for figs 1.26_1.31'!K$2,FALSE)</f>
        <v>31.8</v>
      </c>
      <c r="L295" s="530">
        <f>VLOOKUP($A295,'1.27'!$A$6:$P$387,'Data for figs 1.26_1.31'!L$2,FALSE)</f>
        <v>54.5</v>
      </c>
      <c r="M295" s="569">
        <f>VLOOKUP($A295,'1.28'!$A$6:$P$387,'Data for figs 1.26_1.31'!M$2,FALSE)</f>
        <v>0</v>
      </c>
      <c r="N295" s="569">
        <f>VLOOKUP($A295,'1.28'!$A$6:$P$387,'Data for figs 1.26_1.31'!N$2,FALSE)</f>
        <v>0</v>
      </c>
      <c r="O295" s="570">
        <f>VLOOKUP($A295,'1.28'!$A$6:$P$387,'Data for figs 1.26_1.31'!O$2,FALSE)</f>
        <v>0</v>
      </c>
      <c r="P295" s="556">
        <f>VLOOKUP($A295,'1.29'!$A$6:$P$387,'Data for figs 1.26_1.31'!P$2,FALSE)</f>
        <v>42.595192670000003</v>
      </c>
      <c r="Q295" s="556">
        <f>VLOOKUP($A295,'1.29'!$A$6:$P$387,'Data for figs 1.26_1.31'!Q$2,FALSE)</f>
        <v>9.4762374109999996</v>
      </c>
      <c r="R295" s="556">
        <f>VLOOKUP($A295,'1.29'!$A$6:$P$387,'Data for figs 1.26_1.31'!R$2,FALSE)</f>
        <v>25.08321488</v>
      </c>
      <c r="S295" s="569">
        <f>VLOOKUP($A295,'1.30'!$A$6:$P$387,'Data for figs 1.26_1.31'!S$2,FALSE)</f>
        <v>0</v>
      </c>
      <c r="T295" s="569">
        <f>VLOOKUP($A295,'1.30'!$A$6:$P$387,'Data for figs 1.26_1.31'!T$2,FALSE)</f>
        <v>0</v>
      </c>
      <c r="U295" s="570">
        <f>VLOOKUP($A295,'1.30'!$A$6:$P$387,'Data for figs 1.26_1.31'!U$2,FALSE)</f>
        <v>0</v>
      </c>
      <c r="V295" s="556">
        <v>14.222288989999999</v>
      </c>
      <c r="W295" s="556">
        <v>10.42821644</v>
      </c>
      <c r="X295" s="556">
        <v>12.21798169</v>
      </c>
      <c r="Y295" s="531">
        <f>VLOOKUP($A295,'1.26'!$A$6:$P$387,'Data for figs 1.26_1.31'!Y$2,FALSE)</f>
        <v>230</v>
      </c>
      <c r="Z295" s="526"/>
      <c r="AA295" s="526"/>
      <c r="AB295" s="526"/>
      <c r="AC295" s="527"/>
    </row>
    <row r="296" spans="1:29" ht="17.25" x14ac:dyDescent="0.35">
      <c r="A296" s="528" t="s">
        <v>303</v>
      </c>
      <c r="B296" s="528" t="s">
        <v>304</v>
      </c>
      <c r="C296" s="528" t="s">
        <v>954</v>
      </c>
      <c r="D296" s="528" t="s">
        <v>57</v>
      </c>
      <c r="E296" s="528" t="s">
        <v>129</v>
      </c>
      <c r="F296" s="528"/>
      <c r="G296" s="569">
        <f>VLOOKUP($A296,'1.26'!$A$6:$P$387,'Data for figs 1.26_1.31'!G$2,FALSE)</f>
        <v>0</v>
      </c>
      <c r="H296" s="569">
        <f>VLOOKUP($A296,'1.26'!$A$6:$P$387,'Data for figs 1.26_1.31'!H$2,FALSE)</f>
        <v>0</v>
      </c>
      <c r="I296" s="570">
        <f>VLOOKUP($A296,'1.26'!$A$6:$P$387,'Data for figs 1.26_1.31'!I$2,FALSE)</f>
        <v>0</v>
      </c>
      <c r="J296" s="530">
        <f>VLOOKUP($A296,'1.27'!$A$6:$P$387,'Data for figs 1.26_1.31'!J$2,FALSE)</f>
        <v>88.6</v>
      </c>
      <c r="K296" s="530">
        <f>VLOOKUP($A296,'1.27'!$A$6:$P$387,'Data for figs 1.26_1.31'!K$2,FALSE)</f>
        <v>38.299999999999997</v>
      </c>
      <c r="L296" s="530">
        <f>VLOOKUP($A296,'1.27'!$A$6:$P$387,'Data for figs 1.26_1.31'!L$2,FALSE)</f>
        <v>62.7</v>
      </c>
      <c r="M296" s="569">
        <f>VLOOKUP($A296,'1.28'!$A$6:$P$387,'Data for figs 1.26_1.31'!M$2,FALSE)</f>
        <v>0</v>
      </c>
      <c r="N296" s="569">
        <f>VLOOKUP($A296,'1.28'!$A$6:$P$387,'Data for figs 1.26_1.31'!N$2,FALSE)</f>
        <v>0</v>
      </c>
      <c r="O296" s="570">
        <f>VLOOKUP($A296,'1.28'!$A$6:$P$387,'Data for figs 1.26_1.31'!O$2,FALSE)</f>
        <v>0</v>
      </c>
      <c r="P296" s="556">
        <f>VLOOKUP($A296,'1.29'!$A$6:$P$387,'Data for figs 1.26_1.31'!P$2,FALSE)</f>
        <v>51.33172536</v>
      </c>
      <c r="Q296" s="556">
        <f>VLOOKUP($A296,'1.29'!$A$6:$P$387,'Data for figs 1.26_1.31'!Q$2,FALSE)</f>
        <v>18.78201366</v>
      </c>
      <c r="R296" s="556">
        <f>VLOOKUP($A296,'1.29'!$A$6:$P$387,'Data for figs 1.26_1.31'!R$2,FALSE)</f>
        <v>34.501009089999997</v>
      </c>
      <c r="S296" s="569">
        <f>VLOOKUP($A296,'1.30'!$A$6:$P$387,'Data for figs 1.26_1.31'!S$2,FALSE)</f>
        <v>0</v>
      </c>
      <c r="T296" s="569">
        <f>VLOOKUP($A296,'1.30'!$A$6:$P$387,'Data for figs 1.26_1.31'!T$2,FALSE)</f>
        <v>0</v>
      </c>
      <c r="U296" s="570">
        <f>VLOOKUP($A296,'1.30'!$A$6:$P$387,'Data for figs 1.26_1.31'!U$2,FALSE)</f>
        <v>0</v>
      </c>
      <c r="V296" s="556">
        <v>10.46225228</v>
      </c>
      <c r="W296" s="556">
        <v>8.7266992719999994</v>
      </c>
      <c r="X296" s="556">
        <v>9.6147853889999997</v>
      </c>
      <c r="Y296" s="531">
        <f>VLOOKUP($A296,'1.26'!$A$6:$P$387,'Data for figs 1.26_1.31'!Y$2,FALSE)</f>
        <v>132</v>
      </c>
      <c r="Z296" s="526"/>
      <c r="AA296" s="526"/>
      <c r="AB296" s="526"/>
      <c r="AC296" s="527"/>
    </row>
    <row r="297" spans="1:29" ht="17.25" x14ac:dyDescent="0.35">
      <c r="A297" s="528" t="s">
        <v>307</v>
      </c>
      <c r="B297" s="528" t="s">
        <v>308</v>
      </c>
      <c r="C297" s="528" t="s">
        <v>954</v>
      </c>
      <c r="D297" s="528" t="s">
        <v>57</v>
      </c>
      <c r="E297" s="528" t="s">
        <v>129</v>
      </c>
      <c r="F297" s="528"/>
      <c r="G297" s="569">
        <f>VLOOKUP($A297,'1.26'!$A$6:$P$387,'Data for figs 1.26_1.31'!G$2,FALSE)</f>
        <v>0</v>
      </c>
      <c r="H297" s="569">
        <f>VLOOKUP($A297,'1.26'!$A$6:$P$387,'Data for figs 1.26_1.31'!H$2,FALSE)</f>
        <v>0</v>
      </c>
      <c r="I297" s="570">
        <f>VLOOKUP($A297,'1.26'!$A$6:$P$387,'Data for figs 1.26_1.31'!I$2,FALSE)</f>
        <v>0</v>
      </c>
      <c r="J297" s="530">
        <f>VLOOKUP($A297,'1.27'!$A$6:$P$387,'Data for figs 1.26_1.31'!J$2,FALSE)</f>
        <v>93.9</v>
      </c>
      <c r="K297" s="530">
        <f>VLOOKUP($A297,'1.27'!$A$6:$P$387,'Data for figs 1.26_1.31'!K$2,FALSE)</f>
        <v>41.5</v>
      </c>
      <c r="L297" s="530">
        <f>VLOOKUP($A297,'1.27'!$A$6:$P$387,'Data for figs 1.26_1.31'!L$2,FALSE)</f>
        <v>66.400000000000006</v>
      </c>
      <c r="M297" s="569">
        <f>VLOOKUP($A297,'1.28'!$A$6:$P$387,'Data for figs 1.26_1.31'!M$2,FALSE)</f>
        <v>0</v>
      </c>
      <c r="N297" s="569">
        <f>VLOOKUP($A297,'1.28'!$A$6:$P$387,'Data for figs 1.26_1.31'!N$2,FALSE)</f>
        <v>0</v>
      </c>
      <c r="O297" s="570">
        <f>VLOOKUP($A297,'1.28'!$A$6:$P$387,'Data for figs 1.26_1.31'!O$2,FALSE)</f>
        <v>0</v>
      </c>
      <c r="P297" s="556">
        <f>VLOOKUP($A297,'1.29'!$A$6:$P$387,'Data for figs 1.26_1.31'!P$2,FALSE)</f>
        <v>55.018346889999997</v>
      </c>
      <c r="Q297" s="556">
        <f>VLOOKUP($A297,'1.29'!$A$6:$P$387,'Data for figs 1.26_1.31'!Q$2,FALSE)</f>
        <v>14.51788781</v>
      </c>
      <c r="R297" s="556">
        <f>VLOOKUP($A297,'1.29'!$A$6:$P$387,'Data for figs 1.26_1.31'!R$2,FALSE)</f>
        <v>33.696941979999998</v>
      </c>
      <c r="S297" s="569">
        <f>VLOOKUP($A297,'1.30'!$A$6:$P$387,'Data for figs 1.26_1.31'!S$2,FALSE)</f>
        <v>0</v>
      </c>
      <c r="T297" s="569">
        <f>VLOOKUP($A297,'1.30'!$A$6:$P$387,'Data for figs 1.26_1.31'!T$2,FALSE)</f>
        <v>0</v>
      </c>
      <c r="U297" s="570">
        <f>VLOOKUP($A297,'1.30'!$A$6:$P$387,'Data for figs 1.26_1.31'!U$2,FALSE)</f>
        <v>0</v>
      </c>
      <c r="V297" s="556">
        <v>14.968518319999999</v>
      </c>
      <c r="W297" s="556">
        <v>12.332946250000001</v>
      </c>
      <c r="X297" s="556">
        <v>13.58444016</v>
      </c>
      <c r="Y297" s="531">
        <f>VLOOKUP($A297,'1.26'!$A$6:$P$387,'Data for figs 1.26_1.31'!Y$2,FALSE)</f>
        <v>102</v>
      </c>
      <c r="Z297" s="526"/>
      <c r="AA297" s="526"/>
      <c r="AB297" s="526"/>
      <c r="AC297" s="527"/>
    </row>
    <row r="298" spans="1:29" ht="17.25" x14ac:dyDescent="0.35">
      <c r="A298" s="528" t="s">
        <v>309</v>
      </c>
      <c r="B298" s="528" t="s">
        <v>310</v>
      </c>
      <c r="C298" s="528" t="s">
        <v>954</v>
      </c>
      <c r="D298" s="528" t="s">
        <v>57</v>
      </c>
      <c r="E298" s="528" t="s">
        <v>129</v>
      </c>
      <c r="F298" s="528"/>
      <c r="G298" s="569">
        <f>VLOOKUP($A298,'1.26'!$A$6:$P$387,'Data for figs 1.26_1.31'!G$2,FALSE)</f>
        <v>0</v>
      </c>
      <c r="H298" s="569">
        <f>VLOOKUP($A298,'1.26'!$A$6:$P$387,'Data for figs 1.26_1.31'!H$2,FALSE)</f>
        <v>0</v>
      </c>
      <c r="I298" s="570">
        <f>VLOOKUP($A298,'1.26'!$A$6:$P$387,'Data for figs 1.26_1.31'!I$2,FALSE)</f>
        <v>0</v>
      </c>
      <c r="J298" s="530">
        <f>VLOOKUP($A298,'1.27'!$A$6:$P$387,'Data for figs 1.26_1.31'!J$2,FALSE)</f>
        <v>104.7</v>
      </c>
      <c r="K298" s="530">
        <f>VLOOKUP($A298,'1.27'!$A$6:$P$387,'Data for figs 1.26_1.31'!K$2,FALSE)</f>
        <v>48.2</v>
      </c>
      <c r="L298" s="530">
        <f>VLOOKUP($A298,'1.27'!$A$6:$P$387,'Data for figs 1.26_1.31'!L$2,FALSE)</f>
        <v>75.5</v>
      </c>
      <c r="M298" s="569">
        <f>VLOOKUP($A298,'1.28'!$A$6:$P$387,'Data for figs 1.26_1.31'!M$2,FALSE)</f>
        <v>0</v>
      </c>
      <c r="N298" s="569">
        <f>VLOOKUP($A298,'1.28'!$A$6:$P$387,'Data for figs 1.26_1.31'!N$2,FALSE)</f>
        <v>0</v>
      </c>
      <c r="O298" s="570">
        <f>VLOOKUP($A298,'1.28'!$A$6:$P$387,'Data for figs 1.26_1.31'!O$2,FALSE)</f>
        <v>0</v>
      </c>
      <c r="P298" s="556">
        <f>VLOOKUP($A298,'1.29'!$A$6:$P$387,'Data for figs 1.26_1.31'!P$2,FALSE)</f>
        <v>62.874013009999999</v>
      </c>
      <c r="Q298" s="556">
        <f>VLOOKUP($A298,'1.29'!$A$6:$P$387,'Data for figs 1.26_1.31'!Q$2,FALSE)</f>
        <v>23.4991807</v>
      </c>
      <c r="R298" s="556">
        <f>VLOOKUP($A298,'1.29'!$A$6:$P$387,'Data for figs 1.26_1.31'!R$2,FALSE)</f>
        <v>42.527288220000003</v>
      </c>
      <c r="S298" s="569">
        <f>VLOOKUP($A298,'1.30'!$A$6:$P$387,'Data for figs 1.26_1.31'!S$2,FALSE)</f>
        <v>0</v>
      </c>
      <c r="T298" s="569">
        <f>VLOOKUP($A298,'1.30'!$A$6:$P$387,'Data for figs 1.26_1.31'!T$2,FALSE)</f>
        <v>0</v>
      </c>
      <c r="U298" s="570">
        <f>VLOOKUP($A298,'1.30'!$A$6:$P$387,'Data for figs 1.26_1.31'!U$2,FALSE)</f>
        <v>0</v>
      </c>
      <c r="V298" s="556">
        <v>15.4786977</v>
      </c>
      <c r="W298" s="556">
        <v>10.10517027</v>
      </c>
      <c r="X298" s="556">
        <v>12.659218940000001</v>
      </c>
      <c r="Y298" s="531">
        <f>VLOOKUP($A298,'1.26'!$A$6:$P$387,'Data for figs 1.26_1.31'!Y$2,FALSE)</f>
        <v>88</v>
      </c>
      <c r="Z298" s="526"/>
      <c r="AA298" s="526"/>
      <c r="AB298" s="526"/>
      <c r="AC298" s="527"/>
    </row>
    <row r="299" spans="1:29" ht="17.25" x14ac:dyDescent="0.35">
      <c r="A299" s="528" t="s">
        <v>311</v>
      </c>
      <c r="B299" s="528" t="s">
        <v>312</v>
      </c>
      <c r="C299" s="528" t="s">
        <v>954</v>
      </c>
      <c r="D299" s="528" t="s">
        <v>57</v>
      </c>
      <c r="E299" s="528" t="s">
        <v>129</v>
      </c>
      <c r="F299" s="528"/>
      <c r="G299" s="569">
        <f>VLOOKUP($A299,'1.26'!$A$6:$P$387,'Data for figs 1.26_1.31'!G$2,FALSE)</f>
        <v>0</v>
      </c>
      <c r="H299" s="569">
        <f>VLOOKUP($A299,'1.26'!$A$6:$P$387,'Data for figs 1.26_1.31'!H$2,FALSE)</f>
        <v>0</v>
      </c>
      <c r="I299" s="570">
        <f>VLOOKUP($A299,'1.26'!$A$6:$P$387,'Data for figs 1.26_1.31'!I$2,FALSE)</f>
        <v>0</v>
      </c>
      <c r="J299" s="530">
        <f>VLOOKUP($A299,'1.27'!$A$6:$P$387,'Data for figs 1.26_1.31'!J$2,FALSE)</f>
        <v>109.9</v>
      </c>
      <c r="K299" s="530">
        <f>VLOOKUP($A299,'1.27'!$A$6:$P$387,'Data for figs 1.26_1.31'!K$2,FALSE)</f>
        <v>37.9</v>
      </c>
      <c r="L299" s="530">
        <f>VLOOKUP($A299,'1.27'!$A$6:$P$387,'Data for figs 1.26_1.31'!L$2,FALSE)</f>
        <v>72.099999999999994</v>
      </c>
      <c r="M299" s="569">
        <f>VLOOKUP($A299,'1.28'!$A$6:$P$387,'Data for figs 1.26_1.31'!M$2,FALSE)</f>
        <v>0</v>
      </c>
      <c r="N299" s="569">
        <f>VLOOKUP($A299,'1.28'!$A$6:$P$387,'Data for figs 1.26_1.31'!N$2,FALSE)</f>
        <v>0</v>
      </c>
      <c r="O299" s="570">
        <f>VLOOKUP($A299,'1.28'!$A$6:$P$387,'Data for figs 1.26_1.31'!O$2,FALSE)</f>
        <v>0</v>
      </c>
      <c r="P299" s="556">
        <f>VLOOKUP($A299,'1.29'!$A$6:$P$387,'Data for figs 1.26_1.31'!P$2,FALSE)</f>
        <v>60.193058739999998</v>
      </c>
      <c r="Q299" s="556">
        <f>VLOOKUP($A299,'1.29'!$A$6:$P$387,'Data for figs 1.26_1.31'!Q$2,FALSE)</f>
        <v>15.49495022</v>
      </c>
      <c r="R299" s="556">
        <f>VLOOKUP($A299,'1.29'!$A$6:$P$387,'Data for figs 1.26_1.31'!R$2,FALSE)</f>
        <v>36.743003510000001</v>
      </c>
      <c r="S299" s="569">
        <f>VLOOKUP($A299,'1.30'!$A$6:$P$387,'Data for figs 1.26_1.31'!S$2,FALSE)</f>
        <v>0</v>
      </c>
      <c r="T299" s="569">
        <f>VLOOKUP($A299,'1.30'!$A$6:$P$387,'Data for figs 1.26_1.31'!T$2,FALSE)</f>
        <v>0</v>
      </c>
      <c r="U299" s="570">
        <f>VLOOKUP($A299,'1.30'!$A$6:$P$387,'Data for figs 1.26_1.31'!U$2,FALSE)</f>
        <v>0</v>
      </c>
      <c r="V299" s="556">
        <v>15.97613177</v>
      </c>
      <c r="W299" s="556">
        <v>6.9622984849999998</v>
      </c>
      <c r="X299" s="556">
        <v>11.21568974</v>
      </c>
      <c r="Y299" s="531">
        <f>VLOOKUP($A299,'1.26'!$A$6:$P$387,'Data for figs 1.26_1.31'!Y$2,FALSE)</f>
        <v>59</v>
      </c>
      <c r="Z299" s="526"/>
      <c r="AA299" s="526"/>
      <c r="AB299" s="526"/>
      <c r="AC299" s="527"/>
    </row>
    <row r="300" spans="1:29" ht="17.25" x14ac:dyDescent="0.35">
      <c r="A300" s="528" t="s">
        <v>313</v>
      </c>
      <c r="B300" s="528" t="s">
        <v>314</v>
      </c>
      <c r="C300" s="528" t="s">
        <v>954</v>
      </c>
      <c r="D300" s="528" t="s">
        <v>57</v>
      </c>
      <c r="E300" s="528" t="s">
        <v>129</v>
      </c>
      <c r="F300" s="528"/>
      <c r="G300" s="569">
        <f>VLOOKUP($A300,'1.26'!$A$6:$P$387,'Data for figs 1.26_1.31'!G$2,FALSE)</f>
        <v>0</v>
      </c>
      <c r="H300" s="569">
        <f>VLOOKUP($A300,'1.26'!$A$6:$P$387,'Data for figs 1.26_1.31'!H$2,FALSE)</f>
        <v>0</v>
      </c>
      <c r="I300" s="570">
        <f>VLOOKUP($A300,'1.26'!$A$6:$P$387,'Data for figs 1.26_1.31'!I$2,FALSE)</f>
        <v>0</v>
      </c>
      <c r="J300" s="530">
        <f>VLOOKUP($A300,'1.27'!$A$6:$P$387,'Data for figs 1.26_1.31'!J$2,FALSE)</f>
        <v>106.2</v>
      </c>
      <c r="K300" s="530">
        <f>VLOOKUP($A300,'1.27'!$A$6:$P$387,'Data for figs 1.26_1.31'!K$2,FALSE)</f>
        <v>50.2</v>
      </c>
      <c r="L300" s="530">
        <f>VLOOKUP($A300,'1.27'!$A$6:$P$387,'Data for figs 1.26_1.31'!L$2,FALSE)</f>
        <v>77.7</v>
      </c>
      <c r="M300" s="569">
        <f>VLOOKUP($A300,'1.28'!$A$6:$P$387,'Data for figs 1.26_1.31'!M$2,FALSE)</f>
        <v>0</v>
      </c>
      <c r="N300" s="569">
        <f>VLOOKUP($A300,'1.28'!$A$6:$P$387,'Data for figs 1.26_1.31'!N$2,FALSE)</f>
        <v>0</v>
      </c>
      <c r="O300" s="570">
        <f>VLOOKUP($A300,'1.28'!$A$6:$P$387,'Data for figs 1.26_1.31'!O$2,FALSE)</f>
        <v>0</v>
      </c>
      <c r="P300" s="556">
        <f>VLOOKUP($A300,'1.29'!$A$6:$P$387,'Data for figs 1.26_1.31'!P$2,FALSE)</f>
        <v>62.48760832</v>
      </c>
      <c r="Q300" s="556">
        <f>VLOOKUP($A300,'1.29'!$A$6:$P$387,'Data for figs 1.26_1.31'!Q$2,FALSE)</f>
        <v>22.507870759999999</v>
      </c>
      <c r="R300" s="556">
        <f>VLOOKUP($A300,'1.29'!$A$6:$P$387,'Data for figs 1.26_1.31'!R$2,FALSE)</f>
        <v>42.135646280000003</v>
      </c>
      <c r="S300" s="569">
        <f>VLOOKUP($A300,'1.30'!$A$6:$P$387,'Data for figs 1.26_1.31'!S$2,FALSE)</f>
        <v>0</v>
      </c>
      <c r="T300" s="569">
        <f>VLOOKUP($A300,'1.30'!$A$6:$P$387,'Data for figs 1.26_1.31'!T$2,FALSE)</f>
        <v>0</v>
      </c>
      <c r="U300" s="570">
        <f>VLOOKUP($A300,'1.30'!$A$6:$P$387,'Data for figs 1.26_1.31'!U$2,FALSE)</f>
        <v>0</v>
      </c>
      <c r="V300" s="556">
        <v>14.61653907</v>
      </c>
      <c r="W300" s="556">
        <v>12.37619696</v>
      </c>
      <c r="X300" s="556">
        <v>13.44662787</v>
      </c>
      <c r="Y300" s="531">
        <f>VLOOKUP($A300,'1.26'!$A$6:$P$387,'Data for figs 1.26_1.31'!Y$2,FALSE)</f>
        <v>60</v>
      </c>
      <c r="Z300" s="526"/>
      <c r="AA300" s="526"/>
      <c r="AB300" s="526"/>
      <c r="AC300" s="527"/>
    </row>
    <row r="301" spans="1:29" ht="17.25" x14ac:dyDescent="0.35">
      <c r="A301" s="528" t="s">
        <v>315</v>
      </c>
      <c r="B301" s="528" t="s">
        <v>316</v>
      </c>
      <c r="C301" s="528" t="s">
        <v>954</v>
      </c>
      <c r="D301" s="528" t="s">
        <v>57</v>
      </c>
      <c r="E301" s="528" t="s">
        <v>129</v>
      </c>
      <c r="F301" s="528"/>
      <c r="G301" s="569">
        <f>VLOOKUP($A301,'1.26'!$A$6:$P$387,'Data for figs 1.26_1.31'!G$2,FALSE)</f>
        <v>0</v>
      </c>
      <c r="H301" s="569">
        <f>VLOOKUP($A301,'1.26'!$A$6:$P$387,'Data for figs 1.26_1.31'!H$2,FALSE)</f>
        <v>0</v>
      </c>
      <c r="I301" s="570">
        <f>VLOOKUP($A301,'1.26'!$A$6:$P$387,'Data for figs 1.26_1.31'!I$2,FALSE)</f>
        <v>0</v>
      </c>
      <c r="J301" s="530">
        <f>VLOOKUP($A301,'1.27'!$A$6:$P$387,'Data for figs 1.26_1.31'!J$2,FALSE)</f>
        <v>137.6</v>
      </c>
      <c r="K301" s="530">
        <f>VLOOKUP($A301,'1.27'!$A$6:$P$387,'Data for figs 1.26_1.31'!K$2,FALSE)</f>
        <v>54.5</v>
      </c>
      <c r="L301" s="530">
        <f>VLOOKUP($A301,'1.27'!$A$6:$P$387,'Data for figs 1.26_1.31'!L$2,FALSE)</f>
        <v>93.7</v>
      </c>
      <c r="M301" s="569">
        <f>VLOOKUP($A301,'1.28'!$A$6:$P$387,'Data for figs 1.26_1.31'!M$2,FALSE)</f>
        <v>0</v>
      </c>
      <c r="N301" s="569">
        <f>VLOOKUP($A301,'1.28'!$A$6:$P$387,'Data for figs 1.26_1.31'!N$2,FALSE)</f>
        <v>0</v>
      </c>
      <c r="O301" s="570">
        <f>VLOOKUP($A301,'1.28'!$A$6:$P$387,'Data for figs 1.26_1.31'!O$2,FALSE)</f>
        <v>0</v>
      </c>
      <c r="P301" s="556">
        <f>VLOOKUP($A301,'1.29'!$A$6:$P$387,'Data for figs 1.26_1.31'!P$2,FALSE)</f>
        <v>85.607426189999998</v>
      </c>
      <c r="Q301" s="556">
        <f>VLOOKUP($A301,'1.29'!$A$6:$P$387,'Data for figs 1.26_1.31'!Q$2,FALSE)</f>
        <v>23.96893223</v>
      </c>
      <c r="R301" s="556">
        <f>VLOOKUP($A301,'1.29'!$A$6:$P$387,'Data for figs 1.26_1.31'!R$2,FALSE)</f>
        <v>53.075355209999998</v>
      </c>
      <c r="S301" s="569">
        <f>VLOOKUP($A301,'1.30'!$A$6:$P$387,'Data for figs 1.26_1.31'!S$2,FALSE)</f>
        <v>0</v>
      </c>
      <c r="T301" s="569">
        <f>VLOOKUP($A301,'1.30'!$A$6:$P$387,'Data for figs 1.26_1.31'!T$2,FALSE)</f>
        <v>0</v>
      </c>
      <c r="U301" s="570">
        <f>VLOOKUP($A301,'1.30'!$A$6:$P$387,'Data for figs 1.26_1.31'!U$2,FALSE)</f>
        <v>0</v>
      </c>
      <c r="V301" s="556">
        <v>14.152140599999999</v>
      </c>
      <c r="W301" s="556">
        <v>8.6421482520000001</v>
      </c>
      <c r="X301" s="556">
        <v>11.23135328</v>
      </c>
      <c r="Y301" s="531">
        <f>VLOOKUP($A301,'1.26'!$A$6:$P$387,'Data for figs 1.26_1.31'!Y$2,FALSE)</f>
        <v>7</v>
      </c>
      <c r="Z301" s="526"/>
      <c r="AA301" s="526"/>
      <c r="AB301" s="526"/>
      <c r="AC301" s="527"/>
    </row>
    <row r="302" spans="1:29" ht="17.25" x14ac:dyDescent="0.35">
      <c r="A302" s="528" t="s">
        <v>317</v>
      </c>
      <c r="B302" s="528" t="s">
        <v>318</v>
      </c>
      <c r="C302" s="528" t="s">
        <v>954</v>
      </c>
      <c r="D302" s="528" t="s">
        <v>57</v>
      </c>
      <c r="E302" s="528" t="s">
        <v>129</v>
      </c>
      <c r="F302" s="528"/>
      <c r="G302" s="569">
        <f>VLOOKUP($A302,'1.26'!$A$6:$P$387,'Data for figs 1.26_1.31'!G$2,FALSE)</f>
        <v>0</v>
      </c>
      <c r="H302" s="569">
        <f>VLOOKUP($A302,'1.26'!$A$6:$P$387,'Data for figs 1.26_1.31'!H$2,FALSE)</f>
        <v>0</v>
      </c>
      <c r="I302" s="570">
        <f>VLOOKUP($A302,'1.26'!$A$6:$P$387,'Data for figs 1.26_1.31'!I$2,FALSE)</f>
        <v>0</v>
      </c>
      <c r="J302" s="530">
        <f>VLOOKUP($A302,'1.27'!$A$6:$P$387,'Data for figs 1.26_1.31'!J$2,FALSE)</f>
        <v>103.4</v>
      </c>
      <c r="K302" s="530">
        <f>VLOOKUP($A302,'1.27'!$A$6:$P$387,'Data for figs 1.26_1.31'!K$2,FALSE)</f>
        <v>38.4</v>
      </c>
      <c r="L302" s="530">
        <f>VLOOKUP($A302,'1.27'!$A$6:$P$387,'Data for figs 1.26_1.31'!L$2,FALSE)</f>
        <v>68.2</v>
      </c>
      <c r="M302" s="569">
        <f>VLOOKUP($A302,'1.28'!$A$6:$P$387,'Data for figs 1.26_1.31'!M$2,FALSE)</f>
        <v>0</v>
      </c>
      <c r="N302" s="569">
        <f>VLOOKUP($A302,'1.28'!$A$6:$P$387,'Data for figs 1.26_1.31'!N$2,FALSE)</f>
        <v>0</v>
      </c>
      <c r="O302" s="570">
        <f>VLOOKUP($A302,'1.28'!$A$6:$P$387,'Data for figs 1.26_1.31'!O$2,FALSE)</f>
        <v>0</v>
      </c>
      <c r="P302" s="556">
        <f>VLOOKUP($A302,'1.29'!$A$6:$P$387,'Data for figs 1.26_1.31'!P$2,FALSE)</f>
        <v>48.990851720000002</v>
      </c>
      <c r="Q302" s="556">
        <f>VLOOKUP($A302,'1.29'!$A$6:$P$387,'Data for figs 1.26_1.31'!Q$2,FALSE)</f>
        <v>14.671775350000001</v>
      </c>
      <c r="R302" s="556">
        <f>VLOOKUP($A302,'1.29'!$A$6:$P$387,'Data for figs 1.26_1.31'!R$2,FALSE)</f>
        <v>30.402467590000001</v>
      </c>
      <c r="S302" s="569">
        <f>VLOOKUP($A302,'1.30'!$A$6:$P$387,'Data for figs 1.26_1.31'!S$2,FALSE)</f>
        <v>0</v>
      </c>
      <c r="T302" s="569">
        <f>VLOOKUP($A302,'1.30'!$A$6:$P$387,'Data for figs 1.26_1.31'!T$2,FALSE)</f>
        <v>0</v>
      </c>
      <c r="U302" s="570">
        <f>VLOOKUP($A302,'1.30'!$A$6:$P$387,'Data for figs 1.26_1.31'!U$2,FALSE)</f>
        <v>0</v>
      </c>
      <c r="V302" s="556">
        <v>15.025310279999999</v>
      </c>
      <c r="W302" s="556">
        <v>10.11778569</v>
      </c>
      <c r="X302" s="556">
        <v>12.4866139</v>
      </c>
      <c r="Y302" s="531">
        <f>VLOOKUP($A302,'1.26'!$A$6:$P$387,'Data for figs 1.26_1.31'!Y$2,FALSE)</f>
        <v>96</v>
      </c>
      <c r="Z302" s="526"/>
      <c r="AA302" s="526"/>
      <c r="AB302" s="526"/>
      <c r="AC302" s="527"/>
    </row>
    <row r="303" spans="1:29" ht="17.25" x14ac:dyDescent="0.35">
      <c r="A303" s="528" t="s">
        <v>319</v>
      </c>
      <c r="B303" s="528" t="s">
        <v>320</v>
      </c>
      <c r="C303" s="528" t="s">
        <v>954</v>
      </c>
      <c r="D303" s="528" t="s">
        <v>57</v>
      </c>
      <c r="E303" s="528" t="s">
        <v>129</v>
      </c>
      <c r="F303" s="528"/>
      <c r="G303" s="569">
        <f>VLOOKUP($A303,'1.26'!$A$6:$P$387,'Data for figs 1.26_1.31'!G$2,FALSE)</f>
        <v>0</v>
      </c>
      <c r="H303" s="569">
        <f>VLOOKUP($A303,'1.26'!$A$6:$P$387,'Data for figs 1.26_1.31'!H$2,FALSE)</f>
        <v>0</v>
      </c>
      <c r="I303" s="570">
        <f>VLOOKUP($A303,'1.26'!$A$6:$P$387,'Data for figs 1.26_1.31'!I$2,FALSE)</f>
        <v>0</v>
      </c>
      <c r="J303" s="530">
        <f>VLOOKUP($A303,'1.27'!$A$6:$P$387,'Data for figs 1.26_1.31'!J$2,FALSE)</f>
        <v>117.3</v>
      </c>
      <c r="K303" s="530">
        <f>VLOOKUP($A303,'1.27'!$A$6:$P$387,'Data for figs 1.26_1.31'!K$2,FALSE)</f>
        <v>48.7</v>
      </c>
      <c r="L303" s="530">
        <f>VLOOKUP($A303,'1.27'!$A$6:$P$387,'Data for figs 1.26_1.31'!L$2,FALSE)</f>
        <v>80.7</v>
      </c>
      <c r="M303" s="569">
        <f>VLOOKUP($A303,'1.28'!$A$6:$P$387,'Data for figs 1.26_1.31'!M$2,FALSE)</f>
        <v>0</v>
      </c>
      <c r="N303" s="569">
        <f>VLOOKUP($A303,'1.28'!$A$6:$P$387,'Data for figs 1.26_1.31'!N$2,FALSE)</f>
        <v>0</v>
      </c>
      <c r="O303" s="570">
        <f>VLOOKUP($A303,'1.28'!$A$6:$P$387,'Data for figs 1.26_1.31'!O$2,FALSE)</f>
        <v>0</v>
      </c>
      <c r="P303" s="556">
        <f>VLOOKUP($A303,'1.29'!$A$6:$P$387,'Data for figs 1.26_1.31'!P$2,FALSE)</f>
        <v>56.5904855</v>
      </c>
      <c r="Q303" s="556">
        <f>VLOOKUP($A303,'1.29'!$A$6:$P$387,'Data for figs 1.26_1.31'!Q$2,FALSE)</f>
        <v>20.060972370000002</v>
      </c>
      <c r="R303" s="556">
        <f>VLOOKUP($A303,'1.29'!$A$6:$P$387,'Data for figs 1.26_1.31'!R$2,FALSE)</f>
        <v>37.086197540000001</v>
      </c>
      <c r="S303" s="569">
        <f>VLOOKUP($A303,'1.30'!$A$6:$P$387,'Data for figs 1.26_1.31'!S$2,FALSE)</f>
        <v>0</v>
      </c>
      <c r="T303" s="569">
        <f>VLOOKUP($A303,'1.30'!$A$6:$P$387,'Data for figs 1.26_1.31'!T$2,FALSE)</f>
        <v>0</v>
      </c>
      <c r="U303" s="570">
        <f>VLOOKUP($A303,'1.30'!$A$6:$P$387,'Data for figs 1.26_1.31'!U$2,FALSE)</f>
        <v>0</v>
      </c>
      <c r="V303" s="556">
        <v>20.481687470000001</v>
      </c>
      <c r="W303" s="556">
        <v>10.995437089999999</v>
      </c>
      <c r="X303" s="556">
        <v>15.289613640000001</v>
      </c>
      <c r="Y303" s="531">
        <f>VLOOKUP($A303,'1.26'!$A$6:$P$387,'Data for figs 1.26_1.31'!Y$2,FALSE)</f>
        <v>37</v>
      </c>
      <c r="Z303" s="526"/>
      <c r="AA303" s="526"/>
      <c r="AB303" s="526"/>
      <c r="AC303" s="527"/>
    </row>
    <row r="304" spans="1:29" ht="17.25" x14ac:dyDescent="0.35">
      <c r="A304" s="528" t="s">
        <v>321</v>
      </c>
      <c r="B304" s="528" t="s">
        <v>322</v>
      </c>
      <c r="C304" s="528" t="s">
        <v>954</v>
      </c>
      <c r="D304" s="528" t="s">
        <v>57</v>
      </c>
      <c r="E304" s="528" t="s">
        <v>129</v>
      </c>
      <c r="F304" s="528"/>
      <c r="G304" s="569">
        <f>VLOOKUP($A304,'1.26'!$A$6:$P$387,'Data for figs 1.26_1.31'!G$2,FALSE)</f>
        <v>0</v>
      </c>
      <c r="H304" s="569">
        <f>VLOOKUP($A304,'1.26'!$A$6:$P$387,'Data for figs 1.26_1.31'!H$2,FALSE)</f>
        <v>0</v>
      </c>
      <c r="I304" s="570">
        <f>VLOOKUP($A304,'1.26'!$A$6:$P$387,'Data for figs 1.26_1.31'!I$2,FALSE)</f>
        <v>0</v>
      </c>
      <c r="J304" s="530">
        <f>VLOOKUP($A304,'1.27'!$A$6:$P$387,'Data for figs 1.26_1.31'!J$2,FALSE)</f>
        <v>72.099999999999994</v>
      </c>
      <c r="K304" s="530">
        <f>VLOOKUP($A304,'1.27'!$A$6:$P$387,'Data for figs 1.26_1.31'!K$2,FALSE)</f>
        <v>35.1</v>
      </c>
      <c r="L304" s="530">
        <f>VLOOKUP($A304,'1.27'!$A$6:$P$387,'Data for figs 1.26_1.31'!L$2,FALSE)</f>
        <v>53</v>
      </c>
      <c r="M304" s="569">
        <f>VLOOKUP($A304,'1.28'!$A$6:$P$387,'Data for figs 1.26_1.31'!M$2,FALSE)</f>
        <v>0</v>
      </c>
      <c r="N304" s="569">
        <f>VLOOKUP($A304,'1.28'!$A$6:$P$387,'Data for figs 1.26_1.31'!N$2,FALSE)</f>
        <v>0</v>
      </c>
      <c r="O304" s="570">
        <f>VLOOKUP($A304,'1.28'!$A$6:$P$387,'Data for figs 1.26_1.31'!O$2,FALSE)</f>
        <v>0</v>
      </c>
      <c r="P304" s="556">
        <f>VLOOKUP($A304,'1.29'!$A$6:$P$387,'Data for figs 1.26_1.31'!P$2,FALSE)</f>
        <v>45.691806460000002</v>
      </c>
      <c r="Q304" s="556">
        <f>VLOOKUP($A304,'1.29'!$A$6:$P$387,'Data for figs 1.26_1.31'!Q$2,FALSE)</f>
        <v>15.08401293</v>
      </c>
      <c r="R304" s="556">
        <f>VLOOKUP($A304,'1.29'!$A$6:$P$387,'Data for figs 1.26_1.31'!R$2,FALSE)</f>
        <v>29.826355840000002</v>
      </c>
      <c r="S304" s="569">
        <f>VLOOKUP($A304,'1.30'!$A$6:$P$387,'Data for figs 1.26_1.31'!S$2,FALSE)</f>
        <v>0</v>
      </c>
      <c r="T304" s="569">
        <f>VLOOKUP($A304,'1.30'!$A$6:$P$387,'Data for figs 1.26_1.31'!T$2,FALSE)</f>
        <v>0</v>
      </c>
      <c r="U304" s="570">
        <f>VLOOKUP($A304,'1.30'!$A$6:$P$387,'Data for figs 1.26_1.31'!U$2,FALSE)</f>
        <v>0</v>
      </c>
      <c r="V304" s="556">
        <v>14.23784631</v>
      </c>
      <c r="W304" s="556">
        <v>8.2979944210000003</v>
      </c>
      <c r="X304" s="556">
        <v>11.16007082</v>
      </c>
      <c r="Y304" s="531">
        <f>VLOOKUP($A304,'1.26'!$A$6:$P$387,'Data for figs 1.26_1.31'!Y$2,FALSE)</f>
        <v>199</v>
      </c>
      <c r="Z304" s="526"/>
      <c r="AA304" s="526"/>
      <c r="AB304" s="526"/>
      <c r="AC304" s="527"/>
    </row>
    <row r="305" spans="1:29" ht="17.25" x14ac:dyDescent="0.35">
      <c r="A305" s="528" t="s">
        <v>323</v>
      </c>
      <c r="B305" s="528" t="s">
        <v>324</v>
      </c>
      <c r="C305" s="528" t="s">
        <v>954</v>
      </c>
      <c r="D305" s="528" t="s">
        <v>57</v>
      </c>
      <c r="E305" s="528" t="s">
        <v>129</v>
      </c>
      <c r="F305" s="528"/>
      <c r="G305" s="569">
        <f>VLOOKUP($A305,'1.26'!$A$6:$P$387,'Data for figs 1.26_1.31'!G$2,FALSE)</f>
        <v>0</v>
      </c>
      <c r="H305" s="569">
        <f>VLOOKUP($A305,'1.26'!$A$6:$P$387,'Data for figs 1.26_1.31'!H$2,FALSE)</f>
        <v>0</v>
      </c>
      <c r="I305" s="570">
        <f>VLOOKUP($A305,'1.26'!$A$6:$P$387,'Data for figs 1.26_1.31'!I$2,FALSE)</f>
        <v>0</v>
      </c>
      <c r="J305" s="530">
        <f>VLOOKUP($A305,'1.27'!$A$6:$P$387,'Data for figs 1.26_1.31'!J$2,FALSE)</f>
        <v>102.5</v>
      </c>
      <c r="K305" s="530">
        <f>VLOOKUP($A305,'1.27'!$A$6:$P$387,'Data for figs 1.26_1.31'!K$2,FALSE)</f>
        <v>42.1</v>
      </c>
      <c r="L305" s="530">
        <f>VLOOKUP($A305,'1.27'!$A$6:$P$387,'Data for figs 1.26_1.31'!L$2,FALSE)</f>
        <v>70.8</v>
      </c>
      <c r="M305" s="569">
        <f>VLOOKUP($A305,'1.28'!$A$6:$P$387,'Data for figs 1.26_1.31'!M$2,FALSE)</f>
        <v>0</v>
      </c>
      <c r="N305" s="569">
        <f>VLOOKUP($A305,'1.28'!$A$6:$P$387,'Data for figs 1.26_1.31'!N$2,FALSE)</f>
        <v>0</v>
      </c>
      <c r="O305" s="570">
        <f>VLOOKUP($A305,'1.28'!$A$6:$P$387,'Data for figs 1.26_1.31'!O$2,FALSE)</f>
        <v>0</v>
      </c>
      <c r="P305" s="556">
        <f>VLOOKUP($A305,'1.29'!$A$6:$P$387,'Data for figs 1.26_1.31'!P$2,FALSE)</f>
        <v>61.248186050000001</v>
      </c>
      <c r="Q305" s="556">
        <f>VLOOKUP($A305,'1.29'!$A$6:$P$387,'Data for figs 1.26_1.31'!Q$2,FALSE)</f>
        <v>15.583375739999999</v>
      </c>
      <c r="R305" s="556">
        <f>VLOOKUP($A305,'1.29'!$A$6:$P$387,'Data for figs 1.26_1.31'!R$2,FALSE)</f>
        <v>37.191660779999999</v>
      </c>
      <c r="S305" s="569">
        <f>VLOOKUP($A305,'1.30'!$A$6:$P$387,'Data for figs 1.26_1.31'!S$2,FALSE)</f>
        <v>0</v>
      </c>
      <c r="T305" s="569">
        <f>VLOOKUP($A305,'1.30'!$A$6:$P$387,'Data for figs 1.26_1.31'!T$2,FALSE)</f>
        <v>0</v>
      </c>
      <c r="U305" s="570">
        <f>VLOOKUP($A305,'1.30'!$A$6:$P$387,'Data for figs 1.26_1.31'!U$2,FALSE)</f>
        <v>0</v>
      </c>
      <c r="V305" s="556">
        <v>14.275411699999999</v>
      </c>
      <c r="W305" s="556">
        <v>9.8669697020000005</v>
      </c>
      <c r="X305" s="556">
        <v>11.963538229999999</v>
      </c>
      <c r="Y305" s="531">
        <f>VLOOKUP($A305,'1.26'!$A$6:$P$387,'Data for figs 1.26_1.31'!Y$2,FALSE)</f>
        <v>179</v>
      </c>
      <c r="Z305" s="526"/>
      <c r="AA305" s="526"/>
      <c r="AB305" s="526"/>
      <c r="AC305" s="527"/>
    </row>
    <row r="306" spans="1:29" ht="17.25" x14ac:dyDescent="0.35">
      <c r="A306" s="528" t="s">
        <v>325</v>
      </c>
      <c r="B306" s="528" t="s">
        <v>326</v>
      </c>
      <c r="C306" s="528" t="s">
        <v>954</v>
      </c>
      <c r="D306" s="528" t="s">
        <v>57</v>
      </c>
      <c r="E306" s="528" t="s">
        <v>129</v>
      </c>
      <c r="F306" s="528"/>
      <c r="G306" s="569">
        <f>VLOOKUP($A306,'1.26'!$A$6:$P$387,'Data for figs 1.26_1.31'!G$2,FALSE)</f>
        <v>0</v>
      </c>
      <c r="H306" s="569">
        <f>VLOOKUP($A306,'1.26'!$A$6:$P$387,'Data for figs 1.26_1.31'!H$2,FALSE)</f>
        <v>0</v>
      </c>
      <c r="I306" s="570">
        <f>VLOOKUP($A306,'1.26'!$A$6:$P$387,'Data for figs 1.26_1.31'!I$2,FALSE)</f>
        <v>0</v>
      </c>
      <c r="J306" s="530">
        <f>VLOOKUP($A306,'1.27'!$A$6:$P$387,'Data for figs 1.26_1.31'!J$2,FALSE)</f>
        <v>104.1</v>
      </c>
      <c r="K306" s="530">
        <f>VLOOKUP($A306,'1.27'!$A$6:$P$387,'Data for figs 1.26_1.31'!K$2,FALSE)</f>
        <v>42.2</v>
      </c>
      <c r="L306" s="530">
        <f>VLOOKUP($A306,'1.27'!$A$6:$P$387,'Data for figs 1.26_1.31'!L$2,FALSE)</f>
        <v>72.400000000000006</v>
      </c>
      <c r="M306" s="569">
        <f>VLOOKUP($A306,'1.28'!$A$6:$P$387,'Data for figs 1.26_1.31'!M$2,FALSE)</f>
        <v>0</v>
      </c>
      <c r="N306" s="569">
        <f>VLOOKUP($A306,'1.28'!$A$6:$P$387,'Data for figs 1.26_1.31'!N$2,FALSE)</f>
        <v>0</v>
      </c>
      <c r="O306" s="570">
        <f>VLOOKUP($A306,'1.28'!$A$6:$P$387,'Data for figs 1.26_1.31'!O$2,FALSE)</f>
        <v>0</v>
      </c>
      <c r="P306" s="556">
        <f>VLOOKUP($A306,'1.29'!$A$6:$P$387,'Data for figs 1.26_1.31'!P$2,FALSE)</f>
        <v>59.879051670000003</v>
      </c>
      <c r="Q306" s="556">
        <f>VLOOKUP($A306,'1.29'!$A$6:$P$387,'Data for figs 1.26_1.31'!Q$2,FALSE)</f>
        <v>17.251777010000001</v>
      </c>
      <c r="R306" s="556">
        <f>VLOOKUP($A306,'1.29'!$A$6:$P$387,'Data for figs 1.26_1.31'!R$2,FALSE)</f>
        <v>38.068256599999998</v>
      </c>
      <c r="S306" s="569">
        <f>VLOOKUP($A306,'1.30'!$A$6:$P$387,'Data for figs 1.26_1.31'!S$2,FALSE)</f>
        <v>0</v>
      </c>
      <c r="T306" s="569">
        <f>VLOOKUP($A306,'1.30'!$A$6:$P$387,'Data for figs 1.26_1.31'!T$2,FALSE)</f>
        <v>0</v>
      </c>
      <c r="U306" s="570">
        <f>VLOOKUP($A306,'1.30'!$A$6:$P$387,'Data for figs 1.26_1.31'!U$2,FALSE)</f>
        <v>0</v>
      </c>
      <c r="V306" s="556">
        <v>20.231291089999999</v>
      </c>
      <c r="W306" s="556">
        <v>10.31482666</v>
      </c>
      <c r="X306" s="556">
        <v>15.148526009999999</v>
      </c>
      <c r="Y306" s="531">
        <f>VLOOKUP($A306,'1.26'!$A$6:$P$387,'Data for figs 1.26_1.31'!Y$2,FALSE)</f>
        <v>151</v>
      </c>
      <c r="Z306" s="526"/>
      <c r="AA306" s="526"/>
      <c r="AB306" s="526"/>
      <c r="AC306" s="527"/>
    </row>
    <row r="307" spans="1:29" ht="17.25" x14ac:dyDescent="0.35">
      <c r="A307" s="528" t="s">
        <v>327</v>
      </c>
      <c r="B307" s="528" t="s">
        <v>328</v>
      </c>
      <c r="C307" s="528" t="s">
        <v>954</v>
      </c>
      <c r="D307" s="528" t="s">
        <v>57</v>
      </c>
      <c r="E307" s="528" t="s">
        <v>129</v>
      </c>
      <c r="F307" s="528"/>
      <c r="G307" s="569">
        <f>VLOOKUP($A307,'1.26'!$A$6:$P$387,'Data for figs 1.26_1.31'!G$2,FALSE)</f>
        <v>0</v>
      </c>
      <c r="H307" s="569">
        <f>VLOOKUP($A307,'1.26'!$A$6:$P$387,'Data for figs 1.26_1.31'!H$2,FALSE)</f>
        <v>0</v>
      </c>
      <c r="I307" s="570">
        <f>VLOOKUP($A307,'1.26'!$A$6:$P$387,'Data for figs 1.26_1.31'!I$2,FALSE)</f>
        <v>0</v>
      </c>
      <c r="J307" s="530">
        <f>VLOOKUP($A307,'1.27'!$A$6:$P$387,'Data for figs 1.26_1.31'!J$2,FALSE)</f>
        <v>107.6</v>
      </c>
      <c r="K307" s="530">
        <f>VLOOKUP($A307,'1.27'!$A$6:$P$387,'Data for figs 1.26_1.31'!K$2,FALSE)</f>
        <v>53.5</v>
      </c>
      <c r="L307" s="530">
        <f>VLOOKUP($A307,'1.27'!$A$6:$P$387,'Data for figs 1.26_1.31'!L$2,FALSE)</f>
        <v>79.900000000000006</v>
      </c>
      <c r="M307" s="569">
        <f>VLOOKUP($A307,'1.28'!$A$6:$P$387,'Data for figs 1.26_1.31'!M$2,FALSE)</f>
        <v>0</v>
      </c>
      <c r="N307" s="569">
        <f>VLOOKUP($A307,'1.28'!$A$6:$P$387,'Data for figs 1.26_1.31'!N$2,FALSE)</f>
        <v>0</v>
      </c>
      <c r="O307" s="570">
        <f>VLOOKUP($A307,'1.28'!$A$6:$P$387,'Data for figs 1.26_1.31'!O$2,FALSE)</f>
        <v>0</v>
      </c>
      <c r="P307" s="556">
        <f>VLOOKUP($A307,'1.29'!$A$6:$P$387,'Data for figs 1.26_1.31'!P$2,FALSE)</f>
        <v>67.446250800000001</v>
      </c>
      <c r="Q307" s="556">
        <f>VLOOKUP($A307,'1.29'!$A$6:$P$387,'Data for figs 1.26_1.31'!Q$2,FALSE)</f>
        <v>24.016176179999999</v>
      </c>
      <c r="R307" s="556">
        <f>VLOOKUP($A307,'1.29'!$A$6:$P$387,'Data for figs 1.26_1.31'!R$2,FALSE)</f>
        <v>45.204678170000001</v>
      </c>
      <c r="S307" s="569">
        <f>VLOOKUP($A307,'1.30'!$A$6:$P$387,'Data for figs 1.26_1.31'!S$2,FALSE)</f>
        <v>0</v>
      </c>
      <c r="T307" s="569">
        <f>VLOOKUP($A307,'1.30'!$A$6:$P$387,'Data for figs 1.26_1.31'!T$2,FALSE)</f>
        <v>0</v>
      </c>
      <c r="U307" s="570">
        <f>VLOOKUP($A307,'1.30'!$A$6:$P$387,'Data for figs 1.26_1.31'!U$2,FALSE)</f>
        <v>0</v>
      </c>
      <c r="V307" s="556">
        <v>19.979773430000002</v>
      </c>
      <c r="W307" s="556">
        <v>12.73630279</v>
      </c>
      <c r="X307" s="556">
        <v>16.315089400000002</v>
      </c>
      <c r="Y307" s="531">
        <f>VLOOKUP($A307,'1.26'!$A$6:$P$387,'Data for figs 1.26_1.31'!Y$2,FALSE)</f>
        <v>95</v>
      </c>
      <c r="Z307" s="526"/>
      <c r="AA307" s="526"/>
      <c r="AB307" s="526"/>
      <c r="AC307" s="527"/>
    </row>
    <row r="308" spans="1:29" ht="17.25" x14ac:dyDescent="0.35">
      <c r="A308" s="528" t="s">
        <v>329</v>
      </c>
      <c r="B308" s="528" t="s">
        <v>330</v>
      </c>
      <c r="C308" s="528" t="s">
        <v>954</v>
      </c>
      <c r="D308" s="528" t="s">
        <v>57</v>
      </c>
      <c r="E308" s="528" t="s">
        <v>129</v>
      </c>
      <c r="F308" s="528"/>
      <c r="G308" s="569">
        <f>VLOOKUP($A308,'1.26'!$A$6:$P$387,'Data for figs 1.26_1.31'!G$2,FALSE)</f>
        <v>0</v>
      </c>
      <c r="H308" s="569">
        <f>VLOOKUP($A308,'1.26'!$A$6:$P$387,'Data for figs 1.26_1.31'!H$2,FALSE)</f>
        <v>0</v>
      </c>
      <c r="I308" s="570">
        <f>VLOOKUP($A308,'1.26'!$A$6:$P$387,'Data for figs 1.26_1.31'!I$2,FALSE)</f>
        <v>0</v>
      </c>
      <c r="J308" s="530">
        <f>VLOOKUP($A308,'1.27'!$A$6:$P$387,'Data for figs 1.26_1.31'!J$2,FALSE)</f>
        <v>112.8</v>
      </c>
      <c r="K308" s="530">
        <f>VLOOKUP($A308,'1.27'!$A$6:$P$387,'Data for figs 1.26_1.31'!K$2,FALSE)</f>
        <v>54.8</v>
      </c>
      <c r="L308" s="530">
        <f>VLOOKUP($A308,'1.27'!$A$6:$P$387,'Data for figs 1.26_1.31'!L$2,FALSE)</f>
        <v>82.6</v>
      </c>
      <c r="M308" s="569">
        <f>VLOOKUP($A308,'1.28'!$A$6:$P$387,'Data for figs 1.26_1.31'!M$2,FALSE)</f>
        <v>0</v>
      </c>
      <c r="N308" s="569">
        <f>VLOOKUP($A308,'1.28'!$A$6:$P$387,'Data for figs 1.26_1.31'!N$2,FALSE)</f>
        <v>0</v>
      </c>
      <c r="O308" s="570">
        <f>VLOOKUP($A308,'1.28'!$A$6:$P$387,'Data for figs 1.26_1.31'!O$2,FALSE)</f>
        <v>0</v>
      </c>
      <c r="P308" s="556">
        <f>VLOOKUP($A308,'1.29'!$A$6:$P$387,'Data for figs 1.26_1.31'!P$2,FALSE)</f>
        <v>68.357506330000007</v>
      </c>
      <c r="Q308" s="556">
        <f>VLOOKUP($A308,'1.29'!$A$6:$P$387,'Data for figs 1.26_1.31'!Q$2,FALSE)</f>
        <v>23.80983513</v>
      </c>
      <c r="R308" s="556">
        <f>VLOOKUP($A308,'1.29'!$A$6:$P$387,'Data for figs 1.26_1.31'!R$2,FALSE)</f>
        <v>45.132620359999997</v>
      </c>
      <c r="S308" s="569">
        <f>VLOOKUP($A308,'1.30'!$A$6:$P$387,'Data for figs 1.26_1.31'!S$2,FALSE)</f>
        <v>0</v>
      </c>
      <c r="T308" s="569">
        <f>VLOOKUP($A308,'1.30'!$A$6:$P$387,'Data for figs 1.26_1.31'!T$2,FALSE)</f>
        <v>0</v>
      </c>
      <c r="U308" s="570">
        <f>VLOOKUP($A308,'1.30'!$A$6:$P$387,'Data for figs 1.26_1.31'!U$2,FALSE)</f>
        <v>0</v>
      </c>
      <c r="V308" s="556">
        <v>14.20763732</v>
      </c>
      <c r="W308" s="556">
        <v>13.94179784</v>
      </c>
      <c r="X308" s="556">
        <v>14.045604900000001</v>
      </c>
      <c r="Y308" s="531">
        <f>VLOOKUP($A308,'1.26'!$A$6:$P$387,'Data for figs 1.26_1.31'!Y$2,FALSE)</f>
        <v>28</v>
      </c>
      <c r="Z308" s="526"/>
      <c r="AA308" s="526"/>
      <c r="AB308" s="526"/>
      <c r="AC308" s="527"/>
    </row>
    <row r="309" spans="1:29" ht="17.25" x14ac:dyDescent="0.35">
      <c r="A309" s="528" t="s">
        <v>331</v>
      </c>
      <c r="B309" s="528" t="s">
        <v>332</v>
      </c>
      <c r="C309" s="528" t="s">
        <v>954</v>
      </c>
      <c r="D309" s="528" t="s">
        <v>57</v>
      </c>
      <c r="E309" s="528" t="s">
        <v>129</v>
      </c>
      <c r="F309" s="528"/>
      <c r="G309" s="569">
        <f>VLOOKUP($A309,'1.26'!$A$6:$P$387,'Data for figs 1.26_1.31'!G$2,FALSE)</f>
        <v>0</v>
      </c>
      <c r="H309" s="569">
        <f>VLOOKUP($A309,'1.26'!$A$6:$P$387,'Data for figs 1.26_1.31'!H$2,FALSE)</f>
        <v>0</v>
      </c>
      <c r="I309" s="570">
        <f>VLOOKUP($A309,'1.26'!$A$6:$P$387,'Data for figs 1.26_1.31'!I$2,FALSE)</f>
        <v>0</v>
      </c>
      <c r="J309" s="530">
        <f>VLOOKUP($A309,'1.27'!$A$6:$P$387,'Data for figs 1.26_1.31'!J$2,FALSE)</f>
        <v>63.3</v>
      </c>
      <c r="K309" s="530">
        <f>VLOOKUP($A309,'1.27'!$A$6:$P$387,'Data for figs 1.26_1.31'!K$2,FALSE)</f>
        <v>26.3</v>
      </c>
      <c r="L309" s="530">
        <f>VLOOKUP($A309,'1.27'!$A$6:$P$387,'Data for figs 1.26_1.31'!L$2,FALSE)</f>
        <v>43.5</v>
      </c>
      <c r="M309" s="569">
        <f>VLOOKUP($A309,'1.28'!$A$6:$P$387,'Data for figs 1.26_1.31'!M$2,FALSE)</f>
        <v>0</v>
      </c>
      <c r="N309" s="569">
        <f>VLOOKUP($A309,'1.28'!$A$6:$P$387,'Data for figs 1.26_1.31'!N$2,FALSE)</f>
        <v>0</v>
      </c>
      <c r="O309" s="570">
        <f>VLOOKUP($A309,'1.28'!$A$6:$P$387,'Data for figs 1.26_1.31'!O$2,FALSE)</f>
        <v>0</v>
      </c>
      <c r="P309" s="556">
        <f>VLOOKUP($A309,'1.29'!$A$6:$P$387,'Data for figs 1.26_1.31'!P$2,FALSE)</f>
        <v>33.315595190000003</v>
      </c>
      <c r="Q309" s="556">
        <f>VLOOKUP($A309,'1.29'!$A$6:$P$387,'Data for figs 1.26_1.31'!Q$2,FALSE)</f>
        <v>5.1785526989999999</v>
      </c>
      <c r="R309" s="556">
        <f>VLOOKUP($A309,'1.29'!$A$6:$P$387,'Data for figs 1.26_1.31'!R$2,FALSE)</f>
        <v>18.237641010000001</v>
      </c>
      <c r="S309" s="569">
        <f>VLOOKUP($A309,'1.30'!$A$6:$P$387,'Data for figs 1.26_1.31'!S$2,FALSE)</f>
        <v>0</v>
      </c>
      <c r="T309" s="569">
        <f>VLOOKUP($A309,'1.30'!$A$6:$P$387,'Data for figs 1.26_1.31'!T$2,FALSE)</f>
        <v>0</v>
      </c>
      <c r="U309" s="570">
        <f>VLOOKUP($A309,'1.30'!$A$6:$P$387,'Data for figs 1.26_1.31'!U$2,FALSE)</f>
        <v>0</v>
      </c>
      <c r="V309" s="556">
        <v>12.39760616</v>
      </c>
      <c r="W309" s="556">
        <v>7.876853455</v>
      </c>
      <c r="X309" s="556">
        <v>9.8390262130000004</v>
      </c>
      <c r="Y309" s="531">
        <f>VLOOKUP($A309,'1.26'!$A$6:$P$387,'Data for figs 1.26_1.31'!Y$2,FALSE)</f>
        <v>122</v>
      </c>
      <c r="Z309" s="526"/>
      <c r="AA309" s="526"/>
      <c r="AB309" s="526"/>
      <c r="AC309" s="527"/>
    </row>
    <row r="310" spans="1:29" ht="17.25" x14ac:dyDescent="0.35">
      <c r="A310" s="528" t="s">
        <v>333</v>
      </c>
      <c r="B310" s="528" t="s">
        <v>334</v>
      </c>
      <c r="C310" s="528" t="s">
        <v>954</v>
      </c>
      <c r="D310" s="528" t="s">
        <v>57</v>
      </c>
      <c r="E310" s="528" t="s">
        <v>129</v>
      </c>
      <c r="F310" s="528"/>
      <c r="G310" s="569">
        <f>VLOOKUP($A310,'1.26'!$A$6:$P$387,'Data for figs 1.26_1.31'!G$2,FALSE)</f>
        <v>0</v>
      </c>
      <c r="H310" s="569">
        <f>VLOOKUP($A310,'1.26'!$A$6:$P$387,'Data for figs 1.26_1.31'!H$2,FALSE)</f>
        <v>0</v>
      </c>
      <c r="I310" s="570">
        <f>VLOOKUP($A310,'1.26'!$A$6:$P$387,'Data for figs 1.26_1.31'!I$2,FALSE)</f>
        <v>0</v>
      </c>
      <c r="J310" s="530">
        <f>VLOOKUP($A310,'1.27'!$A$6:$P$387,'Data for figs 1.26_1.31'!J$2,FALSE)</f>
        <v>86.9</v>
      </c>
      <c r="K310" s="530">
        <f>VLOOKUP($A310,'1.27'!$A$6:$P$387,'Data for figs 1.26_1.31'!K$2,FALSE)</f>
        <v>31</v>
      </c>
      <c r="L310" s="530">
        <f>VLOOKUP($A310,'1.27'!$A$6:$P$387,'Data for figs 1.26_1.31'!L$2,FALSE)</f>
        <v>58.1</v>
      </c>
      <c r="M310" s="569">
        <f>VLOOKUP($A310,'1.28'!$A$6:$P$387,'Data for figs 1.26_1.31'!M$2,FALSE)</f>
        <v>0</v>
      </c>
      <c r="N310" s="569">
        <f>VLOOKUP($A310,'1.28'!$A$6:$P$387,'Data for figs 1.26_1.31'!N$2,FALSE)</f>
        <v>0</v>
      </c>
      <c r="O310" s="570">
        <f>VLOOKUP($A310,'1.28'!$A$6:$P$387,'Data for figs 1.26_1.31'!O$2,FALSE)</f>
        <v>0</v>
      </c>
      <c r="P310" s="556">
        <f>VLOOKUP($A310,'1.29'!$A$6:$P$387,'Data for figs 1.26_1.31'!P$2,FALSE)</f>
        <v>44.050716979999997</v>
      </c>
      <c r="Q310" s="556">
        <f>VLOOKUP($A310,'1.29'!$A$6:$P$387,'Data for figs 1.26_1.31'!Q$2,FALSE)</f>
        <v>11.68619917</v>
      </c>
      <c r="R310" s="556">
        <f>VLOOKUP($A310,'1.29'!$A$6:$P$387,'Data for figs 1.26_1.31'!R$2,FALSE)</f>
        <v>27.35394324</v>
      </c>
      <c r="S310" s="569">
        <f>VLOOKUP($A310,'1.30'!$A$6:$P$387,'Data for figs 1.26_1.31'!S$2,FALSE)</f>
        <v>0</v>
      </c>
      <c r="T310" s="569">
        <f>VLOOKUP($A310,'1.30'!$A$6:$P$387,'Data for figs 1.26_1.31'!T$2,FALSE)</f>
        <v>0</v>
      </c>
      <c r="U310" s="570">
        <f>VLOOKUP($A310,'1.30'!$A$6:$P$387,'Data for figs 1.26_1.31'!U$2,FALSE)</f>
        <v>0</v>
      </c>
      <c r="V310" s="556">
        <v>16.438510229999999</v>
      </c>
      <c r="W310" s="556">
        <v>0</v>
      </c>
      <c r="X310" s="556">
        <v>10.60041564</v>
      </c>
      <c r="Y310" s="531">
        <f>VLOOKUP($A310,'1.26'!$A$6:$P$387,'Data for figs 1.26_1.31'!Y$2,FALSE)</f>
        <v>270</v>
      </c>
      <c r="Z310" s="526"/>
      <c r="AA310" s="526"/>
      <c r="AB310" s="526"/>
      <c r="AC310" s="527"/>
    </row>
    <row r="311" spans="1:29" ht="17.25" x14ac:dyDescent="0.35">
      <c r="A311" s="528" t="s">
        <v>335</v>
      </c>
      <c r="B311" s="528" t="s">
        <v>336</v>
      </c>
      <c r="C311" s="528" t="s">
        <v>954</v>
      </c>
      <c r="D311" s="528" t="s">
        <v>57</v>
      </c>
      <c r="E311" s="528" t="s">
        <v>129</v>
      </c>
      <c r="F311" s="528"/>
      <c r="G311" s="569">
        <f>VLOOKUP($A311,'1.26'!$A$6:$P$387,'Data for figs 1.26_1.31'!G$2,FALSE)</f>
        <v>0</v>
      </c>
      <c r="H311" s="569">
        <f>VLOOKUP($A311,'1.26'!$A$6:$P$387,'Data for figs 1.26_1.31'!H$2,FALSE)</f>
        <v>0</v>
      </c>
      <c r="I311" s="570">
        <f>VLOOKUP($A311,'1.26'!$A$6:$P$387,'Data for figs 1.26_1.31'!I$2,FALSE)</f>
        <v>0</v>
      </c>
      <c r="J311" s="530">
        <f>VLOOKUP($A311,'1.27'!$A$6:$P$387,'Data for figs 1.26_1.31'!J$2,FALSE)</f>
        <v>133.4</v>
      </c>
      <c r="K311" s="530">
        <f>VLOOKUP($A311,'1.27'!$A$6:$P$387,'Data for figs 1.26_1.31'!K$2,FALSE)</f>
        <v>56.5</v>
      </c>
      <c r="L311" s="530">
        <f>VLOOKUP($A311,'1.27'!$A$6:$P$387,'Data for figs 1.26_1.31'!L$2,FALSE)</f>
        <v>92.9</v>
      </c>
      <c r="M311" s="569">
        <f>VLOOKUP($A311,'1.28'!$A$6:$P$387,'Data for figs 1.26_1.31'!M$2,FALSE)</f>
        <v>0</v>
      </c>
      <c r="N311" s="569">
        <f>VLOOKUP($A311,'1.28'!$A$6:$P$387,'Data for figs 1.26_1.31'!N$2,FALSE)</f>
        <v>0</v>
      </c>
      <c r="O311" s="570">
        <f>VLOOKUP($A311,'1.28'!$A$6:$P$387,'Data for figs 1.26_1.31'!O$2,FALSE)</f>
        <v>0</v>
      </c>
      <c r="P311" s="556">
        <f>VLOOKUP($A311,'1.29'!$A$6:$P$387,'Data for figs 1.26_1.31'!P$2,FALSE)</f>
        <v>74.540602879999994</v>
      </c>
      <c r="Q311" s="556">
        <f>VLOOKUP($A311,'1.29'!$A$6:$P$387,'Data for figs 1.26_1.31'!Q$2,FALSE)</f>
        <v>21.240747370000001</v>
      </c>
      <c r="R311" s="556">
        <f>VLOOKUP($A311,'1.29'!$A$6:$P$387,'Data for figs 1.26_1.31'!R$2,FALSE)</f>
        <v>46.52358469</v>
      </c>
      <c r="S311" s="569">
        <f>VLOOKUP($A311,'1.30'!$A$6:$P$387,'Data for figs 1.26_1.31'!S$2,FALSE)</f>
        <v>0</v>
      </c>
      <c r="T311" s="569">
        <f>VLOOKUP($A311,'1.30'!$A$6:$P$387,'Data for figs 1.26_1.31'!T$2,FALSE)</f>
        <v>0</v>
      </c>
      <c r="U311" s="570">
        <f>VLOOKUP($A311,'1.30'!$A$6:$P$387,'Data for figs 1.26_1.31'!U$2,FALSE)</f>
        <v>0</v>
      </c>
      <c r="V311" s="556">
        <v>24.609517090000001</v>
      </c>
      <c r="W311" s="556">
        <v>14.20820451</v>
      </c>
      <c r="X311" s="556">
        <v>19.09368929</v>
      </c>
      <c r="Y311" s="531">
        <f>VLOOKUP($A311,'1.26'!$A$6:$P$387,'Data for figs 1.26_1.31'!Y$2,FALSE)</f>
        <v>42</v>
      </c>
      <c r="Z311" s="526"/>
      <c r="AA311" s="526"/>
      <c r="AB311" s="526"/>
      <c r="AC311" s="527"/>
    </row>
    <row r="312" spans="1:29" ht="17.25" x14ac:dyDescent="0.35">
      <c r="A312" s="528" t="s">
        <v>337</v>
      </c>
      <c r="B312" s="528" t="s">
        <v>338</v>
      </c>
      <c r="C312" s="528" t="s">
        <v>954</v>
      </c>
      <c r="D312" s="528" t="s">
        <v>57</v>
      </c>
      <c r="E312" s="528" t="s">
        <v>129</v>
      </c>
      <c r="F312" s="528"/>
      <c r="G312" s="569">
        <f>VLOOKUP($A312,'1.26'!$A$6:$P$387,'Data for figs 1.26_1.31'!G$2,FALSE)</f>
        <v>0</v>
      </c>
      <c r="H312" s="569">
        <f>VLOOKUP($A312,'1.26'!$A$6:$P$387,'Data for figs 1.26_1.31'!H$2,FALSE)</f>
        <v>0</v>
      </c>
      <c r="I312" s="570">
        <f>VLOOKUP($A312,'1.26'!$A$6:$P$387,'Data for figs 1.26_1.31'!I$2,FALSE)</f>
        <v>0</v>
      </c>
      <c r="J312" s="530">
        <f>VLOOKUP($A312,'1.27'!$A$6:$P$387,'Data for figs 1.26_1.31'!J$2,FALSE)</f>
        <v>119</v>
      </c>
      <c r="K312" s="530">
        <f>VLOOKUP($A312,'1.27'!$A$6:$P$387,'Data for figs 1.26_1.31'!K$2,FALSE)</f>
        <v>56</v>
      </c>
      <c r="L312" s="530">
        <f>VLOOKUP($A312,'1.27'!$A$6:$P$387,'Data for figs 1.26_1.31'!L$2,FALSE)</f>
        <v>86</v>
      </c>
      <c r="M312" s="569">
        <f>VLOOKUP($A312,'1.28'!$A$6:$P$387,'Data for figs 1.26_1.31'!M$2,FALSE)</f>
        <v>0</v>
      </c>
      <c r="N312" s="569">
        <f>VLOOKUP($A312,'1.28'!$A$6:$P$387,'Data for figs 1.26_1.31'!N$2,FALSE)</f>
        <v>0</v>
      </c>
      <c r="O312" s="570">
        <f>VLOOKUP($A312,'1.28'!$A$6:$P$387,'Data for figs 1.26_1.31'!O$2,FALSE)</f>
        <v>0</v>
      </c>
      <c r="P312" s="556">
        <f>VLOOKUP($A312,'1.29'!$A$6:$P$387,'Data for figs 1.26_1.31'!P$2,FALSE)</f>
        <v>67.9425478</v>
      </c>
      <c r="Q312" s="556">
        <f>VLOOKUP($A312,'1.29'!$A$6:$P$387,'Data for figs 1.26_1.31'!Q$2,FALSE)</f>
        <v>22.887958179999998</v>
      </c>
      <c r="R312" s="556">
        <f>VLOOKUP($A312,'1.29'!$A$6:$P$387,'Data for figs 1.26_1.31'!R$2,FALSE)</f>
        <v>44.220686819999997</v>
      </c>
      <c r="S312" s="569">
        <f>VLOOKUP($A312,'1.30'!$A$6:$P$387,'Data for figs 1.26_1.31'!S$2,FALSE)</f>
        <v>0</v>
      </c>
      <c r="T312" s="569">
        <f>VLOOKUP($A312,'1.30'!$A$6:$P$387,'Data for figs 1.26_1.31'!T$2,FALSE)</f>
        <v>0</v>
      </c>
      <c r="U312" s="570">
        <f>VLOOKUP($A312,'1.30'!$A$6:$P$387,'Data for figs 1.26_1.31'!U$2,FALSE)</f>
        <v>0</v>
      </c>
      <c r="V312" s="556">
        <v>22.91797657</v>
      </c>
      <c r="W312" s="556">
        <v>13.56813429</v>
      </c>
      <c r="X312" s="556">
        <v>18.073529829999998</v>
      </c>
      <c r="Y312" s="531">
        <f>VLOOKUP($A312,'1.26'!$A$6:$P$387,'Data for figs 1.26_1.31'!Y$2,FALSE)</f>
        <v>35</v>
      </c>
      <c r="Z312" s="526"/>
      <c r="AA312" s="526"/>
      <c r="AB312" s="526"/>
      <c r="AC312" s="527"/>
    </row>
    <row r="313" spans="1:29" ht="17.25" x14ac:dyDescent="0.35">
      <c r="A313" s="528" t="s">
        <v>339</v>
      </c>
      <c r="B313" s="528" t="s">
        <v>340</v>
      </c>
      <c r="C313" s="528" t="s">
        <v>954</v>
      </c>
      <c r="D313" s="528" t="s">
        <v>57</v>
      </c>
      <c r="E313" s="528" t="s">
        <v>129</v>
      </c>
      <c r="F313" s="528"/>
      <c r="G313" s="569">
        <f>VLOOKUP($A313,'1.26'!$A$6:$P$387,'Data for figs 1.26_1.31'!G$2,FALSE)</f>
        <v>0</v>
      </c>
      <c r="H313" s="569">
        <f>VLOOKUP($A313,'1.26'!$A$6:$P$387,'Data for figs 1.26_1.31'!H$2,FALSE)</f>
        <v>0</v>
      </c>
      <c r="I313" s="570">
        <f>VLOOKUP($A313,'1.26'!$A$6:$P$387,'Data for figs 1.26_1.31'!I$2,FALSE)</f>
        <v>0</v>
      </c>
      <c r="J313" s="530">
        <f>VLOOKUP($A313,'1.27'!$A$6:$P$387,'Data for figs 1.26_1.31'!J$2,FALSE)</f>
        <v>96.9</v>
      </c>
      <c r="K313" s="530">
        <f>VLOOKUP($A313,'1.27'!$A$6:$P$387,'Data for figs 1.26_1.31'!K$2,FALSE)</f>
        <v>41</v>
      </c>
      <c r="L313" s="530">
        <f>VLOOKUP($A313,'1.27'!$A$6:$P$387,'Data for figs 1.26_1.31'!L$2,FALSE)</f>
        <v>67.3</v>
      </c>
      <c r="M313" s="569">
        <f>VLOOKUP($A313,'1.28'!$A$6:$P$387,'Data for figs 1.26_1.31'!M$2,FALSE)</f>
        <v>0</v>
      </c>
      <c r="N313" s="569">
        <f>VLOOKUP($A313,'1.28'!$A$6:$P$387,'Data for figs 1.26_1.31'!N$2,FALSE)</f>
        <v>0</v>
      </c>
      <c r="O313" s="570">
        <f>VLOOKUP($A313,'1.28'!$A$6:$P$387,'Data for figs 1.26_1.31'!O$2,FALSE)</f>
        <v>0</v>
      </c>
      <c r="P313" s="556">
        <f>VLOOKUP($A313,'1.29'!$A$6:$P$387,'Data for figs 1.26_1.31'!P$2,FALSE)</f>
        <v>52.468412630000003</v>
      </c>
      <c r="Q313" s="556">
        <f>VLOOKUP($A313,'1.29'!$A$6:$P$387,'Data for figs 1.26_1.31'!Q$2,FALSE)</f>
        <v>14.2862174</v>
      </c>
      <c r="R313" s="556">
        <f>VLOOKUP($A313,'1.29'!$A$6:$P$387,'Data for figs 1.26_1.31'!R$2,FALSE)</f>
        <v>32.209319180000001</v>
      </c>
      <c r="S313" s="569">
        <f>VLOOKUP($A313,'1.30'!$A$6:$P$387,'Data for figs 1.26_1.31'!S$2,FALSE)</f>
        <v>0</v>
      </c>
      <c r="T313" s="569">
        <f>VLOOKUP($A313,'1.30'!$A$6:$P$387,'Data for figs 1.26_1.31'!T$2,FALSE)</f>
        <v>0</v>
      </c>
      <c r="U313" s="570">
        <f>VLOOKUP($A313,'1.30'!$A$6:$P$387,'Data for figs 1.26_1.31'!U$2,FALSE)</f>
        <v>0</v>
      </c>
      <c r="V313" s="556">
        <v>14.03235186</v>
      </c>
      <c r="W313" s="556">
        <v>12.08150985</v>
      </c>
      <c r="X313" s="556">
        <v>13.06280351</v>
      </c>
      <c r="Y313" s="531">
        <f>VLOOKUP($A313,'1.26'!$A$6:$P$387,'Data for figs 1.26_1.31'!Y$2,FALSE)</f>
        <v>214</v>
      </c>
      <c r="Z313" s="526"/>
      <c r="AA313" s="526"/>
      <c r="AB313" s="526"/>
      <c r="AC313" s="527"/>
    </row>
    <row r="314" spans="1:29" ht="17.25" x14ac:dyDescent="0.35">
      <c r="A314" s="528" t="s">
        <v>341</v>
      </c>
      <c r="B314" s="528" t="s">
        <v>342</v>
      </c>
      <c r="C314" s="528" t="s">
        <v>954</v>
      </c>
      <c r="D314" s="528" t="s">
        <v>57</v>
      </c>
      <c r="E314" s="528" t="s">
        <v>129</v>
      </c>
      <c r="F314" s="528"/>
      <c r="G314" s="569">
        <f>VLOOKUP($A314,'1.26'!$A$6:$P$387,'Data for figs 1.26_1.31'!G$2,FALSE)</f>
        <v>0</v>
      </c>
      <c r="H314" s="569">
        <f>VLOOKUP($A314,'1.26'!$A$6:$P$387,'Data for figs 1.26_1.31'!H$2,FALSE)</f>
        <v>0</v>
      </c>
      <c r="I314" s="570">
        <f>VLOOKUP($A314,'1.26'!$A$6:$P$387,'Data for figs 1.26_1.31'!I$2,FALSE)</f>
        <v>0</v>
      </c>
      <c r="J314" s="530">
        <f>VLOOKUP($A314,'1.27'!$A$6:$P$387,'Data for figs 1.26_1.31'!J$2,FALSE)</f>
        <v>129.19999999999999</v>
      </c>
      <c r="K314" s="530">
        <f>VLOOKUP($A314,'1.27'!$A$6:$P$387,'Data for figs 1.26_1.31'!K$2,FALSE)</f>
        <v>63.3</v>
      </c>
      <c r="L314" s="530">
        <f>VLOOKUP($A314,'1.27'!$A$6:$P$387,'Data for figs 1.26_1.31'!L$2,FALSE)</f>
        <v>95</v>
      </c>
      <c r="M314" s="569">
        <f>VLOOKUP($A314,'1.28'!$A$6:$P$387,'Data for figs 1.26_1.31'!M$2,FALSE)</f>
        <v>0</v>
      </c>
      <c r="N314" s="569">
        <f>VLOOKUP($A314,'1.28'!$A$6:$P$387,'Data for figs 1.26_1.31'!N$2,FALSE)</f>
        <v>0</v>
      </c>
      <c r="O314" s="570">
        <f>VLOOKUP($A314,'1.28'!$A$6:$P$387,'Data for figs 1.26_1.31'!O$2,FALSE)</f>
        <v>0</v>
      </c>
      <c r="P314" s="556">
        <f>VLOOKUP($A314,'1.29'!$A$6:$P$387,'Data for figs 1.26_1.31'!P$2,FALSE)</f>
        <v>76.31488951</v>
      </c>
      <c r="Q314" s="556">
        <f>VLOOKUP($A314,'1.29'!$A$6:$P$387,'Data for figs 1.26_1.31'!Q$2,FALSE)</f>
        <v>29.843749320000001</v>
      </c>
      <c r="R314" s="556">
        <f>VLOOKUP($A314,'1.29'!$A$6:$P$387,'Data for figs 1.26_1.31'!R$2,FALSE)</f>
        <v>52.000413620000003</v>
      </c>
      <c r="S314" s="569">
        <f>VLOOKUP($A314,'1.30'!$A$6:$P$387,'Data for figs 1.26_1.31'!S$2,FALSE)</f>
        <v>0</v>
      </c>
      <c r="T314" s="569">
        <f>VLOOKUP($A314,'1.30'!$A$6:$P$387,'Data for figs 1.26_1.31'!T$2,FALSE)</f>
        <v>0</v>
      </c>
      <c r="U314" s="570">
        <f>VLOOKUP($A314,'1.30'!$A$6:$P$387,'Data for figs 1.26_1.31'!U$2,FALSE)</f>
        <v>0</v>
      </c>
      <c r="V314" s="556">
        <v>14.96188375</v>
      </c>
      <c r="W314" s="556">
        <v>14.791718120000001</v>
      </c>
      <c r="X314" s="556">
        <v>15.0343345</v>
      </c>
      <c r="Y314" s="531">
        <f>VLOOKUP($A314,'1.26'!$A$6:$P$387,'Data for figs 1.26_1.31'!Y$2,FALSE)</f>
        <v>12</v>
      </c>
      <c r="Z314" s="526"/>
      <c r="AA314" s="526"/>
      <c r="AB314" s="526"/>
      <c r="AC314" s="527"/>
    </row>
    <row r="315" spans="1:29" ht="17.25" x14ac:dyDescent="0.35">
      <c r="A315" s="528" t="s">
        <v>343</v>
      </c>
      <c r="B315" s="528" t="s">
        <v>344</v>
      </c>
      <c r="C315" s="528" t="s">
        <v>954</v>
      </c>
      <c r="D315" s="528" t="s">
        <v>57</v>
      </c>
      <c r="E315" s="528" t="s">
        <v>129</v>
      </c>
      <c r="F315" s="528"/>
      <c r="G315" s="569">
        <f>VLOOKUP($A315,'1.26'!$A$6:$P$387,'Data for figs 1.26_1.31'!G$2,FALSE)</f>
        <v>0</v>
      </c>
      <c r="H315" s="569">
        <f>VLOOKUP($A315,'1.26'!$A$6:$P$387,'Data for figs 1.26_1.31'!H$2,FALSE)</f>
        <v>0</v>
      </c>
      <c r="I315" s="570">
        <f>VLOOKUP($A315,'1.26'!$A$6:$P$387,'Data for figs 1.26_1.31'!I$2,FALSE)</f>
        <v>0</v>
      </c>
      <c r="J315" s="530">
        <f>VLOOKUP($A315,'1.27'!$A$6:$P$387,'Data for figs 1.26_1.31'!J$2,FALSE)</f>
        <v>92</v>
      </c>
      <c r="K315" s="530">
        <f>VLOOKUP($A315,'1.27'!$A$6:$P$387,'Data for figs 1.26_1.31'!K$2,FALSE)</f>
        <v>40</v>
      </c>
      <c r="L315" s="530">
        <f>VLOOKUP($A315,'1.27'!$A$6:$P$387,'Data for figs 1.26_1.31'!L$2,FALSE)</f>
        <v>65.3</v>
      </c>
      <c r="M315" s="569">
        <f>VLOOKUP($A315,'1.28'!$A$6:$P$387,'Data for figs 1.26_1.31'!M$2,FALSE)</f>
        <v>0</v>
      </c>
      <c r="N315" s="569">
        <f>VLOOKUP($A315,'1.28'!$A$6:$P$387,'Data for figs 1.26_1.31'!N$2,FALSE)</f>
        <v>0</v>
      </c>
      <c r="O315" s="570">
        <f>VLOOKUP($A315,'1.28'!$A$6:$P$387,'Data for figs 1.26_1.31'!O$2,FALSE)</f>
        <v>0</v>
      </c>
      <c r="P315" s="556">
        <f>VLOOKUP($A315,'1.29'!$A$6:$P$387,'Data for figs 1.26_1.31'!P$2,FALSE)</f>
        <v>54.71766891</v>
      </c>
      <c r="Q315" s="556">
        <f>VLOOKUP($A315,'1.29'!$A$6:$P$387,'Data for figs 1.26_1.31'!Q$2,FALSE)</f>
        <v>17.553768949999998</v>
      </c>
      <c r="R315" s="556">
        <f>VLOOKUP($A315,'1.29'!$A$6:$P$387,'Data for figs 1.26_1.31'!R$2,FALSE)</f>
        <v>35.634032380000001</v>
      </c>
      <c r="S315" s="569">
        <f>VLOOKUP($A315,'1.30'!$A$6:$P$387,'Data for figs 1.26_1.31'!S$2,FALSE)</f>
        <v>0</v>
      </c>
      <c r="T315" s="569">
        <f>VLOOKUP($A315,'1.30'!$A$6:$P$387,'Data for figs 1.26_1.31'!T$2,FALSE)</f>
        <v>0</v>
      </c>
      <c r="U315" s="570">
        <f>VLOOKUP($A315,'1.30'!$A$6:$P$387,'Data for figs 1.26_1.31'!U$2,FALSE)</f>
        <v>0</v>
      </c>
      <c r="V315" s="556">
        <v>17.19140866</v>
      </c>
      <c r="W315" s="556">
        <v>9.9835126380000005</v>
      </c>
      <c r="X315" s="556">
        <v>13.44869003</v>
      </c>
      <c r="Y315" s="531">
        <f>VLOOKUP($A315,'1.26'!$A$6:$P$387,'Data for figs 1.26_1.31'!Y$2,FALSE)</f>
        <v>160</v>
      </c>
      <c r="Z315" s="526"/>
      <c r="AA315" s="526"/>
      <c r="AB315" s="526"/>
      <c r="AC315" s="527"/>
    </row>
    <row r="316" spans="1:29" ht="17.25" x14ac:dyDescent="0.35">
      <c r="A316" s="528" t="s">
        <v>345</v>
      </c>
      <c r="B316" s="528" t="s">
        <v>346</v>
      </c>
      <c r="C316" s="528" t="s">
        <v>954</v>
      </c>
      <c r="D316" s="528" t="s">
        <v>57</v>
      </c>
      <c r="E316" s="528" t="s">
        <v>129</v>
      </c>
      <c r="F316" s="528"/>
      <c r="G316" s="569">
        <f>VLOOKUP($A316,'1.26'!$A$6:$P$387,'Data for figs 1.26_1.31'!G$2,FALSE)</f>
        <v>0</v>
      </c>
      <c r="H316" s="569">
        <f>VLOOKUP($A316,'1.26'!$A$6:$P$387,'Data for figs 1.26_1.31'!H$2,FALSE)</f>
        <v>0</v>
      </c>
      <c r="I316" s="570">
        <f>VLOOKUP($A316,'1.26'!$A$6:$P$387,'Data for figs 1.26_1.31'!I$2,FALSE)</f>
        <v>0</v>
      </c>
      <c r="J316" s="530">
        <f>VLOOKUP($A316,'1.27'!$A$6:$P$387,'Data for figs 1.26_1.31'!J$2,FALSE)</f>
        <v>66</v>
      </c>
      <c r="K316" s="530">
        <f>VLOOKUP($A316,'1.27'!$A$6:$P$387,'Data for figs 1.26_1.31'!K$2,FALSE)</f>
        <v>31.7</v>
      </c>
      <c r="L316" s="530">
        <f>VLOOKUP($A316,'1.27'!$A$6:$P$387,'Data for figs 1.26_1.31'!L$2,FALSE)</f>
        <v>48.2</v>
      </c>
      <c r="M316" s="569">
        <f>VLOOKUP($A316,'1.28'!$A$6:$P$387,'Data for figs 1.26_1.31'!M$2,FALSE)</f>
        <v>0</v>
      </c>
      <c r="N316" s="569">
        <f>VLOOKUP($A316,'1.28'!$A$6:$P$387,'Data for figs 1.26_1.31'!N$2,FALSE)</f>
        <v>0</v>
      </c>
      <c r="O316" s="570">
        <f>VLOOKUP($A316,'1.28'!$A$6:$P$387,'Data for figs 1.26_1.31'!O$2,FALSE)</f>
        <v>0</v>
      </c>
      <c r="P316" s="556">
        <f>VLOOKUP($A316,'1.29'!$A$6:$P$387,'Data for figs 1.26_1.31'!P$2,FALSE)</f>
        <v>40.419979269999999</v>
      </c>
      <c r="Q316" s="556">
        <f>VLOOKUP($A316,'1.29'!$A$6:$P$387,'Data for figs 1.26_1.31'!Q$2,FALSE)</f>
        <v>11.61942238</v>
      </c>
      <c r="R316" s="556">
        <f>VLOOKUP($A316,'1.29'!$A$6:$P$387,'Data for figs 1.26_1.31'!R$2,FALSE)</f>
        <v>25.482543639999999</v>
      </c>
      <c r="S316" s="569">
        <f>VLOOKUP($A316,'1.30'!$A$6:$P$387,'Data for figs 1.26_1.31'!S$2,FALSE)</f>
        <v>0</v>
      </c>
      <c r="T316" s="569">
        <f>VLOOKUP($A316,'1.30'!$A$6:$P$387,'Data for figs 1.26_1.31'!T$2,FALSE)</f>
        <v>0</v>
      </c>
      <c r="U316" s="570">
        <f>VLOOKUP($A316,'1.30'!$A$6:$P$387,'Data for figs 1.26_1.31'!U$2,FALSE)</f>
        <v>0</v>
      </c>
      <c r="V316" s="556">
        <v>10.51565634</v>
      </c>
      <c r="W316" s="556">
        <v>10.071073739999999</v>
      </c>
      <c r="X316" s="556">
        <v>10.30151358</v>
      </c>
      <c r="Y316" s="531">
        <f>VLOOKUP($A316,'1.26'!$A$6:$P$387,'Data for figs 1.26_1.31'!Y$2,FALSE)</f>
        <v>297</v>
      </c>
      <c r="Z316" s="526"/>
      <c r="AA316" s="526"/>
      <c r="AB316" s="526"/>
      <c r="AC316" s="527"/>
    </row>
    <row r="317" spans="1:29" ht="17.25" x14ac:dyDescent="0.35">
      <c r="A317" s="528" t="s">
        <v>347</v>
      </c>
      <c r="B317" s="528" t="s">
        <v>348</v>
      </c>
      <c r="C317" s="528" t="s">
        <v>954</v>
      </c>
      <c r="D317" s="528" t="s">
        <v>57</v>
      </c>
      <c r="E317" s="528" t="s">
        <v>129</v>
      </c>
      <c r="F317" s="528"/>
      <c r="G317" s="569">
        <f>VLOOKUP($A317,'1.26'!$A$6:$P$387,'Data for figs 1.26_1.31'!G$2,FALSE)</f>
        <v>0</v>
      </c>
      <c r="H317" s="569">
        <f>VLOOKUP($A317,'1.26'!$A$6:$P$387,'Data for figs 1.26_1.31'!H$2,FALSE)</f>
        <v>0</v>
      </c>
      <c r="I317" s="570">
        <f>VLOOKUP($A317,'1.26'!$A$6:$P$387,'Data for figs 1.26_1.31'!I$2,FALSE)</f>
        <v>0</v>
      </c>
      <c r="J317" s="530">
        <f>VLOOKUP($A317,'1.27'!$A$6:$P$387,'Data for figs 1.26_1.31'!J$2,FALSE)</f>
        <v>109.4</v>
      </c>
      <c r="K317" s="530">
        <f>VLOOKUP($A317,'1.27'!$A$6:$P$387,'Data for figs 1.26_1.31'!K$2,FALSE)</f>
        <v>46.5</v>
      </c>
      <c r="L317" s="530">
        <f>VLOOKUP($A317,'1.27'!$A$6:$P$387,'Data for figs 1.26_1.31'!L$2,FALSE)</f>
        <v>76.8</v>
      </c>
      <c r="M317" s="569">
        <f>VLOOKUP($A317,'1.28'!$A$6:$P$387,'Data for figs 1.26_1.31'!M$2,FALSE)</f>
        <v>0</v>
      </c>
      <c r="N317" s="569">
        <f>VLOOKUP($A317,'1.28'!$A$6:$P$387,'Data for figs 1.26_1.31'!N$2,FALSE)</f>
        <v>0</v>
      </c>
      <c r="O317" s="570">
        <f>VLOOKUP($A317,'1.28'!$A$6:$P$387,'Data for figs 1.26_1.31'!O$2,FALSE)</f>
        <v>0</v>
      </c>
      <c r="P317" s="556">
        <f>VLOOKUP($A317,'1.29'!$A$6:$P$387,'Data for figs 1.26_1.31'!P$2,FALSE)</f>
        <v>61.476706419999999</v>
      </c>
      <c r="Q317" s="556">
        <f>VLOOKUP($A317,'1.29'!$A$6:$P$387,'Data for figs 1.26_1.31'!Q$2,FALSE)</f>
        <v>15.162205419999999</v>
      </c>
      <c r="R317" s="556">
        <f>VLOOKUP($A317,'1.29'!$A$6:$P$387,'Data for figs 1.26_1.31'!R$2,FALSE)</f>
        <v>37.300730000000001</v>
      </c>
      <c r="S317" s="569">
        <f>VLOOKUP($A317,'1.30'!$A$6:$P$387,'Data for figs 1.26_1.31'!S$2,FALSE)</f>
        <v>0</v>
      </c>
      <c r="T317" s="569">
        <f>VLOOKUP($A317,'1.30'!$A$6:$P$387,'Data for figs 1.26_1.31'!T$2,FALSE)</f>
        <v>0</v>
      </c>
      <c r="U317" s="570">
        <f>VLOOKUP($A317,'1.30'!$A$6:$P$387,'Data for figs 1.26_1.31'!U$2,FALSE)</f>
        <v>0</v>
      </c>
      <c r="V317" s="556">
        <v>17.282191090000001</v>
      </c>
      <c r="W317" s="556">
        <v>13.636940750000001</v>
      </c>
      <c r="X317" s="556">
        <v>15.498615020000001</v>
      </c>
      <c r="Y317" s="531">
        <f>VLOOKUP($A317,'1.26'!$A$6:$P$387,'Data for figs 1.26_1.31'!Y$2,FALSE)</f>
        <v>43</v>
      </c>
      <c r="Z317" s="526"/>
      <c r="AA317" s="526"/>
      <c r="AB317" s="526"/>
      <c r="AC317" s="527"/>
    </row>
    <row r="318" spans="1:29" ht="17.25" x14ac:dyDescent="0.35">
      <c r="A318" s="528" t="s">
        <v>349</v>
      </c>
      <c r="B318" s="528" t="s">
        <v>350</v>
      </c>
      <c r="C318" s="528" t="s">
        <v>954</v>
      </c>
      <c r="D318" s="528" t="s">
        <v>57</v>
      </c>
      <c r="E318" s="528" t="s">
        <v>129</v>
      </c>
      <c r="F318" s="528"/>
      <c r="G318" s="569">
        <f>VLOOKUP($A318,'1.26'!$A$6:$P$387,'Data for figs 1.26_1.31'!G$2,FALSE)</f>
        <v>0</v>
      </c>
      <c r="H318" s="569">
        <f>VLOOKUP($A318,'1.26'!$A$6:$P$387,'Data for figs 1.26_1.31'!H$2,FALSE)</f>
        <v>0</v>
      </c>
      <c r="I318" s="570">
        <f>VLOOKUP($A318,'1.26'!$A$6:$P$387,'Data for figs 1.26_1.31'!I$2,FALSE)</f>
        <v>0</v>
      </c>
      <c r="J318" s="530">
        <f>VLOOKUP($A318,'1.27'!$A$6:$P$387,'Data for figs 1.26_1.31'!J$2,FALSE)</f>
        <v>80.400000000000006</v>
      </c>
      <c r="K318" s="530">
        <f>VLOOKUP($A318,'1.27'!$A$6:$P$387,'Data for figs 1.26_1.31'!K$2,FALSE)</f>
        <v>35</v>
      </c>
      <c r="L318" s="530">
        <f>VLOOKUP($A318,'1.27'!$A$6:$P$387,'Data for figs 1.26_1.31'!L$2,FALSE)</f>
        <v>56.8</v>
      </c>
      <c r="M318" s="569">
        <f>VLOOKUP($A318,'1.28'!$A$6:$P$387,'Data for figs 1.26_1.31'!M$2,FALSE)</f>
        <v>0</v>
      </c>
      <c r="N318" s="569">
        <f>VLOOKUP($A318,'1.28'!$A$6:$P$387,'Data for figs 1.26_1.31'!N$2,FALSE)</f>
        <v>0</v>
      </c>
      <c r="O318" s="570">
        <f>VLOOKUP($A318,'1.28'!$A$6:$P$387,'Data for figs 1.26_1.31'!O$2,FALSE)</f>
        <v>0</v>
      </c>
      <c r="P318" s="556">
        <f>VLOOKUP($A318,'1.29'!$A$6:$P$387,'Data for figs 1.26_1.31'!P$2,FALSE)</f>
        <v>44.478836549999997</v>
      </c>
      <c r="Q318" s="556">
        <f>VLOOKUP($A318,'1.29'!$A$6:$P$387,'Data for figs 1.26_1.31'!Q$2,FALSE)</f>
        <v>10.344265139999999</v>
      </c>
      <c r="R318" s="556">
        <f>VLOOKUP($A318,'1.29'!$A$6:$P$387,'Data for figs 1.26_1.31'!R$2,FALSE)</f>
        <v>26.80094248</v>
      </c>
      <c r="S318" s="569">
        <f>VLOOKUP($A318,'1.30'!$A$6:$P$387,'Data for figs 1.26_1.31'!S$2,FALSE)</f>
        <v>0</v>
      </c>
      <c r="T318" s="569">
        <f>VLOOKUP($A318,'1.30'!$A$6:$P$387,'Data for figs 1.26_1.31'!T$2,FALSE)</f>
        <v>0</v>
      </c>
      <c r="U318" s="570">
        <f>VLOOKUP($A318,'1.30'!$A$6:$P$387,'Data for figs 1.26_1.31'!U$2,FALSE)</f>
        <v>0</v>
      </c>
      <c r="V318" s="556">
        <v>10.702263990000001</v>
      </c>
      <c r="W318" s="556">
        <v>12.127723400000001</v>
      </c>
      <c r="X318" s="556">
        <v>11.32248938</v>
      </c>
      <c r="Y318" s="531">
        <f>VLOOKUP($A318,'1.26'!$A$6:$P$387,'Data for figs 1.26_1.31'!Y$2,FALSE)</f>
        <v>227</v>
      </c>
      <c r="Z318" s="526"/>
      <c r="AA318" s="526"/>
      <c r="AB318" s="526"/>
      <c r="AC318" s="527"/>
    </row>
    <row r="319" spans="1:29" ht="17.25" x14ac:dyDescent="0.35">
      <c r="A319" s="528" t="s">
        <v>351</v>
      </c>
      <c r="B319" s="528" t="s">
        <v>352</v>
      </c>
      <c r="C319" s="528" t="s">
        <v>954</v>
      </c>
      <c r="D319" s="528" t="s">
        <v>57</v>
      </c>
      <c r="E319" s="528" t="s">
        <v>129</v>
      </c>
      <c r="F319" s="528"/>
      <c r="G319" s="569">
        <f>VLOOKUP($A319,'1.26'!$A$6:$P$387,'Data for figs 1.26_1.31'!G$2,FALSE)</f>
        <v>0</v>
      </c>
      <c r="H319" s="569">
        <f>VLOOKUP($A319,'1.26'!$A$6:$P$387,'Data for figs 1.26_1.31'!H$2,FALSE)</f>
        <v>0</v>
      </c>
      <c r="I319" s="570">
        <f>VLOOKUP($A319,'1.26'!$A$6:$P$387,'Data for figs 1.26_1.31'!I$2,FALSE)</f>
        <v>0</v>
      </c>
      <c r="J319" s="530">
        <f>VLOOKUP($A319,'1.27'!$A$6:$P$387,'Data for figs 1.26_1.31'!J$2,FALSE)</f>
        <v>119.6</v>
      </c>
      <c r="K319" s="530">
        <f>VLOOKUP($A319,'1.27'!$A$6:$P$387,'Data for figs 1.26_1.31'!K$2,FALSE)</f>
        <v>68.8</v>
      </c>
      <c r="L319" s="530">
        <f>VLOOKUP($A319,'1.27'!$A$6:$P$387,'Data for figs 1.26_1.31'!L$2,FALSE)</f>
        <v>94.3</v>
      </c>
      <c r="M319" s="569">
        <f>VLOOKUP($A319,'1.28'!$A$6:$P$387,'Data for figs 1.26_1.31'!M$2,FALSE)</f>
        <v>0</v>
      </c>
      <c r="N319" s="569">
        <f>VLOOKUP($A319,'1.28'!$A$6:$P$387,'Data for figs 1.26_1.31'!N$2,FALSE)</f>
        <v>0</v>
      </c>
      <c r="O319" s="570">
        <f>VLOOKUP($A319,'1.28'!$A$6:$P$387,'Data for figs 1.26_1.31'!O$2,FALSE)</f>
        <v>0</v>
      </c>
      <c r="P319" s="556">
        <f>VLOOKUP($A319,'1.29'!$A$6:$P$387,'Data for figs 1.26_1.31'!P$2,FALSE)</f>
        <v>76.377274630000002</v>
      </c>
      <c r="Q319" s="556">
        <f>VLOOKUP($A319,'1.29'!$A$6:$P$387,'Data for figs 1.26_1.31'!Q$2,FALSE)</f>
        <v>26.161777600000001</v>
      </c>
      <c r="R319" s="556">
        <f>VLOOKUP($A319,'1.29'!$A$6:$P$387,'Data for figs 1.26_1.31'!R$2,FALSE)</f>
        <v>51.025821630000003</v>
      </c>
      <c r="S319" s="569">
        <f>VLOOKUP($A319,'1.30'!$A$6:$P$387,'Data for figs 1.26_1.31'!S$2,FALSE)</f>
        <v>0</v>
      </c>
      <c r="T319" s="569">
        <f>VLOOKUP($A319,'1.30'!$A$6:$P$387,'Data for figs 1.26_1.31'!T$2,FALSE)</f>
        <v>0</v>
      </c>
      <c r="U319" s="570">
        <f>VLOOKUP($A319,'1.30'!$A$6:$P$387,'Data for figs 1.26_1.31'!U$2,FALSE)</f>
        <v>0</v>
      </c>
      <c r="V319" s="556">
        <v>14.14376828</v>
      </c>
      <c r="W319" s="556">
        <v>20.444370790000001</v>
      </c>
      <c r="X319" s="556">
        <v>17.237494089999998</v>
      </c>
      <c r="Y319" s="531">
        <f>VLOOKUP($A319,'1.26'!$A$6:$P$387,'Data for figs 1.26_1.31'!Y$2,FALSE)</f>
        <v>27</v>
      </c>
      <c r="Z319" s="526"/>
      <c r="AA319" s="526"/>
      <c r="AB319" s="526"/>
      <c r="AC319" s="527"/>
    </row>
    <row r="320" spans="1:29" ht="17.25" x14ac:dyDescent="0.35">
      <c r="A320" s="528" t="s">
        <v>353</v>
      </c>
      <c r="B320" s="528" t="s">
        <v>354</v>
      </c>
      <c r="C320" s="528" t="s">
        <v>954</v>
      </c>
      <c r="D320" s="528" t="s">
        <v>57</v>
      </c>
      <c r="E320" s="528" t="s">
        <v>129</v>
      </c>
      <c r="F320" s="528"/>
      <c r="G320" s="569">
        <f>VLOOKUP($A320,'1.26'!$A$6:$P$387,'Data for figs 1.26_1.31'!G$2,FALSE)</f>
        <v>0</v>
      </c>
      <c r="H320" s="569">
        <f>VLOOKUP($A320,'1.26'!$A$6:$P$387,'Data for figs 1.26_1.31'!H$2,FALSE)</f>
        <v>0</v>
      </c>
      <c r="I320" s="570">
        <f>VLOOKUP($A320,'1.26'!$A$6:$P$387,'Data for figs 1.26_1.31'!I$2,FALSE)</f>
        <v>0</v>
      </c>
      <c r="J320" s="530">
        <f>VLOOKUP($A320,'1.27'!$A$6:$P$387,'Data for figs 1.26_1.31'!J$2,FALSE)</f>
        <v>118</v>
      </c>
      <c r="K320" s="530">
        <f>VLOOKUP($A320,'1.27'!$A$6:$P$387,'Data for figs 1.26_1.31'!K$2,FALSE)</f>
        <v>55.7</v>
      </c>
      <c r="L320" s="530">
        <f>VLOOKUP($A320,'1.27'!$A$6:$P$387,'Data for figs 1.26_1.31'!L$2,FALSE)</f>
        <v>85.5</v>
      </c>
      <c r="M320" s="569">
        <f>VLOOKUP($A320,'1.28'!$A$6:$P$387,'Data for figs 1.26_1.31'!M$2,FALSE)</f>
        <v>0</v>
      </c>
      <c r="N320" s="569">
        <f>VLOOKUP($A320,'1.28'!$A$6:$P$387,'Data for figs 1.26_1.31'!N$2,FALSE)</f>
        <v>0</v>
      </c>
      <c r="O320" s="570">
        <f>VLOOKUP($A320,'1.28'!$A$6:$P$387,'Data for figs 1.26_1.31'!O$2,FALSE)</f>
        <v>0</v>
      </c>
      <c r="P320" s="556">
        <f>VLOOKUP($A320,'1.29'!$A$6:$P$387,'Data for figs 1.26_1.31'!P$2,FALSE)</f>
        <v>67.132928590000006</v>
      </c>
      <c r="Q320" s="556">
        <f>VLOOKUP($A320,'1.29'!$A$6:$P$387,'Data for figs 1.26_1.31'!Q$2,FALSE)</f>
        <v>23.06779749</v>
      </c>
      <c r="R320" s="556">
        <f>VLOOKUP($A320,'1.29'!$A$6:$P$387,'Data for figs 1.26_1.31'!R$2,FALSE)</f>
        <v>44.187471770000002</v>
      </c>
      <c r="S320" s="569">
        <f>VLOOKUP($A320,'1.30'!$A$6:$P$387,'Data for figs 1.26_1.31'!S$2,FALSE)</f>
        <v>0</v>
      </c>
      <c r="T320" s="569">
        <f>VLOOKUP($A320,'1.30'!$A$6:$P$387,'Data for figs 1.26_1.31'!T$2,FALSE)</f>
        <v>0</v>
      </c>
      <c r="U320" s="570">
        <f>VLOOKUP($A320,'1.30'!$A$6:$P$387,'Data for figs 1.26_1.31'!U$2,FALSE)</f>
        <v>0</v>
      </c>
      <c r="V320" s="556">
        <v>16.40663627</v>
      </c>
      <c r="W320" s="556">
        <v>13.117978920000001</v>
      </c>
      <c r="X320" s="556">
        <v>14.60880835</v>
      </c>
      <c r="Y320" s="531">
        <f>VLOOKUP($A320,'1.26'!$A$6:$P$387,'Data for figs 1.26_1.31'!Y$2,FALSE)</f>
        <v>45</v>
      </c>
      <c r="Z320" s="526"/>
      <c r="AA320" s="526"/>
      <c r="AB320" s="526"/>
      <c r="AC320" s="527"/>
    </row>
    <row r="321" spans="1:29" ht="17.25" x14ac:dyDescent="0.35">
      <c r="A321" s="528" t="s">
        <v>355</v>
      </c>
      <c r="B321" s="528" t="s">
        <v>356</v>
      </c>
      <c r="C321" s="528" t="s">
        <v>954</v>
      </c>
      <c r="D321" s="528" t="s">
        <v>57</v>
      </c>
      <c r="E321" s="528" t="s">
        <v>129</v>
      </c>
      <c r="F321" s="528"/>
      <c r="G321" s="569">
        <f>VLOOKUP($A321,'1.26'!$A$6:$P$387,'Data for figs 1.26_1.31'!G$2,FALSE)</f>
        <v>0</v>
      </c>
      <c r="H321" s="569">
        <f>VLOOKUP($A321,'1.26'!$A$6:$P$387,'Data for figs 1.26_1.31'!H$2,FALSE)</f>
        <v>0</v>
      </c>
      <c r="I321" s="570">
        <f>VLOOKUP($A321,'1.26'!$A$6:$P$387,'Data for figs 1.26_1.31'!I$2,FALSE)</f>
        <v>0</v>
      </c>
      <c r="J321" s="530">
        <f>VLOOKUP($A321,'1.27'!$A$6:$P$387,'Data for figs 1.26_1.31'!J$2,FALSE)</f>
        <v>103.8</v>
      </c>
      <c r="K321" s="530">
        <f>VLOOKUP($A321,'1.27'!$A$6:$P$387,'Data for figs 1.26_1.31'!K$2,FALSE)</f>
        <v>50.8</v>
      </c>
      <c r="L321" s="530">
        <f>VLOOKUP($A321,'1.27'!$A$6:$P$387,'Data for figs 1.26_1.31'!L$2,FALSE)</f>
        <v>75.7</v>
      </c>
      <c r="M321" s="569">
        <f>VLOOKUP($A321,'1.28'!$A$6:$P$387,'Data for figs 1.26_1.31'!M$2,FALSE)</f>
        <v>0</v>
      </c>
      <c r="N321" s="569">
        <f>VLOOKUP($A321,'1.28'!$A$6:$P$387,'Data for figs 1.26_1.31'!N$2,FALSE)</f>
        <v>0</v>
      </c>
      <c r="O321" s="570">
        <f>VLOOKUP($A321,'1.28'!$A$6:$P$387,'Data for figs 1.26_1.31'!O$2,FALSE)</f>
        <v>0</v>
      </c>
      <c r="P321" s="556">
        <f>VLOOKUP($A321,'1.29'!$A$6:$P$387,'Data for figs 1.26_1.31'!P$2,FALSE)</f>
        <v>59.929628340000001</v>
      </c>
      <c r="Q321" s="556">
        <f>VLOOKUP($A321,'1.29'!$A$6:$P$387,'Data for figs 1.26_1.31'!Q$2,FALSE)</f>
        <v>21.180951950000001</v>
      </c>
      <c r="R321" s="556">
        <f>VLOOKUP($A321,'1.29'!$A$6:$P$387,'Data for figs 1.26_1.31'!R$2,FALSE)</f>
        <v>39.328193659999997</v>
      </c>
      <c r="S321" s="569">
        <f>VLOOKUP($A321,'1.30'!$A$6:$P$387,'Data for figs 1.26_1.31'!S$2,FALSE)</f>
        <v>0</v>
      </c>
      <c r="T321" s="569">
        <f>VLOOKUP($A321,'1.30'!$A$6:$P$387,'Data for figs 1.26_1.31'!T$2,FALSE)</f>
        <v>0</v>
      </c>
      <c r="U321" s="570">
        <f>VLOOKUP($A321,'1.30'!$A$6:$P$387,'Data for figs 1.26_1.31'!U$2,FALSE)</f>
        <v>0</v>
      </c>
      <c r="V321" s="556">
        <v>9.3946722329999997</v>
      </c>
      <c r="W321" s="556">
        <v>10.150871329999999</v>
      </c>
      <c r="X321" s="556">
        <v>9.8053998119999992</v>
      </c>
      <c r="Y321" s="531">
        <f>VLOOKUP($A321,'1.26'!$A$6:$P$387,'Data for figs 1.26_1.31'!Y$2,FALSE)</f>
        <v>173</v>
      </c>
      <c r="Z321" s="526"/>
      <c r="AA321" s="526"/>
      <c r="AB321" s="526"/>
      <c r="AC321" s="527"/>
    </row>
    <row r="322" spans="1:29" ht="17.25" x14ac:dyDescent="0.35">
      <c r="A322" s="528" t="s">
        <v>357</v>
      </c>
      <c r="B322" s="528" t="s">
        <v>358</v>
      </c>
      <c r="C322" s="528" t="s">
        <v>954</v>
      </c>
      <c r="D322" s="528" t="s">
        <v>57</v>
      </c>
      <c r="E322" s="528" t="s">
        <v>129</v>
      </c>
      <c r="F322" s="528"/>
      <c r="G322" s="569">
        <f>VLOOKUP($A322,'1.26'!$A$6:$P$387,'Data for figs 1.26_1.31'!G$2,FALSE)</f>
        <v>0</v>
      </c>
      <c r="H322" s="569">
        <f>VLOOKUP($A322,'1.26'!$A$6:$P$387,'Data for figs 1.26_1.31'!H$2,FALSE)</f>
        <v>0</v>
      </c>
      <c r="I322" s="570">
        <f>VLOOKUP($A322,'1.26'!$A$6:$P$387,'Data for figs 1.26_1.31'!I$2,FALSE)</f>
        <v>0</v>
      </c>
      <c r="J322" s="530">
        <f>VLOOKUP($A322,'1.27'!$A$6:$P$387,'Data for figs 1.26_1.31'!J$2,FALSE)</f>
        <v>77.599999999999994</v>
      </c>
      <c r="K322" s="530">
        <f>VLOOKUP($A322,'1.27'!$A$6:$P$387,'Data for figs 1.26_1.31'!K$2,FALSE)</f>
        <v>33.299999999999997</v>
      </c>
      <c r="L322" s="530">
        <f>VLOOKUP($A322,'1.27'!$A$6:$P$387,'Data for figs 1.26_1.31'!L$2,FALSE)</f>
        <v>54.8</v>
      </c>
      <c r="M322" s="569">
        <f>VLOOKUP($A322,'1.28'!$A$6:$P$387,'Data for figs 1.26_1.31'!M$2,FALSE)</f>
        <v>0</v>
      </c>
      <c r="N322" s="569">
        <f>VLOOKUP($A322,'1.28'!$A$6:$P$387,'Data for figs 1.26_1.31'!N$2,FALSE)</f>
        <v>0</v>
      </c>
      <c r="O322" s="570">
        <f>VLOOKUP($A322,'1.28'!$A$6:$P$387,'Data for figs 1.26_1.31'!O$2,FALSE)</f>
        <v>0</v>
      </c>
      <c r="P322" s="556">
        <f>VLOOKUP($A322,'1.29'!$A$6:$P$387,'Data for figs 1.26_1.31'!P$2,FALSE)</f>
        <v>41.107775650000001</v>
      </c>
      <c r="Q322" s="556">
        <f>VLOOKUP($A322,'1.29'!$A$6:$P$387,'Data for figs 1.26_1.31'!Q$2,FALSE)</f>
        <v>11.9817602</v>
      </c>
      <c r="R322" s="556">
        <f>VLOOKUP($A322,'1.29'!$A$6:$P$387,'Data for figs 1.26_1.31'!R$2,FALSE)</f>
        <v>26.156154470000001</v>
      </c>
      <c r="S322" s="569">
        <f>VLOOKUP($A322,'1.30'!$A$6:$P$387,'Data for figs 1.26_1.31'!S$2,FALSE)</f>
        <v>0</v>
      </c>
      <c r="T322" s="569">
        <f>VLOOKUP($A322,'1.30'!$A$6:$P$387,'Data for figs 1.26_1.31'!T$2,FALSE)</f>
        <v>0</v>
      </c>
      <c r="U322" s="570">
        <f>VLOOKUP($A322,'1.30'!$A$6:$P$387,'Data for figs 1.26_1.31'!U$2,FALSE)</f>
        <v>0</v>
      </c>
      <c r="V322" s="556">
        <v>17.041297969999999</v>
      </c>
      <c r="W322" s="556">
        <v>8.116902456</v>
      </c>
      <c r="X322" s="556">
        <v>12.371780680000001</v>
      </c>
      <c r="Y322" s="531">
        <f>VLOOKUP($A322,'1.26'!$A$6:$P$387,'Data for figs 1.26_1.31'!Y$2,FALSE)</f>
        <v>134</v>
      </c>
      <c r="Z322" s="526"/>
      <c r="AA322" s="526"/>
      <c r="AB322" s="526"/>
      <c r="AC322" s="527"/>
    </row>
    <row r="323" spans="1:29" ht="17.25" x14ac:dyDescent="0.35">
      <c r="A323" s="528" t="s">
        <v>745</v>
      </c>
      <c r="B323" s="528" t="s">
        <v>746</v>
      </c>
      <c r="C323" s="528"/>
      <c r="D323" s="528" t="s">
        <v>55</v>
      </c>
      <c r="E323" s="528" t="s">
        <v>747</v>
      </c>
      <c r="F323" s="528"/>
      <c r="G323" s="529">
        <f>VLOOKUP($A323,'1.26'!$A$6:$P$387,'Data for figs 1.26_1.31'!G$2,FALSE)</f>
        <v>304.3</v>
      </c>
      <c r="H323" s="529">
        <f>VLOOKUP($A323,'1.26'!$A$6:$P$387,'Data for figs 1.26_1.31'!H$2,FALSE)</f>
        <v>205.1</v>
      </c>
      <c r="I323" s="530">
        <f>VLOOKUP($A323,'1.26'!$A$6:$P$387,'Data for figs 1.26_1.31'!I$2,FALSE)</f>
        <v>247.5</v>
      </c>
      <c r="J323" s="530">
        <f>VLOOKUP($A323,'1.27'!$A$6:$P$387,'Data for figs 1.26_1.31'!J$2,FALSE)</f>
        <v>83.097070051563776</v>
      </c>
      <c r="K323" s="530">
        <f>VLOOKUP($A323,'1.27'!$A$6:$P$387,'Data for figs 1.26_1.31'!K$2,FALSE)</f>
        <v>42.852242765776495</v>
      </c>
      <c r="L323" s="530">
        <f>VLOOKUP($A323,'1.27'!$A$6:$P$387,'Data for figs 1.26_1.31'!L$2,FALSE)</f>
        <v>62.299953406168896</v>
      </c>
      <c r="M323" s="546">
        <f>VLOOKUP($A323,'1.28'!$A$6:$P$387,'Data for figs 1.26_1.31'!M$2,FALSE)</f>
        <v>132.37312850430607</v>
      </c>
      <c r="N323" s="546">
        <f>VLOOKUP($A323,'1.28'!$A$6:$P$387,'Data for figs 1.26_1.31'!N$2,FALSE)</f>
        <v>55.285100678049496</v>
      </c>
      <c r="O323" s="546">
        <f>VLOOKUP($A323,'1.28'!$A$6:$P$387,'Data for figs 1.26_1.31'!O$2,FALSE)</f>
        <v>88.654665028350124</v>
      </c>
      <c r="P323" s="556">
        <f>VLOOKUP($A323,'1.29'!$A$6:$P$387,'Data for figs 1.26_1.31'!P$2,FALSE)</f>
        <v>47.21392356873114</v>
      </c>
      <c r="Q323" s="556">
        <f>VLOOKUP($A323,'1.29'!$A$6:$P$387,'Data for figs 1.26_1.31'!Q$2,FALSE)</f>
        <v>12.309589630772221</v>
      </c>
      <c r="R323" s="556">
        <f>VLOOKUP($A323,'1.29'!$A$6:$P$387,'Data for figs 1.26_1.31'!R$2,FALSE)</f>
        <v>29.087723298285223</v>
      </c>
      <c r="S323" s="546">
        <f>VLOOKUP($A323,'1.30'!$A$6:$P$387,'Data for figs 1.26_1.31'!S$2,FALSE)</f>
        <v>72.938304574456041</v>
      </c>
      <c r="T323" s="546">
        <f>VLOOKUP($A323,'1.30'!$A$6:$P$387,'Data for figs 1.26_1.31'!T$2,FALSE)</f>
        <v>70.111183715030222</v>
      </c>
      <c r="U323" s="546">
        <f>VLOOKUP($A323,'1.30'!$A$6:$P$387,'Data for figs 1.26_1.31'!U$2,FALSE)</f>
        <v>70.908780013761842</v>
      </c>
      <c r="V323" s="556">
        <v>16.034461259339924</v>
      </c>
      <c r="W323" s="556">
        <v>16.725764356605083</v>
      </c>
      <c r="X323" s="556">
        <v>16.462871830656677</v>
      </c>
      <c r="Y323" s="531">
        <f>VLOOKUP($A323,'1.26'!$A$6:$P$387,'Data for figs 1.26_1.31'!Y$2,FALSE)</f>
        <v>10</v>
      </c>
      <c r="Z323" s="533"/>
      <c r="AA323" s="533"/>
      <c r="AB323" s="522"/>
      <c r="AC323" s="527"/>
    </row>
    <row r="324" spans="1:29" ht="17.25" x14ac:dyDescent="0.35">
      <c r="A324" s="528" t="s">
        <v>748</v>
      </c>
      <c r="B324" s="528" t="s">
        <v>1222</v>
      </c>
      <c r="C324" s="528"/>
      <c r="D324" s="528" t="s">
        <v>55</v>
      </c>
      <c r="E324" s="528" t="s">
        <v>747</v>
      </c>
      <c r="F324" s="528"/>
      <c r="G324" s="529">
        <f>VLOOKUP($A324,'1.26'!$A$6:$P$387,'Data for figs 1.26_1.31'!G$2,FALSE)</f>
        <v>352.4</v>
      </c>
      <c r="H324" s="529">
        <f>VLOOKUP($A324,'1.26'!$A$6:$P$387,'Data for figs 1.26_1.31'!H$2,FALSE)</f>
        <v>222.1</v>
      </c>
      <c r="I324" s="530">
        <f>VLOOKUP($A324,'1.26'!$A$6:$P$387,'Data for figs 1.26_1.31'!I$2,FALSE)</f>
        <v>279</v>
      </c>
      <c r="J324" s="530">
        <f>VLOOKUP($A324,'1.27'!$A$6:$P$387,'Data for figs 1.26_1.31'!J$2,FALSE)</f>
        <v>102.72860500676158</v>
      </c>
      <c r="K324" s="530">
        <f>VLOOKUP($A324,'1.27'!$A$6:$P$387,'Data for figs 1.26_1.31'!K$2,FALSE)</f>
        <v>44.95631601563116</v>
      </c>
      <c r="L324" s="530">
        <f>VLOOKUP($A324,'1.27'!$A$6:$P$387,'Data for figs 1.26_1.31'!L$2,FALSE)</f>
        <v>73.129522692343144</v>
      </c>
      <c r="M324" s="546">
        <f>VLOOKUP($A324,'1.28'!$A$6:$P$387,'Data for figs 1.26_1.31'!M$2,FALSE)</f>
        <v>187.78564117485308</v>
      </c>
      <c r="N324" s="546">
        <f>VLOOKUP($A324,'1.28'!$A$6:$P$387,'Data for figs 1.26_1.31'!N$2,FALSE)</f>
        <v>71.832468629206602</v>
      </c>
      <c r="O324" s="546">
        <f>VLOOKUP($A324,'1.28'!$A$6:$P$387,'Data for figs 1.26_1.31'!O$2,FALSE)</f>
        <v>121.60179594007545</v>
      </c>
      <c r="P324" s="556">
        <f>VLOOKUP($A324,'1.29'!$A$6:$P$387,'Data for figs 1.26_1.31'!P$2,FALSE)</f>
        <v>67.995322261521423</v>
      </c>
      <c r="Q324" s="556">
        <f>VLOOKUP($A324,'1.29'!$A$6:$P$387,'Data for figs 1.26_1.31'!Q$2,FALSE)</f>
        <v>17.14657829060566</v>
      </c>
      <c r="R324" s="556">
        <f>VLOOKUP($A324,'1.29'!$A$6:$P$387,'Data for figs 1.26_1.31'!R$2,FALSE)</f>
        <v>41.966762010409617</v>
      </c>
      <c r="S324" s="546">
        <f>VLOOKUP($A324,'1.30'!$A$6:$P$387,'Data for figs 1.26_1.31'!S$2,FALSE)</f>
        <v>52.904394178915361</v>
      </c>
      <c r="T324" s="546">
        <f>VLOOKUP($A324,'1.30'!$A$6:$P$387,'Data for figs 1.26_1.31'!T$2,FALSE)</f>
        <v>50.080172008875209</v>
      </c>
      <c r="U324" s="546">
        <f>VLOOKUP($A324,'1.30'!$A$6:$P$387,'Data for figs 1.26_1.31'!U$2,FALSE)</f>
        <v>51.826754962828829</v>
      </c>
      <c r="V324" s="556">
        <v>12.853928943683689</v>
      </c>
      <c r="W324" s="556">
        <v>11.444207981698655</v>
      </c>
      <c r="X324" s="556">
        <v>12.152378810819807</v>
      </c>
      <c r="Y324" s="531">
        <f>VLOOKUP($A324,'1.26'!$A$6:$P$387,'Data for figs 1.26_1.31'!Y$2,FALSE)</f>
        <v>7</v>
      </c>
      <c r="Z324" s="533"/>
      <c r="AA324" s="533"/>
      <c r="AB324" s="522"/>
      <c r="AC324" s="527"/>
    </row>
    <row r="325" spans="1:29" ht="17.25" x14ac:dyDescent="0.35">
      <c r="A325" s="528" t="s">
        <v>749</v>
      </c>
      <c r="B325" s="528" t="s">
        <v>750</v>
      </c>
      <c r="C325" s="528"/>
      <c r="D325" s="528" t="s">
        <v>55</v>
      </c>
      <c r="E325" s="528" t="s">
        <v>747</v>
      </c>
      <c r="F325" s="528"/>
      <c r="G325" s="529">
        <f>VLOOKUP($A325,'1.26'!$A$6:$P$387,'Data for figs 1.26_1.31'!G$2,FALSE)</f>
        <v>324.89999999999998</v>
      </c>
      <c r="H325" s="529">
        <f>VLOOKUP($A325,'1.26'!$A$6:$P$387,'Data for figs 1.26_1.31'!H$2,FALSE)</f>
        <v>220.2</v>
      </c>
      <c r="I325" s="530">
        <f>VLOOKUP($A325,'1.26'!$A$6:$P$387,'Data for figs 1.26_1.31'!I$2,FALSE)</f>
        <v>265.3</v>
      </c>
      <c r="J325" s="530">
        <f>VLOOKUP($A325,'1.27'!$A$6:$P$387,'Data for figs 1.26_1.31'!J$2,FALSE)</f>
        <v>117.86148101903551</v>
      </c>
      <c r="K325" s="530">
        <f>VLOOKUP($A325,'1.27'!$A$6:$P$387,'Data for figs 1.26_1.31'!K$2,FALSE)</f>
        <v>59.665073148574862</v>
      </c>
      <c r="L325" s="530">
        <f>VLOOKUP($A325,'1.27'!$A$6:$P$387,'Data for figs 1.26_1.31'!L$2,FALSE)</f>
        <v>87.141797802921957</v>
      </c>
      <c r="M325" s="546">
        <f>VLOOKUP($A325,'1.28'!$A$6:$P$387,'Data for figs 1.26_1.31'!M$2,FALSE)</f>
        <v>159.31012432839086</v>
      </c>
      <c r="N325" s="546">
        <f>VLOOKUP($A325,'1.28'!$A$6:$P$387,'Data for figs 1.26_1.31'!N$2,FALSE)</f>
        <v>72.663625651366686</v>
      </c>
      <c r="O325" s="546">
        <f>VLOOKUP($A325,'1.28'!$A$6:$P$387,'Data for figs 1.26_1.31'!O$2,FALSE)</f>
        <v>109.45404452934534</v>
      </c>
      <c r="P325" s="556">
        <f>VLOOKUP($A325,'1.29'!$A$6:$P$387,'Data for figs 1.26_1.31'!P$2,FALSE)</f>
        <v>73.051786400118644</v>
      </c>
      <c r="Q325" s="556">
        <f>VLOOKUP($A325,'1.29'!$A$6:$P$387,'Data for figs 1.26_1.31'!Q$2,FALSE)</f>
        <v>24.970525166679931</v>
      </c>
      <c r="R325" s="556">
        <f>VLOOKUP($A325,'1.29'!$A$6:$P$387,'Data for figs 1.26_1.31'!R$2,FALSE)</f>
        <v>47.670875476005648</v>
      </c>
      <c r="S325" s="546">
        <f>VLOOKUP($A325,'1.30'!$A$6:$P$387,'Data for figs 1.26_1.31'!S$2,FALSE)</f>
        <v>69.683081524053549</v>
      </c>
      <c r="T325" s="546">
        <f>VLOOKUP($A325,'1.30'!$A$6:$P$387,'Data for figs 1.26_1.31'!T$2,FALSE)</f>
        <v>60.271313543348519</v>
      </c>
      <c r="U325" s="546">
        <f>VLOOKUP($A325,'1.30'!$A$6:$P$387,'Data for figs 1.26_1.31'!U$2,FALSE)</f>
        <v>63.608439106537887</v>
      </c>
      <c r="V325" s="556">
        <v>16.196552065726205</v>
      </c>
      <c r="W325" s="556">
        <v>17.815786160376192</v>
      </c>
      <c r="X325" s="556">
        <v>17.023022424723123</v>
      </c>
      <c r="Y325" s="531">
        <f>VLOOKUP($A325,'1.26'!$A$6:$P$387,'Data for figs 1.26_1.31'!Y$2,FALSE)</f>
        <v>4</v>
      </c>
      <c r="Z325" s="533"/>
      <c r="AA325" s="533"/>
      <c r="AB325" s="522"/>
      <c r="AC325" s="527"/>
    </row>
    <row r="326" spans="1:29" ht="17.25" x14ac:dyDescent="0.35">
      <c r="A326" s="528" t="s">
        <v>751</v>
      </c>
      <c r="B326" s="528" t="s">
        <v>752</v>
      </c>
      <c r="C326" s="528"/>
      <c r="D326" s="528" t="s">
        <v>55</v>
      </c>
      <c r="E326" s="528" t="s">
        <v>747</v>
      </c>
      <c r="F326" s="528"/>
      <c r="G326" s="529">
        <f>VLOOKUP($A326,'1.26'!$A$6:$P$387,'Data for figs 1.26_1.31'!G$2,FALSE)</f>
        <v>323.5</v>
      </c>
      <c r="H326" s="529">
        <f>VLOOKUP($A326,'1.26'!$A$6:$P$387,'Data for figs 1.26_1.31'!H$2,FALSE)</f>
        <v>218.2</v>
      </c>
      <c r="I326" s="530">
        <f>VLOOKUP($A326,'1.26'!$A$6:$P$387,'Data for figs 1.26_1.31'!I$2,FALSE)</f>
        <v>265.8</v>
      </c>
      <c r="J326" s="530">
        <f>VLOOKUP($A326,'1.27'!$A$6:$P$387,'Data for figs 1.26_1.31'!J$2,FALSE)</f>
        <v>93.943318818952349</v>
      </c>
      <c r="K326" s="530">
        <f>VLOOKUP($A326,'1.27'!$A$6:$P$387,'Data for figs 1.26_1.31'!K$2,FALSE)</f>
        <v>43.558957332516385</v>
      </c>
      <c r="L326" s="530">
        <f>VLOOKUP($A326,'1.27'!$A$6:$P$387,'Data for figs 1.26_1.31'!L$2,FALSE)</f>
        <v>68.498032601223414</v>
      </c>
      <c r="M326" s="546">
        <f>VLOOKUP($A326,'1.28'!$A$6:$P$387,'Data for figs 1.26_1.31'!M$2,FALSE)</f>
        <v>146.46751396334344</v>
      </c>
      <c r="N326" s="546">
        <f>VLOOKUP($A326,'1.28'!$A$6:$P$387,'Data for figs 1.26_1.31'!N$2,FALSE)</f>
        <v>69.128980918451589</v>
      </c>
      <c r="O326" s="546">
        <f>VLOOKUP($A326,'1.28'!$A$6:$P$387,'Data for figs 1.26_1.31'!O$2,FALSE)</f>
        <v>103.48692727349614</v>
      </c>
      <c r="P326" s="556">
        <f>VLOOKUP($A326,'1.29'!$A$6:$P$387,'Data for figs 1.26_1.31'!P$2,FALSE)</f>
        <v>54.185275996766357</v>
      </c>
      <c r="Q326" s="556">
        <f>VLOOKUP($A326,'1.29'!$A$6:$P$387,'Data for figs 1.26_1.31'!Q$2,FALSE)</f>
        <v>19.418397528069065</v>
      </c>
      <c r="R326" s="556">
        <f>VLOOKUP($A326,'1.29'!$A$6:$P$387,'Data for figs 1.26_1.31'!R$2,FALSE)</f>
        <v>36.676649510733178</v>
      </c>
      <c r="S326" s="546">
        <f>VLOOKUP($A326,'1.30'!$A$6:$P$387,'Data for figs 1.26_1.31'!S$2,FALSE)</f>
        <v>71.866433979817671</v>
      </c>
      <c r="T326" s="546">
        <f>VLOOKUP($A326,'1.30'!$A$6:$P$387,'Data for figs 1.26_1.31'!T$2,FALSE)</f>
        <v>58.934121410203083</v>
      </c>
      <c r="U326" s="546">
        <f>VLOOKUP($A326,'1.30'!$A$6:$P$387,'Data for figs 1.26_1.31'!U$2,FALSE)</f>
        <v>64.209809535042581</v>
      </c>
      <c r="V326" s="556">
        <v>15.999373400165224</v>
      </c>
      <c r="W326" s="556">
        <v>12.060389482352271</v>
      </c>
      <c r="X326" s="556">
        <v>13.971688910464607</v>
      </c>
      <c r="Y326" s="531">
        <f>VLOOKUP($A326,'1.26'!$A$6:$P$387,'Data for figs 1.26_1.31'!Y$2,FALSE)</f>
        <v>5</v>
      </c>
      <c r="Z326" s="533"/>
      <c r="AA326" s="533"/>
      <c r="AB326" s="522"/>
      <c r="AC326" s="527"/>
    </row>
    <row r="327" spans="1:29" ht="17.25" x14ac:dyDescent="0.35">
      <c r="A327" s="528" t="s">
        <v>753</v>
      </c>
      <c r="B327" s="528" t="s">
        <v>1223</v>
      </c>
      <c r="C327" s="528"/>
      <c r="D327" s="528" t="s">
        <v>55</v>
      </c>
      <c r="E327" s="528" t="s">
        <v>747</v>
      </c>
      <c r="F327" s="528"/>
      <c r="G327" s="529">
        <f>VLOOKUP($A327,'1.26'!$A$6:$P$387,'Data for figs 1.26_1.31'!G$2,FALSE)</f>
        <v>341.9</v>
      </c>
      <c r="H327" s="529">
        <f>VLOOKUP($A327,'1.26'!$A$6:$P$387,'Data for figs 1.26_1.31'!H$2,FALSE)</f>
        <v>231.3</v>
      </c>
      <c r="I327" s="530">
        <f>VLOOKUP($A327,'1.26'!$A$6:$P$387,'Data for figs 1.26_1.31'!I$2,FALSE)</f>
        <v>278.39999999999998</v>
      </c>
      <c r="J327" s="530">
        <f>VLOOKUP($A327,'1.27'!$A$6:$P$387,'Data for figs 1.26_1.31'!J$2,FALSE)</f>
        <v>108.14200662035446</v>
      </c>
      <c r="K327" s="530">
        <f>VLOOKUP($A327,'1.27'!$A$6:$P$387,'Data for figs 1.26_1.31'!K$2,FALSE)</f>
        <v>54.566446838073226</v>
      </c>
      <c r="L327" s="530">
        <f>VLOOKUP($A327,'1.27'!$A$6:$P$387,'Data for figs 1.26_1.31'!L$2,FALSE)</f>
        <v>80.736444798976379</v>
      </c>
      <c r="M327" s="546">
        <f>VLOOKUP($A327,'1.28'!$A$6:$P$387,'Data for figs 1.26_1.31'!M$2,FALSE)</f>
        <v>150.7196908397886</v>
      </c>
      <c r="N327" s="546">
        <f>VLOOKUP($A327,'1.28'!$A$6:$P$387,'Data for figs 1.26_1.31'!N$2,FALSE)</f>
        <v>69.511810701449519</v>
      </c>
      <c r="O327" s="546">
        <f>VLOOKUP($A327,'1.28'!$A$6:$P$387,'Data for figs 1.26_1.31'!O$2,FALSE)</f>
        <v>102.88649558585151</v>
      </c>
      <c r="P327" s="556">
        <f>VLOOKUP($A327,'1.29'!$A$6:$P$387,'Data for figs 1.26_1.31'!P$2,FALSE)</f>
        <v>59.798327600258176</v>
      </c>
      <c r="Q327" s="556">
        <f>VLOOKUP($A327,'1.29'!$A$6:$P$387,'Data for figs 1.26_1.31'!Q$2,FALSE)</f>
        <v>24.975621687992472</v>
      </c>
      <c r="R327" s="556">
        <f>VLOOKUP($A327,'1.29'!$A$6:$P$387,'Data for figs 1.26_1.31'!R$2,FALSE)</f>
        <v>42.017158750536545</v>
      </c>
      <c r="S327" s="546">
        <f>VLOOKUP($A327,'1.30'!$A$6:$P$387,'Data for figs 1.26_1.31'!S$2,FALSE)</f>
        <v>80.871586114220477</v>
      </c>
      <c r="T327" s="546">
        <f>VLOOKUP($A327,'1.30'!$A$6:$P$387,'Data for figs 1.26_1.31'!T$2,FALSE)</f>
        <v>68.874659027721719</v>
      </c>
      <c r="U327" s="546">
        <f>VLOOKUP($A327,'1.30'!$A$6:$P$387,'Data for figs 1.26_1.31'!U$2,FALSE)</f>
        <v>73.473518470787212</v>
      </c>
      <c r="V327" s="556">
        <v>16.834207621067829</v>
      </c>
      <c r="W327" s="556">
        <v>16.932140862858194</v>
      </c>
      <c r="X327" s="556">
        <v>16.902538454079483</v>
      </c>
      <c r="Y327" s="531">
        <f>VLOOKUP($A327,'1.26'!$A$6:$P$387,'Data for figs 1.26_1.31'!Y$2,FALSE)</f>
        <v>1</v>
      </c>
      <c r="Z327" s="533"/>
      <c r="AA327" s="533"/>
      <c r="AB327" s="522"/>
      <c r="AC327" s="527"/>
    </row>
    <row r="328" spans="1:29" ht="17.25" x14ac:dyDescent="0.35">
      <c r="A328" s="528" t="s">
        <v>754</v>
      </c>
      <c r="B328" s="528" t="s">
        <v>755</v>
      </c>
      <c r="C328" s="528"/>
      <c r="D328" s="528" t="s">
        <v>55</v>
      </c>
      <c r="E328" s="528" t="s">
        <v>747</v>
      </c>
      <c r="F328" s="528"/>
      <c r="G328" s="529">
        <f>VLOOKUP($A328,'1.26'!$A$6:$P$387,'Data for figs 1.26_1.31'!G$2,FALSE)</f>
        <v>325.60000000000002</v>
      </c>
      <c r="H328" s="529">
        <f>VLOOKUP($A328,'1.26'!$A$6:$P$387,'Data for figs 1.26_1.31'!H$2,FALSE)</f>
        <v>206.1</v>
      </c>
      <c r="I328" s="530">
        <f>VLOOKUP($A328,'1.26'!$A$6:$P$387,'Data for figs 1.26_1.31'!I$2,FALSE)</f>
        <v>257.7</v>
      </c>
      <c r="J328" s="530">
        <f>VLOOKUP($A328,'1.27'!$A$6:$P$387,'Data for figs 1.26_1.31'!J$2,FALSE)</f>
        <v>92.554472395467926</v>
      </c>
      <c r="K328" s="530">
        <f>VLOOKUP($A328,'1.27'!$A$6:$P$387,'Data for figs 1.26_1.31'!K$2,FALSE)</f>
        <v>36.438521437121871</v>
      </c>
      <c r="L328" s="530">
        <f>VLOOKUP($A328,'1.27'!$A$6:$P$387,'Data for figs 1.26_1.31'!L$2,FALSE)</f>
        <v>64.507306230136138</v>
      </c>
      <c r="M328" s="546">
        <f>VLOOKUP($A328,'1.28'!$A$6:$P$387,'Data for figs 1.26_1.31'!M$2,FALSE)</f>
        <v>149.26170988661602</v>
      </c>
      <c r="N328" s="546">
        <f>VLOOKUP($A328,'1.28'!$A$6:$P$387,'Data for figs 1.26_1.31'!N$2,FALSE)</f>
        <v>64.52651718378749</v>
      </c>
      <c r="O328" s="546">
        <f>VLOOKUP($A328,'1.28'!$A$6:$P$387,'Data for figs 1.26_1.31'!O$2,FALSE)</f>
        <v>101.4202909845701</v>
      </c>
      <c r="P328" s="556">
        <f>VLOOKUP($A328,'1.29'!$A$6:$P$387,'Data for figs 1.26_1.31'!P$2,FALSE)</f>
        <v>54.424321946003801</v>
      </c>
      <c r="Q328" s="556">
        <f>VLOOKUP($A328,'1.29'!$A$6:$P$387,'Data for figs 1.26_1.31'!Q$2,FALSE)</f>
        <v>15.235098490940949</v>
      </c>
      <c r="R328" s="556">
        <f>VLOOKUP($A328,'1.29'!$A$6:$P$387,'Data for figs 1.26_1.31'!R$2,FALSE)</f>
        <v>34.845977348938433</v>
      </c>
      <c r="S328" s="546">
        <f>VLOOKUP($A328,'1.30'!$A$6:$P$387,'Data for figs 1.26_1.31'!S$2,FALSE)</f>
        <v>78.155487101559828</v>
      </c>
      <c r="T328" s="546">
        <f>VLOOKUP($A328,'1.30'!$A$6:$P$387,'Data for figs 1.26_1.31'!T$2,FALSE)</f>
        <v>64.783677631977085</v>
      </c>
      <c r="U328" s="546">
        <f>VLOOKUP($A328,'1.30'!$A$6:$P$387,'Data for figs 1.26_1.31'!U$2,FALSE)</f>
        <v>69.927904167738006</v>
      </c>
      <c r="V328" s="556">
        <v>13.379267248830477</v>
      </c>
      <c r="W328" s="556">
        <v>11.162466638717541</v>
      </c>
      <c r="X328" s="556">
        <v>12.270709669605496</v>
      </c>
      <c r="Y328" s="531">
        <f>VLOOKUP($A328,'1.26'!$A$6:$P$387,'Data for figs 1.26_1.31'!Y$2,FALSE)</f>
        <v>2</v>
      </c>
      <c r="Z328" s="533"/>
      <c r="AA328" s="533"/>
      <c r="AB328" s="522"/>
      <c r="AC328" s="527"/>
    </row>
    <row r="329" spans="1:29" ht="17.25" x14ac:dyDescent="0.35">
      <c r="A329" s="528" t="s">
        <v>756</v>
      </c>
      <c r="B329" s="528" t="s">
        <v>757</v>
      </c>
      <c r="C329" s="528"/>
      <c r="D329" s="528" t="s">
        <v>55</v>
      </c>
      <c r="E329" s="528" t="s">
        <v>747</v>
      </c>
      <c r="F329" s="528"/>
      <c r="G329" s="529">
        <f>VLOOKUP($A329,'1.26'!$A$6:$P$387,'Data for figs 1.26_1.31'!G$2,FALSE)</f>
        <v>303.10000000000002</v>
      </c>
      <c r="H329" s="529">
        <f>VLOOKUP($A329,'1.26'!$A$6:$P$387,'Data for figs 1.26_1.31'!H$2,FALSE)</f>
        <v>198.7</v>
      </c>
      <c r="I329" s="530">
        <f>VLOOKUP($A329,'1.26'!$A$6:$P$387,'Data for figs 1.26_1.31'!I$2,FALSE)</f>
        <v>245.3</v>
      </c>
      <c r="J329" s="530">
        <f>VLOOKUP($A329,'1.27'!$A$6:$P$387,'Data for figs 1.26_1.31'!J$2,FALSE)</f>
        <v>86.420295972461915</v>
      </c>
      <c r="K329" s="530">
        <f>VLOOKUP($A329,'1.27'!$A$6:$P$387,'Data for figs 1.26_1.31'!K$2,FALSE)</f>
        <v>41.44327061079148</v>
      </c>
      <c r="L329" s="530">
        <f>VLOOKUP($A329,'1.27'!$A$6:$P$387,'Data for figs 1.26_1.31'!L$2,FALSE)</f>
        <v>62.901034126851584</v>
      </c>
      <c r="M329" s="546">
        <f>VLOOKUP($A329,'1.28'!$A$6:$P$387,'Data for figs 1.26_1.31'!M$2,FALSE)</f>
        <v>139.11496494468193</v>
      </c>
      <c r="N329" s="546">
        <f>VLOOKUP($A329,'1.28'!$A$6:$P$387,'Data for figs 1.26_1.31'!N$2,FALSE)</f>
        <v>63.90831661147034</v>
      </c>
      <c r="O329" s="546">
        <f>VLOOKUP($A329,'1.28'!$A$6:$P$387,'Data for figs 1.26_1.31'!O$2,FALSE)</f>
        <v>96.441778879882435</v>
      </c>
      <c r="P329" s="556">
        <f>VLOOKUP($A329,'1.29'!$A$6:$P$387,'Data for figs 1.26_1.31'!P$2,FALSE)</f>
        <v>51.119112159568097</v>
      </c>
      <c r="Q329" s="556">
        <f>VLOOKUP($A329,'1.29'!$A$6:$P$387,'Data for figs 1.26_1.31'!Q$2,FALSE)</f>
        <v>17.868702352435633</v>
      </c>
      <c r="R329" s="556">
        <f>VLOOKUP($A329,'1.29'!$A$6:$P$387,'Data for figs 1.26_1.31'!R$2,FALSE)</f>
        <v>33.730100646528079</v>
      </c>
      <c r="S329" s="546">
        <f>VLOOKUP($A329,'1.30'!$A$6:$P$387,'Data for figs 1.26_1.31'!S$2,FALSE)</f>
        <v>59.601686047714033</v>
      </c>
      <c r="T329" s="546">
        <f>VLOOKUP($A329,'1.30'!$A$6:$P$387,'Data for figs 1.26_1.31'!T$2,FALSE)</f>
        <v>58.191722388769293</v>
      </c>
      <c r="U329" s="546">
        <f>VLOOKUP($A329,'1.30'!$A$6:$P$387,'Data for figs 1.26_1.31'!U$2,FALSE)</f>
        <v>59.902532721293802</v>
      </c>
      <c r="V329" s="556">
        <v>11.558709880733399</v>
      </c>
      <c r="W329" s="556">
        <v>10.4663739008662</v>
      </c>
      <c r="X329" s="556">
        <v>10.966025853195523</v>
      </c>
      <c r="Y329" s="531">
        <f>VLOOKUP($A329,'1.26'!$A$6:$P$387,'Data for figs 1.26_1.31'!Y$2,FALSE)</f>
        <v>11</v>
      </c>
      <c r="Z329" s="533"/>
      <c r="AA329" s="533"/>
      <c r="AB329" s="522"/>
      <c r="AC329" s="527"/>
    </row>
    <row r="330" spans="1:29" ht="17.25" x14ac:dyDescent="0.35">
      <c r="A330" s="528" t="s">
        <v>758</v>
      </c>
      <c r="B330" s="528" t="s">
        <v>759</v>
      </c>
      <c r="C330" s="528"/>
      <c r="D330" s="528" t="s">
        <v>55</v>
      </c>
      <c r="E330" s="528" t="s">
        <v>747</v>
      </c>
      <c r="F330" s="528"/>
      <c r="G330" s="529">
        <f>VLOOKUP($A330,'1.26'!$A$6:$P$387,'Data for figs 1.26_1.31'!G$2,FALSE)</f>
        <v>310.89999999999998</v>
      </c>
      <c r="H330" s="529">
        <f>VLOOKUP($A330,'1.26'!$A$6:$P$387,'Data for figs 1.26_1.31'!H$2,FALSE)</f>
        <v>217.8</v>
      </c>
      <c r="I330" s="530">
        <f>VLOOKUP($A330,'1.26'!$A$6:$P$387,'Data for figs 1.26_1.31'!I$2,FALSE)</f>
        <v>261.10000000000002</v>
      </c>
      <c r="J330" s="530">
        <f>VLOOKUP($A330,'1.27'!$A$6:$P$387,'Data for figs 1.26_1.31'!J$2,FALSE)</f>
        <v>92.680962076130598</v>
      </c>
      <c r="K330" s="530">
        <f>VLOOKUP($A330,'1.27'!$A$6:$P$387,'Data for figs 1.26_1.31'!K$2,FALSE)</f>
        <v>42.09338067041358</v>
      </c>
      <c r="L330" s="530">
        <f>VLOOKUP($A330,'1.27'!$A$6:$P$387,'Data for figs 1.26_1.31'!L$2,FALSE)</f>
        <v>66.713287575059795</v>
      </c>
      <c r="M330" s="546">
        <f>VLOOKUP($A330,'1.28'!$A$6:$P$387,'Data for figs 1.26_1.31'!M$2,FALSE)</f>
        <v>138.68517484881826</v>
      </c>
      <c r="N330" s="546">
        <f>VLOOKUP($A330,'1.28'!$A$6:$P$387,'Data for figs 1.26_1.31'!N$2,FALSE)</f>
        <v>65.638268731746862</v>
      </c>
      <c r="O330" s="546">
        <f>VLOOKUP($A330,'1.28'!$A$6:$P$387,'Data for figs 1.26_1.31'!O$2,FALSE)</f>
        <v>97.100211551810503</v>
      </c>
      <c r="P330" s="556">
        <f>VLOOKUP($A330,'1.29'!$A$6:$P$387,'Data for figs 1.26_1.31'!P$2,FALSE)</f>
        <v>53.658086068143788</v>
      </c>
      <c r="Q330" s="556">
        <f>VLOOKUP($A330,'1.29'!$A$6:$P$387,'Data for figs 1.26_1.31'!Q$2,FALSE)</f>
        <v>20.281587339660991</v>
      </c>
      <c r="R330" s="556">
        <f>VLOOKUP($A330,'1.29'!$A$6:$P$387,'Data for figs 1.26_1.31'!R$2,FALSE)</f>
        <v>36.538257085675639</v>
      </c>
      <c r="S330" s="546">
        <f>VLOOKUP($A330,'1.30'!$A$6:$P$387,'Data for figs 1.26_1.31'!S$2,FALSE)</f>
        <v>83.165355921658119</v>
      </c>
      <c r="T330" s="546">
        <f>VLOOKUP($A330,'1.30'!$A$6:$P$387,'Data for figs 1.26_1.31'!T$2,FALSE)</f>
        <v>66.312337236514892</v>
      </c>
      <c r="U330" s="546">
        <f>VLOOKUP($A330,'1.30'!$A$6:$P$387,'Data for figs 1.26_1.31'!U$2,FALSE)</f>
        <v>73.641379086663392</v>
      </c>
      <c r="V330" s="556">
        <v>14.78880018561294</v>
      </c>
      <c r="W330" s="556">
        <v>10.378891247108301</v>
      </c>
      <c r="X330" s="556">
        <v>12.541797370759371</v>
      </c>
      <c r="Y330" s="531">
        <f>VLOOKUP($A330,'1.26'!$A$6:$P$387,'Data for figs 1.26_1.31'!Y$2,FALSE)</f>
        <v>8</v>
      </c>
      <c r="Z330" s="533"/>
      <c r="AA330" s="533"/>
      <c r="AB330" s="522"/>
      <c r="AC330" s="527"/>
    </row>
    <row r="331" spans="1:29" ht="17.25" x14ac:dyDescent="0.35">
      <c r="A331" s="528" t="s">
        <v>760</v>
      </c>
      <c r="B331" s="528" t="s">
        <v>761</v>
      </c>
      <c r="C331" s="528"/>
      <c r="D331" s="528" t="s">
        <v>55</v>
      </c>
      <c r="E331" s="528" t="s">
        <v>747</v>
      </c>
      <c r="F331" s="528"/>
      <c r="G331" s="529">
        <f>VLOOKUP($A331,'1.26'!$A$6:$P$387,'Data for figs 1.26_1.31'!G$2,FALSE)</f>
        <v>344.9</v>
      </c>
      <c r="H331" s="529">
        <f>VLOOKUP($A331,'1.26'!$A$6:$P$387,'Data for figs 1.26_1.31'!H$2,FALSE)</f>
        <v>233.5</v>
      </c>
      <c r="I331" s="530">
        <f>VLOOKUP($A331,'1.26'!$A$6:$P$387,'Data for figs 1.26_1.31'!I$2,FALSE)</f>
        <v>282.2</v>
      </c>
      <c r="J331" s="530">
        <f>VLOOKUP($A331,'1.27'!$A$6:$P$387,'Data for figs 1.26_1.31'!J$2,FALSE)</f>
        <v>90.321467604793909</v>
      </c>
      <c r="K331" s="530">
        <f>VLOOKUP($A331,'1.27'!$A$6:$P$387,'Data for figs 1.26_1.31'!K$2,FALSE)</f>
        <v>48.560940719897388</v>
      </c>
      <c r="L331" s="530">
        <f>VLOOKUP($A331,'1.27'!$A$6:$P$387,'Data for figs 1.26_1.31'!L$2,FALSE)</f>
        <v>69.397603025652217</v>
      </c>
      <c r="M331" s="546">
        <f>VLOOKUP($A331,'1.28'!$A$6:$P$387,'Data for figs 1.26_1.31'!M$2,FALSE)</f>
        <v>154.5295696567828</v>
      </c>
      <c r="N331" s="546">
        <f>VLOOKUP($A331,'1.28'!$A$6:$P$387,'Data for figs 1.26_1.31'!N$2,FALSE)</f>
        <v>81.31467158620201</v>
      </c>
      <c r="O331" s="546">
        <f>VLOOKUP($A331,'1.28'!$A$6:$P$387,'Data for figs 1.26_1.31'!O$2,FALSE)</f>
        <v>113.00539672511258</v>
      </c>
      <c r="P331" s="556">
        <f>VLOOKUP($A331,'1.29'!$A$6:$P$387,'Data for figs 1.26_1.31'!P$2,FALSE)</f>
        <v>50.607713158275054</v>
      </c>
      <c r="Q331" s="556">
        <f>VLOOKUP($A331,'1.29'!$A$6:$P$387,'Data for figs 1.26_1.31'!Q$2,FALSE)</f>
        <v>21.001415245453902</v>
      </c>
      <c r="R331" s="556">
        <f>VLOOKUP($A331,'1.29'!$A$6:$P$387,'Data for figs 1.26_1.31'!R$2,FALSE)</f>
        <v>35.820186218919112</v>
      </c>
      <c r="S331" s="546">
        <f>VLOOKUP($A331,'1.30'!$A$6:$P$387,'Data for figs 1.26_1.31'!S$2,FALSE)</f>
        <v>83.699836912309266</v>
      </c>
      <c r="T331" s="546">
        <f>VLOOKUP($A331,'1.30'!$A$6:$P$387,'Data for figs 1.26_1.31'!T$2,FALSE)</f>
        <v>56.271062738277649</v>
      </c>
      <c r="U331" s="546">
        <f>VLOOKUP($A331,'1.30'!$A$6:$P$387,'Data for figs 1.26_1.31'!U$2,FALSE)</f>
        <v>67.831856174291786</v>
      </c>
      <c r="V331" s="556">
        <v>20.485732807294976</v>
      </c>
      <c r="W331" s="556">
        <v>12.1059268086141</v>
      </c>
      <c r="X331" s="556">
        <v>16.289043054531277</v>
      </c>
      <c r="Y331" s="531">
        <f>VLOOKUP($A331,'1.26'!$A$6:$P$387,'Data for figs 1.26_1.31'!Y$2,FALSE)</f>
        <v>6</v>
      </c>
      <c r="Z331" s="533"/>
      <c r="AA331" s="533"/>
      <c r="AB331" s="522"/>
      <c r="AC331" s="527"/>
    </row>
    <row r="332" spans="1:29" ht="17.25" x14ac:dyDescent="0.35">
      <c r="A332" s="528" t="s">
        <v>762</v>
      </c>
      <c r="B332" s="528" t="s">
        <v>763</v>
      </c>
      <c r="C332" s="528"/>
      <c r="D332" s="528" t="s">
        <v>55</v>
      </c>
      <c r="E332" s="528" t="s">
        <v>747</v>
      </c>
      <c r="F332" s="528"/>
      <c r="G332" s="529">
        <f>VLOOKUP($A332,'1.26'!$A$6:$P$387,'Data for figs 1.26_1.31'!G$2,FALSE)</f>
        <v>308.7</v>
      </c>
      <c r="H332" s="529">
        <f>VLOOKUP($A332,'1.26'!$A$6:$P$387,'Data for figs 1.26_1.31'!H$2,FALSE)</f>
        <v>211.8</v>
      </c>
      <c r="I332" s="530">
        <f>VLOOKUP($A332,'1.26'!$A$6:$P$387,'Data for figs 1.26_1.31'!I$2,FALSE)</f>
        <v>256.3</v>
      </c>
      <c r="J332" s="530">
        <f>VLOOKUP($A332,'1.27'!$A$6:$P$387,'Data for figs 1.26_1.31'!J$2,FALSE)</f>
        <v>95.291375972445394</v>
      </c>
      <c r="K332" s="530">
        <f>VLOOKUP($A332,'1.27'!$A$6:$P$387,'Data for figs 1.26_1.31'!K$2,FALSE)</f>
        <v>35.621027592415736</v>
      </c>
      <c r="L332" s="530">
        <f>VLOOKUP($A332,'1.27'!$A$6:$P$387,'Data for figs 1.26_1.31'!L$2,FALSE)</f>
        <v>64.77403970736934</v>
      </c>
      <c r="M332" s="546">
        <f>VLOOKUP($A332,'1.28'!$A$6:$P$387,'Data for figs 1.26_1.31'!M$2,FALSE)</f>
        <v>146.73301917687053</v>
      </c>
      <c r="N332" s="546">
        <f>VLOOKUP($A332,'1.28'!$A$6:$P$387,'Data for figs 1.26_1.31'!N$2,FALSE)</f>
        <v>69.021897035880343</v>
      </c>
      <c r="O332" s="546">
        <f>VLOOKUP($A332,'1.28'!$A$6:$P$387,'Data for figs 1.26_1.31'!O$2,FALSE)</f>
        <v>103.90792297675048</v>
      </c>
      <c r="P332" s="556">
        <f>VLOOKUP($A332,'1.29'!$A$6:$P$387,'Data for figs 1.26_1.31'!P$2,FALSE)</f>
        <v>61.447075385064991</v>
      </c>
      <c r="Q332" s="556">
        <f>VLOOKUP($A332,'1.29'!$A$6:$P$387,'Data for figs 1.26_1.31'!Q$2,FALSE)</f>
        <v>17.623597290260836</v>
      </c>
      <c r="R332" s="556">
        <f>VLOOKUP($A332,'1.29'!$A$6:$P$387,'Data for figs 1.26_1.31'!R$2,FALSE)</f>
        <v>39.058021021421986</v>
      </c>
      <c r="S332" s="546">
        <f>VLOOKUP($A332,'1.30'!$A$6:$P$387,'Data for figs 1.26_1.31'!S$2,FALSE)</f>
        <v>64.948583996752859</v>
      </c>
      <c r="T332" s="546">
        <f>VLOOKUP($A332,'1.30'!$A$6:$P$387,'Data for figs 1.26_1.31'!T$2,FALSE)</f>
        <v>55.535451135369577</v>
      </c>
      <c r="U332" s="546">
        <f>VLOOKUP($A332,'1.30'!$A$6:$P$387,'Data for figs 1.26_1.31'!U$2,FALSE)</f>
        <v>60.429621539665611</v>
      </c>
      <c r="V332" s="556">
        <v>13.742214022150558</v>
      </c>
      <c r="W332" s="556">
        <v>9.0682909519385699</v>
      </c>
      <c r="X332" s="556">
        <v>11.328009474412195</v>
      </c>
      <c r="Y332" s="531">
        <f>VLOOKUP($A332,'1.26'!$A$6:$P$387,'Data for figs 1.26_1.31'!Y$2,FALSE)</f>
        <v>3</v>
      </c>
      <c r="Z332" s="533"/>
      <c r="AA332" s="533"/>
      <c r="AB332" s="522"/>
      <c r="AC332" s="527"/>
    </row>
    <row r="333" spans="1:29" ht="17.25" x14ac:dyDescent="0.35">
      <c r="A333" s="528" t="s">
        <v>764</v>
      </c>
      <c r="B333" s="528" t="s">
        <v>1224</v>
      </c>
      <c r="C333" s="528"/>
      <c r="D333" s="528" t="s">
        <v>55</v>
      </c>
      <c r="E333" s="528" t="s">
        <v>747</v>
      </c>
      <c r="F333" s="528"/>
      <c r="G333" s="529">
        <f>VLOOKUP($A333,'1.26'!$A$6:$P$387,'Data for figs 1.26_1.31'!G$2,FALSE)</f>
        <v>309.39999999999998</v>
      </c>
      <c r="H333" s="529">
        <f>VLOOKUP($A333,'1.26'!$A$6:$P$387,'Data for figs 1.26_1.31'!H$2,FALSE)</f>
        <v>209</v>
      </c>
      <c r="I333" s="530">
        <f>VLOOKUP($A333,'1.26'!$A$6:$P$387,'Data for figs 1.26_1.31'!I$2,FALSE)</f>
        <v>251.5</v>
      </c>
      <c r="J333" s="530">
        <f>VLOOKUP($A333,'1.27'!$A$6:$P$387,'Data for figs 1.26_1.31'!J$2,FALSE)</f>
        <v>87.087795921662845</v>
      </c>
      <c r="K333" s="530">
        <f>VLOOKUP($A333,'1.27'!$A$6:$P$387,'Data for figs 1.26_1.31'!K$2,FALSE)</f>
        <v>39.032889898953158</v>
      </c>
      <c r="L333" s="530">
        <f>VLOOKUP($A333,'1.27'!$A$6:$P$387,'Data for figs 1.26_1.31'!L$2,FALSE)</f>
        <v>62.121133249619014</v>
      </c>
      <c r="M333" s="546">
        <f>VLOOKUP($A333,'1.28'!$A$6:$P$387,'Data for figs 1.26_1.31'!M$2,FALSE)</f>
        <v>143.86505755849547</v>
      </c>
      <c r="N333" s="546">
        <f>VLOOKUP($A333,'1.28'!$A$6:$P$387,'Data for figs 1.26_1.31'!N$2,FALSE)</f>
        <v>63.309824316851945</v>
      </c>
      <c r="O333" s="546">
        <f>VLOOKUP($A333,'1.28'!$A$6:$P$387,'Data for figs 1.26_1.31'!O$2,FALSE)</f>
        <v>97.747278386979545</v>
      </c>
      <c r="P333" s="556">
        <f>VLOOKUP($A333,'1.29'!$A$6:$P$387,'Data for figs 1.26_1.31'!P$2,FALSE)</f>
        <v>49.615592117516364</v>
      </c>
      <c r="Q333" s="556">
        <f>VLOOKUP($A333,'1.29'!$A$6:$P$387,'Data for figs 1.26_1.31'!Q$2,FALSE)</f>
        <v>15.153799984968845</v>
      </c>
      <c r="R333" s="556">
        <f>VLOOKUP($A333,'1.29'!$A$6:$P$387,'Data for figs 1.26_1.31'!R$2,FALSE)</f>
        <v>31.688124794906567</v>
      </c>
      <c r="S333" s="546">
        <f>VLOOKUP($A333,'1.30'!$A$6:$P$387,'Data for figs 1.26_1.31'!S$2,FALSE)</f>
        <v>61.981150172061547</v>
      </c>
      <c r="T333" s="546">
        <f>VLOOKUP($A333,'1.30'!$A$6:$P$387,'Data for figs 1.26_1.31'!T$2,FALSE)</f>
        <v>62.951133599888216</v>
      </c>
      <c r="U333" s="546">
        <f>VLOOKUP($A333,'1.30'!$A$6:$P$387,'Data for figs 1.26_1.31'!U$2,FALSE)</f>
        <v>62.817132388416695</v>
      </c>
      <c r="V333" s="556">
        <v>14.819998186378774</v>
      </c>
      <c r="W333" s="556">
        <v>10.386019954668324</v>
      </c>
      <c r="X333" s="556">
        <v>12.520838712482741</v>
      </c>
      <c r="Y333" s="531">
        <f>VLOOKUP($A333,'1.26'!$A$6:$P$387,'Data for figs 1.26_1.31'!Y$2,FALSE)</f>
        <v>9</v>
      </c>
      <c r="Z333" s="533"/>
      <c r="AA333" s="533"/>
      <c r="AB333" s="522"/>
      <c r="AC333" s="527"/>
    </row>
    <row r="334" spans="1:29" ht="17.25" x14ac:dyDescent="0.35">
      <c r="A334" s="528" t="s">
        <v>776</v>
      </c>
      <c r="B334" s="528" t="s">
        <v>777</v>
      </c>
      <c r="C334" s="528"/>
      <c r="D334" s="528" t="s">
        <v>49</v>
      </c>
      <c r="E334" s="528" t="s">
        <v>767</v>
      </c>
      <c r="F334" s="528"/>
      <c r="G334" s="529">
        <f>VLOOKUP($A334,'1.26'!$A$6:$P$387,'Data for figs 1.26_1.31'!G$2,FALSE)</f>
        <v>380.9</v>
      </c>
      <c r="H334" s="529">
        <f>VLOOKUP($A334,'1.26'!$A$6:$P$387,'Data for figs 1.26_1.31'!H$2,FALSE)</f>
        <v>308.89999999999998</v>
      </c>
      <c r="I334" s="530">
        <f>VLOOKUP($A334,'1.26'!$A$6:$P$387,'Data for figs 1.26_1.31'!I$2,FALSE)</f>
        <v>345.9</v>
      </c>
      <c r="J334" s="530">
        <f>VLOOKUP($A334,'1.27'!$A$6:$P$387,'Data for figs 1.26_1.31'!J$2,FALSE)</f>
        <v>134.15985105310662</v>
      </c>
      <c r="K334" s="530">
        <f>VLOOKUP($A334,'1.27'!$A$6:$P$387,'Data for figs 1.26_1.31'!K$2,FALSE)</f>
        <v>59.697559682769906</v>
      </c>
      <c r="L334" s="530">
        <f>VLOOKUP($A334,'1.27'!$A$6:$P$387,'Data for figs 1.26_1.31'!L$2,FALSE)</f>
        <v>95.580540696322586</v>
      </c>
      <c r="M334" s="546">
        <f>VLOOKUP($A334,'1.28'!$A$6:$P$387,'Data for figs 1.26_1.31'!M$2,FALSE)</f>
        <v>167.01957540953055</v>
      </c>
      <c r="N334" s="546">
        <f>VLOOKUP($A334,'1.28'!$A$6:$P$387,'Data for figs 1.26_1.31'!N$2,FALSE)</f>
        <v>106.55652974199437</v>
      </c>
      <c r="O334" s="546">
        <f>VLOOKUP($A334,'1.28'!$A$6:$P$387,'Data for figs 1.26_1.31'!O$2,FALSE)</f>
        <v>134.64377819005867</v>
      </c>
      <c r="P334" s="556">
        <f>VLOOKUP($A334,'1.29'!$A$6:$P$387,'Data for figs 1.26_1.31'!P$2,FALSE)</f>
        <v>74.54180118540738</v>
      </c>
      <c r="Q334" s="556">
        <f>VLOOKUP($A334,'1.29'!$A$6:$P$387,'Data for figs 1.26_1.31'!Q$2,FALSE)</f>
        <v>25.016918404203839</v>
      </c>
      <c r="R334" s="556">
        <f>VLOOKUP($A334,'1.29'!$A$6:$P$387,'Data for figs 1.26_1.31'!R$2,FALSE)</f>
        <v>48.805782551047322</v>
      </c>
      <c r="S334" s="546">
        <f>VLOOKUP($A334,'1.30'!$A$6:$P$387,'Data for figs 1.26_1.31'!S$2,FALSE)</f>
        <v>90.807951907720124</v>
      </c>
      <c r="T334" s="546">
        <f>VLOOKUP($A334,'1.30'!$A$6:$P$387,'Data for figs 1.26_1.31'!T$2,FALSE)</f>
        <v>71.94937484224954</v>
      </c>
      <c r="U334" s="546">
        <f>VLOOKUP($A334,'1.30'!$A$6:$P$387,'Data for figs 1.26_1.31'!U$2,FALSE)</f>
        <v>80.519392241487807</v>
      </c>
      <c r="V334" s="556">
        <v>28.864958790172853</v>
      </c>
      <c r="W334" s="556">
        <v>19.906558396129583</v>
      </c>
      <c r="X334" s="556">
        <v>24.231280700723445</v>
      </c>
      <c r="Y334" s="531">
        <f>VLOOKUP($A334,'1.26'!$A$6:$P$387,'Data for figs 1.26_1.31'!Y$2,FALSE)</f>
        <v>8</v>
      </c>
      <c r="Z334" s="533"/>
      <c r="AA334" s="533"/>
      <c r="AB334" s="522"/>
      <c r="AC334" s="527"/>
    </row>
    <row r="335" spans="1:29" ht="17.25" x14ac:dyDescent="0.35">
      <c r="A335" s="528" t="s">
        <v>778</v>
      </c>
      <c r="B335" s="528" t="s">
        <v>779</v>
      </c>
      <c r="C335" s="528"/>
      <c r="D335" s="528" t="s">
        <v>49</v>
      </c>
      <c r="E335" s="528" t="s">
        <v>767</v>
      </c>
      <c r="F335" s="528"/>
      <c r="G335" s="529">
        <f>VLOOKUP($A335,'1.26'!$A$6:$P$387,'Data for figs 1.26_1.31'!G$2,FALSE)</f>
        <v>396.9</v>
      </c>
      <c r="H335" s="529">
        <f>VLOOKUP($A335,'1.26'!$A$6:$P$387,'Data for figs 1.26_1.31'!H$2,FALSE)</f>
        <v>284.8</v>
      </c>
      <c r="I335" s="530">
        <f>VLOOKUP($A335,'1.26'!$A$6:$P$387,'Data for figs 1.26_1.31'!I$2,FALSE)</f>
        <v>335.3</v>
      </c>
      <c r="J335" s="530">
        <f>VLOOKUP($A335,'1.27'!$A$6:$P$387,'Data for figs 1.26_1.31'!J$2,FALSE)</f>
        <v>121.3249109152429</v>
      </c>
      <c r="K335" s="530">
        <f>VLOOKUP($A335,'1.27'!$A$6:$P$387,'Data for figs 1.26_1.31'!K$2,FALSE)</f>
        <v>64.109136523637872</v>
      </c>
      <c r="L335" s="530">
        <f>VLOOKUP($A335,'1.27'!$A$6:$P$387,'Data for figs 1.26_1.31'!L$2,FALSE)</f>
        <v>91.831549394992862</v>
      </c>
      <c r="M335" s="546">
        <f>VLOOKUP($A335,'1.28'!$A$6:$P$387,'Data for figs 1.26_1.31'!M$2,FALSE)</f>
        <v>181.0523303418542</v>
      </c>
      <c r="N335" s="546">
        <f>VLOOKUP($A335,'1.28'!$A$6:$P$387,'Data for figs 1.26_1.31'!N$2,FALSE)</f>
        <v>91.934123991906574</v>
      </c>
      <c r="O335" s="546">
        <f>VLOOKUP($A335,'1.28'!$A$6:$P$387,'Data for figs 1.26_1.31'!O$2,FALSE)</f>
        <v>131.71853685480949</v>
      </c>
      <c r="P335" s="556">
        <f>VLOOKUP($A335,'1.29'!$A$6:$P$387,'Data for figs 1.26_1.31'!P$2,FALSE)</f>
        <v>71.436775781214934</v>
      </c>
      <c r="Q335" s="556">
        <f>VLOOKUP($A335,'1.29'!$A$6:$P$387,'Data for figs 1.26_1.31'!Q$2,FALSE)</f>
        <v>29.262887801330542</v>
      </c>
      <c r="R335" s="556">
        <f>VLOOKUP($A335,'1.29'!$A$6:$P$387,'Data for figs 1.26_1.31'!R$2,FALSE)</f>
        <v>49.691559563111547</v>
      </c>
      <c r="S335" s="546">
        <f>VLOOKUP($A335,'1.30'!$A$6:$P$387,'Data for figs 1.26_1.31'!S$2,FALSE)</f>
        <v>70.991934024885524</v>
      </c>
      <c r="T335" s="546">
        <f>VLOOKUP($A335,'1.30'!$A$6:$P$387,'Data for figs 1.26_1.31'!T$2,FALSE)</f>
        <v>75.05795237182673</v>
      </c>
      <c r="U335" s="546">
        <f>VLOOKUP($A335,'1.30'!$A$6:$P$387,'Data for figs 1.26_1.31'!U$2,FALSE)</f>
        <v>73.883619979709067</v>
      </c>
      <c r="V335" s="556">
        <v>16.687822443059318</v>
      </c>
      <c r="W335" s="556">
        <v>15.932467143523013</v>
      </c>
      <c r="X335" s="556">
        <v>16.312595888692993</v>
      </c>
      <c r="Y335" s="531">
        <f>VLOOKUP($A335,'1.26'!$A$6:$P$387,'Data for figs 1.26_1.31'!Y$2,FALSE)</f>
        <v>10</v>
      </c>
      <c r="Z335" s="533"/>
      <c r="AA335" s="533"/>
      <c r="AB335" s="522"/>
      <c r="AC335" s="527"/>
    </row>
    <row r="336" spans="1:29" ht="17.25" x14ac:dyDescent="0.35">
      <c r="A336" s="528" t="s">
        <v>782</v>
      </c>
      <c r="B336" s="528" t="s">
        <v>783</v>
      </c>
      <c r="C336" s="528"/>
      <c r="D336" s="528" t="s">
        <v>49</v>
      </c>
      <c r="E336" s="528" t="s">
        <v>767</v>
      </c>
      <c r="F336" s="528"/>
      <c r="G336" s="529">
        <f>VLOOKUP($A336,'1.26'!$A$6:$P$387,'Data for figs 1.26_1.31'!G$2,FALSE)</f>
        <v>476.7</v>
      </c>
      <c r="H336" s="529">
        <f>VLOOKUP($A336,'1.26'!$A$6:$P$387,'Data for figs 1.26_1.31'!H$2,FALSE)</f>
        <v>339.9</v>
      </c>
      <c r="I336" s="530">
        <f>VLOOKUP($A336,'1.26'!$A$6:$P$387,'Data for figs 1.26_1.31'!I$2,FALSE)</f>
        <v>398.4</v>
      </c>
      <c r="J336" s="530">
        <f>VLOOKUP($A336,'1.27'!$A$6:$P$387,'Data for figs 1.26_1.31'!J$2,FALSE)</f>
        <v>140.81321896920304</v>
      </c>
      <c r="K336" s="530">
        <f>VLOOKUP($A336,'1.27'!$A$6:$P$387,'Data for figs 1.26_1.31'!K$2,FALSE)</f>
        <v>83.859865681486156</v>
      </c>
      <c r="L336" s="530">
        <f>VLOOKUP($A336,'1.27'!$A$6:$P$387,'Data for figs 1.26_1.31'!L$2,FALSE)</f>
        <v>111.09266999374547</v>
      </c>
      <c r="M336" s="546">
        <f>VLOOKUP($A336,'1.28'!$A$6:$P$387,'Data for figs 1.26_1.31'!M$2,FALSE)</f>
        <v>223.92891854574614</v>
      </c>
      <c r="N336" s="546">
        <f>VLOOKUP($A336,'1.28'!$A$6:$P$387,'Data for figs 1.26_1.31'!N$2,FALSE)</f>
        <v>127.37490761038592</v>
      </c>
      <c r="O336" s="546">
        <f>VLOOKUP($A336,'1.28'!$A$6:$P$387,'Data for figs 1.26_1.31'!O$2,FALSE)</f>
        <v>170.52912028087246</v>
      </c>
      <c r="P336" s="556">
        <f>VLOOKUP($A336,'1.29'!$A$6:$P$387,'Data for figs 1.26_1.31'!P$2,FALSE)</f>
        <v>93.397403277061429</v>
      </c>
      <c r="Q336" s="556">
        <f>VLOOKUP($A336,'1.29'!$A$6:$P$387,'Data for figs 1.26_1.31'!Q$2,FALSE)</f>
        <v>39.813638824372063</v>
      </c>
      <c r="R336" s="556">
        <f>VLOOKUP($A336,'1.29'!$A$6:$P$387,'Data for figs 1.26_1.31'!R$2,FALSE)</f>
        <v>65.457440988269923</v>
      </c>
      <c r="S336" s="546">
        <f>VLOOKUP($A336,'1.30'!$A$6:$P$387,'Data for figs 1.26_1.31'!S$2,FALSE)</f>
        <v>100.10399127586727</v>
      </c>
      <c r="T336" s="546">
        <f>VLOOKUP($A336,'1.30'!$A$6:$P$387,'Data for figs 1.26_1.31'!T$2,FALSE)</f>
        <v>80.906030231494469</v>
      </c>
      <c r="U336" s="546">
        <f>VLOOKUP($A336,'1.30'!$A$6:$P$387,'Data for figs 1.26_1.31'!U$2,FALSE)</f>
        <v>87.78647212180303</v>
      </c>
      <c r="V336" s="556">
        <v>15.083018658495902</v>
      </c>
      <c r="W336" s="556">
        <v>19.645577333875657</v>
      </c>
      <c r="X336" s="556">
        <v>17.452921407004801</v>
      </c>
      <c r="Y336" s="531">
        <f>VLOOKUP($A336,'1.26'!$A$6:$P$387,'Data for figs 1.26_1.31'!Y$2,FALSE)</f>
        <v>6</v>
      </c>
      <c r="Z336" s="533"/>
      <c r="AA336" s="533"/>
      <c r="AB336" s="522"/>
      <c r="AC336" s="527"/>
    </row>
    <row r="337" spans="1:29" ht="17.25" x14ac:dyDescent="0.35">
      <c r="A337" s="528" t="s">
        <v>786</v>
      </c>
      <c r="B337" s="528" t="s">
        <v>787</v>
      </c>
      <c r="C337" s="528"/>
      <c r="D337" s="528" t="s">
        <v>49</v>
      </c>
      <c r="E337" s="528" t="s">
        <v>767</v>
      </c>
      <c r="F337" s="528"/>
      <c r="G337" s="529">
        <f>VLOOKUP($A337,'1.26'!$A$6:$P$387,'Data for figs 1.26_1.31'!G$2,FALSE)</f>
        <v>360.3</v>
      </c>
      <c r="H337" s="529">
        <f>VLOOKUP($A337,'1.26'!$A$6:$P$387,'Data for figs 1.26_1.31'!H$2,FALSE)</f>
        <v>254.3</v>
      </c>
      <c r="I337" s="530">
        <f>VLOOKUP($A337,'1.26'!$A$6:$P$387,'Data for figs 1.26_1.31'!I$2,FALSE)</f>
        <v>303.5</v>
      </c>
      <c r="J337" s="530">
        <f>VLOOKUP($A337,'1.27'!$A$6:$P$387,'Data for figs 1.26_1.31'!J$2,FALSE)</f>
        <v>98.519347067691371</v>
      </c>
      <c r="K337" s="530">
        <f>VLOOKUP($A337,'1.27'!$A$6:$P$387,'Data for figs 1.26_1.31'!K$2,FALSE)</f>
        <v>48.635889816396123</v>
      </c>
      <c r="L337" s="530">
        <f>VLOOKUP($A337,'1.27'!$A$6:$P$387,'Data for figs 1.26_1.31'!L$2,FALSE)</f>
        <v>72.460884331327051</v>
      </c>
      <c r="M337" s="546">
        <f>VLOOKUP($A337,'1.28'!$A$6:$P$387,'Data for figs 1.26_1.31'!M$2,FALSE)</f>
        <v>154.99756521613477</v>
      </c>
      <c r="N337" s="546">
        <f>VLOOKUP($A337,'1.28'!$A$6:$P$387,'Data for figs 1.26_1.31'!N$2,FALSE)</f>
        <v>87.705439169817041</v>
      </c>
      <c r="O337" s="546">
        <f>VLOOKUP($A337,'1.28'!$A$6:$P$387,'Data for figs 1.26_1.31'!O$2,FALSE)</f>
        <v>119.07489256196114</v>
      </c>
      <c r="P337" s="556">
        <f>VLOOKUP($A337,'1.29'!$A$6:$P$387,'Data for figs 1.26_1.31'!P$2,FALSE)</f>
        <v>59.974604742208058</v>
      </c>
      <c r="Q337" s="556">
        <f>VLOOKUP($A337,'1.29'!$A$6:$P$387,'Data for figs 1.26_1.31'!Q$2,FALSE)</f>
        <v>20.805663669883792</v>
      </c>
      <c r="R337" s="556">
        <f>VLOOKUP($A337,'1.29'!$A$6:$P$387,'Data for figs 1.26_1.31'!R$2,FALSE)</f>
        <v>39.525500613525551</v>
      </c>
      <c r="S337" s="546">
        <f>VLOOKUP($A337,'1.30'!$A$6:$P$387,'Data for figs 1.26_1.31'!S$2,FALSE)</f>
        <v>80.168869556021022</v>
      </c>
      <c r="T337" s="546">
        <f>VLOOKUP($A337,'1.30'!$A$6:$P$387,'Data for figs 1.26_1.31'!T$2,FALSE)</f>
        <v>60.807508357744766</v>
      </c>
      <c r="U337" s="546">
        <f>VLOOKUP($A337,'1.30'!$A$6:$P$387,'Data for figs 1.26_1.31'!U$2,FALSE)</f>
        <v>69.400962364308327</v>
      </c>
      <c r="V337" s="556">
        <v>17.73460441208514</v>
      </c>
      <c r="W337" s="556">
        <v>7.7225809384315509</v>
      </c>
      <c r="X337" s="556">
        <v>12.471379234021242</v>
      </c>
      <c r="Y337" s="531">
        <f>VLOOKUP($A337,'1.26'!$A$6:$P$387,'Data for figs 1.26_1.31'!Y$2,FALSE)</f>
        <v>22</v>
      </c>
      <c r="Z337" s="533"/>
      <c r="AA337" s="533"/>
      <c r="AB337" s="522"/>
      <c r="AC337" s="527"/>
    </row>
    <row r="338" spans="1:29" ht="17.25" x14ac:dyDescent="0.35">
      <c r="A338" s="528" t="s">
        <v>788</v>
      </c>
      <c r="B338" s="528" t="s">
        <v>789</v>
      </c>
      <c r="C338" s="528"/>
      <c r="D338" s="528" t="s">
        <v>49</v>
      </c>
      <c r="E338" s="528" t="s">
        <v>767</v>
      </c>
      <c r="F338" s="528"/>
      <c r="G338" s="529">
        <f>VLOOKUP($A338,'1.26'!$A$6:$P$387,'Data for figs 1.26_1.31'!G$2,FALSE)</f>
        <v>303.3</v>
      </c>
      <c r="H338" s="529">
        <f>VLOOKUP($A338,'1.26'!$A$6:$P$387,'Data for figs 1.26_1.31'!H$2,FALSE)</f>
        <v>229.3</v>
      </c>
      <c r="I338" s="530">
        <f>VLOOKUP($A338,'1.26'!$A$6:$P$387,'Data for figs 1.26_1.31'!I$2,FALSE)</f>
        <v>262.89999999999998</v>
      </c>
      <c r="J338" s="530">
        <f>VLOOKUP($A338,'1.27'!$A$6:$P$387,'Data for figs 1.26_1.31'!J$2,FALSE)</f>
        <v>84.70753057097167</v>
      </c>
      <c r="K338" s="530">
        <f>VLOOKUP($A338,'1.27'!$A$6:$P$387,'Data for figs 1.26_1.31'!K$2,FALSE)</f>
        <v>40.884090753195295</v>
      </c>
      <c r="L338" s="530">
        <f>VLOOKUP($A338,'1.27'!$A$6:$P$387,'Data for figs 1.26_1.31'!L$2,FALSE)</f>
        <v>61.516598646797782</v>
      </c>
      <c r="M338" s="546">
        <f>VLOOKUP($A338,'1.28'!$A$6:$P$387,'Data for figs 1.26_1.31'!M$2,FALSE)</f>
        <v>143.9067888900957</v>
      </c>
      <c r="N338" s="546">
        <f>VLOOKUP($A338,'1.28'!$A$6:$P$387,'Data for figs 1.26_1.31'!N$2,FALSE)</f>
        <v>64.251054374481726</v>
      </c>
      <c r="O338" s="546">
        <f>VLOOKUP($A338,'1.28'!$A$6:$P$387,'Data for figs 1.26_1.31'!O$2,FALSE)</f>
        <v>98.258810178460791</v>
      </c>
      <c r="P338" s="556">
        <f>VLOOKUP($A338,'1.29'!$A$6:$P$387,'Data for figs 1.26_1.31'!P$2,FALSE)</f>
        <v>52.361538317938212</v>
      </c>
      <c r="Q338" s="556">
        <f>VLOOKUP($A338,'1.29'!$A$6:$P$387,'Data for figs 1.26_1.31'!Q$2,FALSE)</f>
        <v>13.724520869207723</v>
      </c>
      <c r="R338" s="556">
        <f>VLOOKUP($A338,'1.29'!$A$6:$P$387,'Data for figs 1.26_1.31'!R$2,FALSE)</f>
        <v>31.846910249790646</v>
      </c>
      <c r="S338" s="546">
        <f>VLOOKUP($A338,'1.30'!$A$6:$P$387,'Data for figs 1.26_1.31'!S$2,FALSE)</f>
        <v>46.296790786365904</v>
      </c>
      <c r="T338" s="546">
        <f>VLOOKUP($A338,'1.30'!$A$6:$P$387,'Data for figs 1.26_1.31'!T$2,FALSE)</f>
        <v>65.38089275154833</v>
      </c>
      <c r="U338" s="546">
        <f>VLOOKUP($A338,'1.30'!$A$6:$P$387,'Data for figs 1.26_1.31'!U$2,FALSE)</f>
        <v>58.569461143567608</v>
      </c>
      <c r="V338" s="556">
        <v>10.134987178571762</v>
      </c>
      <c r="W338" s="556">
        <v>16.047475843298823</v>
      </c>
      <c r="X338" s="556">
        <v>13.373530770624157</v>
      </c>
      <c r="Y338" s="531">
        <f>VLOOKUP($A338,'1.26'!$A$6:$P$387,'Data for figs 1.26_1.31'!Y$2,FALSE)</f>
        <v>32</v>
      </c>
      <c r="Z338" s="533"/>
      <c r="AA338" s="533"/>
      <c r="AB338" s="522"/>
      <c r="AC338" s="527"/>
    </row>
    <row r="339" spans="1:29" ht="17.25" x14ac:dyDescent="0.35">
      <c r="A339" s="528" t="s">
        <v>790</v>
      </c>
      <c r="B339" s="528" t="s">
        <v>791</v>
      </c>
      <c r="C339" s="528"/>
      <c r="D339" s="528" t="s">
        <v>49</v>
      </c>
      <c r="E339" s="528" t="s">
        <v>767</v>
      </c>
      <c r="F339" s="528"/>
      <c r="G339" s="529">
        <f>VLOOKUP($A339,'1.26'!$A$6:$P$387,'Data for figs 1.26_1.31'!G$2,FALSE)</f>
        <v>443.3</v>
      </c>
      <c r="H339" s="529">
        <f>VLOOKUP($A339,'1.26'!$A$6:$P$387,'Data for figs 1.26_1.31'!H$2,FALSE)</f>
        <v>274.89999999999998</v>
      </c>
      <c r="I339" s="530">
        <f>VLOOKUP($A339,'1.26'!$A$6:$P$387,'Data for figs 1.26_1.31'!I$2,FALSE)</f>
        <v>348.3</v>
      </c>
      <c r="J339" s="530">
        <f>VLOOKUP($A339,'1.27'!$A$6:$P$387,'Data for figs 1.26_1.31'!J$2,FALSE)</f>
        <v>133.9521941529139</v>
      </c>
      <c r="K339" s="530">
        <f>VLOOKUP($A339,'1.27'!$A$6:$P$387,'Data for figs 1.26_1.31'!K$2,FALSE)</f>
        <v>45.515477180730869</v>
      </c>
      <c r="L339" s="530">
        <f>VLOOKUP($A339,'1.27'!$A$6:$P$387,'Data for figs 1.26_1.31'!L$2,FALSE)</f>
        <v>89.708816535523269</v>
      </c>
      <c r="M339" s="546">
        <f>VLOOKUP($A339,'1.28'!$A$6:$P$387,'Data for figs 1.26_1.31'!M$2,FALSE)</f>
        <v>230.32615880315606</v>
      </c>
      <c r="N339" s="546">
        <f>VLOOKUP($A339,'1.28'!$A$6:$P$387,'Data for figs 1.26_1.31'!N$2,FALSE)</f>
        <v>83.721634315834976</v>
      </c>
      <c r="O339" s="546">
        <f>VLOOKUP($A339,'1.28'!$A$6:$P$387,'Data for figs 1.26_1.31'!O$2,FALSE)</f>
        <v>143.58799154071406</v>
      </c>
      <c r="P339" s="556">
        <f>VLOOKUP($A339,'1.29'!$A$6:$P$387,'Data for figs 1.26_1.31'!P$2,FALSE)</f>
        <v>83.750139756183444</v>
      </c>
      <c r="Q339" s="556">
        <f>VLOOKUP($A339,'1.29'!$A$6:$P$387,'Data for figs 1.26_1.31'!Q$2,FALSE)</f>
        <v>15.938807083729504</v>
      </c>
      <c r="R339" s="556">
        <f>VLOOKUP($A339,'1.29'!$A$6:$P$387,'Data for figs 1.26_1.31'!R$2,FALSE)</f>
        <v>49.963731241900987</v>
      </c>
      <c r="S339" s="546">
        <f>VLOOKUP($A339,'1.30'!$A$6:$P$387,'Data for figs 1.26_1.31'!S$2,FALSE)</f>
        <v>107.08049511474786</v>
      </c>
      <c r="T339" s="546">
        <f>VLOOKUP($A339,'1.30'!$A$6:$P$387,'Data for figs 1.26_1.31'!T$2,FALSE)</f>
        <v>83.908760248913509</v>
      </c>
      <c r="U339" s="546">
        <f>VLOOKUP($A339,'1.30'!$A$6:$P$387,'Data for figs 1.26_1.31'!U$2,FALSE)</f>
        <v>93.610972260433826</v>
      </c>
      <c r="V339" s="556">
        <v>20.315078898998319</v>
      </c>
      <c r="W339" s="556">
        <v>18.420435868610742</v>
      </c>
      <c r="X339" s="556">
        <v>19.337151930283135</v>
      </c>
      <c r="Y339" s="531">
        <f>VLOOKUP($A339,'1.26'!$A$6:$P$387,'Data for figs 1.26_1.31'!Y$2,FALSE)</f>
        <v>9</v>
      </c>
      <c r="Z339" s="533"/>
      <c r="AA339" s="533"/>
      <c r="AB339" s="522"/>
      <c r="AC339" s="527"/>
    </row>
    <row r="340" spans="1:29" ht="17.25" x14ac:dyDescent="0.35">
      <c r="A340" s="528" t="s">
        <v>792</v>
      </c>
      <c r="B340" s="528" t="s">
        <v>793</v>
      </c>
      <c r="C340" s="528"/>
      <c r="D340" s="528" t="s">
        <v>49</v>
      </c>
      <c r="E340" s="528" t="s">
        <v>767</v>
      </c>
      <c r="F340" s="528"/>
      <c r="G340" s="529">
        <f>VLOOKUP($A340,'1.26'!$A$6:$P$387,'Data for figs 1.26_1.31'!G$2,FALSE)</f>
        <v>403.8</v>
      </c>
      <c r="H340" s="529">
        <f>VLOOKUP($A340,'1.26'!$A$6:$P$387,'Data for figs 1.26_1.31'!H$2,FALSE)</f>
        <v>324.3</v>
      </c>
      <c r="I340" s="530">
        <f>VLOOKUP($A340,'1.26'!$A$6:$P$387,'Data for figs 1.26_1.31'!I$2,FALSE)</f>
        <v>363.9</v>
      </c>
      <c r="J340" s="530">
        <f>VLOOKUP($A340,'1.27'!$A$6:$P$387,'Data for figs 1.26_1.31'!J$2,FALSE)</f>
        <v>142.0372816100859</v>
      </c>
      <c r="K340" s="530">
        <f>VLOOKUP($A340,'1.27'!$A$6:$P$387,'Data for figs 1.26_1.31'!K$2,FALSE)</f>
        <v>65.300198487386808</v>
      </c>
      <c r="L340" s="530">
        <f>VLOOKUP($A340,'1.27'!$A$6:$P$387,'Data for figs 1.26_1.31'!L$2,FALSE)</f>
        <v>102.43045731089282</v>
      </c>
      <c r="M340" s="546">
        <f>VLOOKUP($A340,'1.28'!$A$6:$P$387,'Data for figs 1.26_1.31'!M$2,FALSE)</f>
        <v>182.61258112942784</v>
      </c>
      <c r="N340" s="546">
        <f>VLOOKUP($A340,'1.28'!$A$6:$P$387,'Data for figs 1.26_1.31'!N$2,FALSE)</f>
        <v>98.681498456870742</v>
      </c>
      <c r="O340" s="546">
        <f>VLOOKUP($A340,'1.28'!$A$6:$P$387,'Data for figs 1.26_1.31'!O$2,FALSE)</f>
        <v>137.37564827753786</v>
      </c>
      <c r="P340" s="556">
        <f>VLOOKUP($A340,'1.29'!$A$6:$P$387,'Data for figs 1.26_1.31'!P$2,FALSE)</f>
        <v>90.879846688153322</v>
      </c>
      <c r="Q340" s="556">
        <f>VLOOKUP($A340,'1.29'!$A$6:$P$387,'Data for figs 1.26_1.31'!Q$2,FALSE)</f>
        <v>27.642442049998703</v>
      </c>
      <c r="R340" s="556">
        <f>VLOOKUP($A340,'1.29'!$A$6:$P$387,'Data for figs 1.26_1.31'!R$2,FALSE)</f>
        <v>58.234242359658111</v>
      </c>
      <c r="S340" s="546">
        <f>VLOOKUP($A340,'1.30'!$A$6:$P$387,'Data for figs 1.26_1.31'!S$2,FALSE)</f>
        <v>77.732539601872446</v>
      </c>
      <c r="T340" s="546">
        <f>VLOOKUP($A340,'1.30'!$A$6:$P$387,'Data for figs 1.26_1.31'!T$2,FALSE)</f>
        <v>85.496345535087741</v>
      </c>
      <c r="U340" s="546">
        <f>VLOOKUP($A340,'1.30'!$A$6:$P$387,'Data for figs 1.26_1.31'!U$2,FALSE)</f>
        <v>82.573622925714957</v>
      </c>
      <c r="V340" s="556">
        <v>19.287082124232295</v>
      </c>
      <c r="W340" s="556">
        <v>19.055397075938824</v>
      </c>
      <c r="X340" s="556">
        <v>19.153947316514845</v>
      </c>
      <c r="Y340" s="531">
        <f>VLOOKUP($A340,'1.26'!$A$6:$P$387,'Data for figs 1.26_1.31'!Y$2,FALSE)</f>
        <v>16</v>
      </c>
      <c r="Z340" s="533"/>
      <c r="AA340" s="533"/>
      <c r="AB340" s="522"/>
      <c r="AC340" s="527"/>
    </row>
    <row r="341" spans="1:29" ht="17.25" x14ac:dyDescent="0.35">
      <c r="A341" s="528" t="s">
        <v>1225</v>
      </c>
      <c r="B341" s="528" t="s">
        <v>794</v>
      </c>
      <c r="C341" s="528"/>
      <c r="D341" s="528" t="s">
        <v>49</v>
      </c>
      <c r="E341" s="528" t="s">
        <v>767</v>
      </c>
      <c r="F341" s="528"/>
      <c r="G341" s="529">
        <f>VLOOKUP($A341,'1.26'!$A$6:$P$387,'Data for figs 1.26_1.31'!G$2,FALSE)</f>
        <v>405.7</v>
      </c>
      <c r="H341" s="529">
        <f>VLOOKUP($A341,'1.26'!$A$6:$P$387,'Data for figs 1.26_1.31'!H$2,FALSE)</f>
        <v>295.7</v>
      </c>
      <c r="I341" s="530">
        <f>VLOOKUP($A341,'1.26'!$A$6:$P$387,'Data for figs 1.26_1.31'!I$2,FALSE)</f>
        <v>345.8</v>
      </c>
      <c r="J341" s="530">
        <f>VLOOKUP($A341,'1.27'!$A$6:$P$387,'Data for figs 1.26_1.31'!J$2,FALSE)</f>
        <v>124.63222812476961</v>
      </c>
      <c r="K341" s="530">
        <f>VLOOKUP($A341,'1.27'!$A$6:$P$387,'Data for figs 1.26_1.31'!K$2,FALSE)</f>
        <v>61.771074431262683</v>
      </c>
      <c r="L341" s="530">
        <f>VLOOKUP($A341,'1.27'!$A$6:$P$387,'Data for figs 1.26_1.31'!L$2,FALSE)</f>
        <v>92.024145772942546</v>
      </c>
      <c r="M341" s="546">
        <f>VLOOKUP($A341,'1.28'!$A$6:$P$387,'Data for figs 1.26_1.31'!M$2,FALSE)</f>
        <v>180.8641777400963</v>
      </c>
      <c r="N341" s="546">
        <f>VLOOKUP($A341,'1.28'!$A$6:$P$387,'Data for figs 1.26_1.31'!N$2,FALSE)</f>
        <v>90.369972131217239</v>
      </c>
      <c r="O341" s="546">
        <f>VLOOKUP($A341,'1.28'!$A$6:$P$387,'Data for figs 1.26_1.31'!O$2,FALSE)</f>
        <v>130.52891569274877</v>
      </c>
      <c r="P341" s="556">
        <f>VLOOKUP($A341,'1.29'!$A$6:$P$387,'Data for figs 1.26_1.31'!P$2,FALSE)</f>
        <v>74.73828776598684</v>
      </c>
      <c r="Q341" s="556">
        <f>VLOOKUP($A341,'1.29'!$A$6:$P$387,'Data for figs 1.26_1.31'!Q$2,FALSE)</f>
        <v>27.501349668348972</v>
      </c>
      <c r="R341" s="556">
        <f>VLOOKUP($A341,'1.29'!$A$6:$P$387,'Data for figs 1.26_1.31'!R$2,FALSE)</f>
        <v>50.240437716402397</v>
      </c>
      <c r="S341" s="546">
        <f>VLOOKUP($A341,'1.30'!$A$6:$P$387,'Data for figs 1.26_1.31'!S$2,FALSE)</f>
        <v>79.15921276625177</v>
      </c>
      <c r="T341" s="546">
        <f>VLOOKUP($A341,'1.30'!$A$6:$P$387,'Data for figs 1.26_1.31'!T$2,FALSE)</f>
        <v>72.071495737993345</v>
      </c>
      <c r="U341" s="546">
        <f>VLOOKUP($A341,'1.30'!$A$6:$P$387,'Data for figs 1.26_1.31'!U$2,FALSE)</f>
        <v>75.577455183931178</v>
      </c>
      <c r="V341" s="556">
        <v>17.247626389203656</v>
      </c>
      <c r="W341" s="556">
        <v>12.562347529942551</v>
      </c>
      <c r="X341" s="556">
        <v>14.806229643538044</v>
      </c>
      <c r="Y341" s="531">
        <f>VLOOKUP($A341,'1.26'!$A$6:$P$387,'Data for figs 1.26_1.31'!Y$2,FALSE)</f>
        <v>14</v>
      </c>
      <c r="Z341" s="533"/>
      <c r="AA341" s="533"/>
      <c r="AB341" s="522"/>
      <c r="AC341" s="527"/>
    </row>
    <row r="342" spans="1:29" ht="17.25" x14ac:dyDescent="0.35">
      <c r="A342" s="528" t="s">
        <v>796</v>
      </c>
      <c r="B342" s="528" t="s">
        <v>797</v>
      </c>
      <c r="C342" s="528"/>
      <c r="D342" s="528" t="s">
        <v>49</v>
      </c>
      <c r="E342" s="528" t="s">
        <v>767</v>
      </c>
      <c r="F342" s="528"/>
      <c r="G342" s="529">
        <f>VLOOKUP($A342,'1.26'!$A$6:$P$387,'Data for figs 1.26_1.31'!G$2,FALSE)</f>
        <v>396.3</v>
      </c>
      <c r="H342" s="529">
        <f>VLOOKUP($A342,'1.26'!$A$6:$P$387,'Data for figs 1.26_1.31'!H$2,FALSE)</f>
        <v>274.39999999999998</v>
      </c>
      <c r="I342" s="530">
        <f>VLOOKUP($A342,'1.26'!$A$6:$P$387,'Data for figs 1.26_1.31'!I$2,FALSE)</f>
        <v>329.4</v>
      </c>
      <c r="J342" s="530">
        <f>VLOOKUP($A342,'1.27'!$A$6:$P$387,'Data for figs 1.26_1.31'!J$2,FALSE)</f>
        <v>114.82958387150612</v>
      </c>
      <c r="K342" s="530">
        <f>VLOOKUP($A342,'1.27'!$A$6:$P$387,'Data for figs 1.26_1.31'!K$2,FALSE)</f>
        <v>42.990253544612806</v>
      </c>
      <c r="L342" s="530">
        <f>VLOOKUP($A342,'1.27'!$A$6:$P$387,'Data for figs 1.26_1.31'!L$2,FALSE)</f>
        <v>78.042275811894129</v>
      </c>
      <c r="M342" s="546">
        <f>VLOOKUP($A342,'1.28'!$A$6:$P$387,'Data for figs 1.26_1.31'!M$2,FALSE)</f>
        <v>181.34454432124289</v>
      </c>
      <c r="N342" s="546">
        <f>VLOOKUP($A342,'1.28'!$A$6:$P$387,'Data for figs 1.26_1.31'!N$2,FALSE)</f>
        <v>79.759731442980311</v>
      </c>
      <c r="O342" s="546">
        <f>VLOOKUP($A342,'1.28'!$A$6:$P$387,'Data for figs 1.26_1.31'!O$2,FALSE)</f>
        <v>125.12375869243743</v>
      </c>
      <c r="P342" s="556">
        <f>VLOOKUP($A342,'1.29'!$A$6:$P$387,'Data for figs 1.26_1.31'!P$2,FALSE)</f>
        <v>73.569438679240605</v>
      </c>
      <c r="Q342" s="556">
        <f>VLOOKUP($A342,'1.29'!$A$6:$P$387,'Data for figs 1.26_1.31'!Q$2,FALSE)</f>
        <v>16.214423476541498</v>
      </c>
      <c r="R342" s="556">
        <f>VLOOKUP($A342,'1.29'!$A$6:$P$387,'Data for figs 1.26_1.31'!R$2,FALSE)</f>
        <v>44.217603866511155</v>
      </c>
      <c r="S342" s="546">
        <f>VLOOKUP($A342,'1.30'!$A$6:$P$387,'Data for figs 1.26_1.31'!S$2,FALSE)</f>
        <v>70.638951296485601</v>
      </c>
      <c r="T342" s="546">
        <f>VLOOKUP($A342,'1.30'!$A$6:$P$387,'Data for figs 1.26_1.31'!T$2,FALSE)</f>
        <v>81.007526232384251</v>
      </c>
      <c r="U342" s="546">
        <f>VLOOKUP($A342,'1.30'!$A$6:$P$387,'Data for figs 1.26_1.31'!U$2,FALSE)</f>
        <v>77.536594428458343</v>
      </c>
      <c r="V342" s="556">
        <v>15.451829329803536</v>
      </c>
      <c r="W342" s="556">
        <v>13.430278963087979</v>
      </c>
      <c r="X342" s="556">
        <v>14.402609642980462</v>
      </c>
      <c r="Y342" s="531">
        <f>VLOOKUP($A342,'1.26'!$A$6:$P$387,'Data for figs 1.26_1.31'!Y$2,FALSE)</f>
        <v>19</v>
      </c>
      <c r="Z342" s="533"/>
      <c r="AA342" s="533"/>
      <c r="AB342" s="522"/>
      <c r="AC342" s="527"/>
    </row>
    <row r="343" spans="1:29" ht="17.25" x14ac:dyDescent="0.35">
      <c r="A343" s="528" t="s">
        <v>798</v>
      </c>
      <c r="B343" s="528" t="s">
        <v>799</v>
      </c>
      <c r="C343" s="528"/>
      <c r="D343" s="528" t="s">
        <v>49</v>
      </c>
      <c r="E343" s="528" t="s">
        <v>767</v>
      </c>
      <c r="F343" s="528"/>
      <c r="G343" s="529">
        <f>VLOOKUP($A343,'1.26'!$A$6:$P$387,'Data for figs 1.26_1.31'!G$2,FALSE)</f>
        <v>468.7</v>
      </c>
      <c r="H343" s="529">
        <f>VLOOKUP($A343,'1.26'!$A$6:$P$387,'Data for figs 1.26_1.31'!H$2,FALSE)</f>
        <v>286.8</v>
      </c>
      <c r="I343" s="530">
        <f>VLOOKUP($A343,'1.26'!$A$6:$P$387,'Data for figs 1.26_1.31'!I$2,FALSE)</f>
        <v>358.3</v>
      </c>
      <c r="J343" s="530">
        <f>VLOOKUP($A343,'1.27'!$A$6:$P$387,'Data for figs 1.26_1.31'!J$2,FALSE)</f>
        <v>153.51606470349287</v>
      </c>
      <c r="K343" s="530">
        <f>VLOOKUP($A343,'1.27'!$A$6:$P$387,'Data for figs 1.26_1.31'!K$2,FALSE)</f>
        <v>63.763927691340669</v>
      </c>
      <c r="L343" s="530">
        <f>VLOOKUP($A343,'1.27'!$A$6:$P$387,'Data for figs 1.26_1.31'!L$2,FALSE)</f>
        <v>106.50413580116324</v>
      </c>
      <c r="M343" s="546">
        <f>VLOOKUP($A343,'1.28'!$A$6:$P$387,'Data for figs 1.26_1.31'!M$2,FALSE)</f>
        <v>195.69873213575912</v>
      </c>
      <c r="N343" s="546">
        <f>VLOOKUP($A343,'1.28'!$A$6:$P$387,'Data for figs 1.26_1.31'!N$2,FALSE)</f>
        <v>82.855068192339402</v>
      </c>
      <c r="O343" s="546">
        <f>VLOOKUP($A343,'1.28'!$A$6:$P$387,'Data for figs 1.26_1.31'!O$2,FALSE)</f>
        <v>130.25413186758911</v>
      </c>
      <c r="P343" s="556">
        <f>VLOOKUP($A343,'1.29'!$A$6:$P$387,'Data for figs 1.26_1.31'!P$2,FALSE)</f>
        <v>95.984602153543889</v>
      </c>
      <c r="Q343" s="556">
        <f>VLOOKUP($A343,'1.29'!$A$6:$P$387,'Data for figs 1.26_1.31'!Q$2,FALSE)</f>
        <v>25.414131919000006</v>
      </c>
      <c r="R343" s="556">
        <f>VLOOKUP($A343,'1.29'!$A$6:$P$387,'Data for figs 1.26_1.31'!R$2,FALSE)</f>
        <v>58.686330275576459</v>
      </c>
      <c r="S343" s="546">
        <f>VLOOKUP($A343,'1.30'!$A$6:$P$387,'Data for figs 1.26_1.31'!S$2,FALSE)</f>
        <v>96.189831165227574</v>
      </c>
      <c r="T343" s="546">
        <f>VLOOKUP($A343,'1.30'!$A$6:$P$387,'Data for figs 1.26_1.31'!T$2,FALSE)</f>
        <v>76.265029660261646</v>
      </c>
      <c r="U343" s="546">
        <f>VLOOKUP($A343,'1.30'!$A$6:$P$387,'Data for figs 1.26_1.31'!U$2,FALSE)</f>
        <v>83.82427603774255</v>
      </c>
      <c r="V343" s="556">
        <v>24.039661672449729</v>
      </c>
      <c r="W343" s="556">
        <v>12.899626192476482</v>
      </c>
      <c r="X343" s="556">
        <v>18.077989959603936</v>
      </c>
      <c r="Y343" s="531">
        <f>VLOOKUP($A343,'1.26'!$A$6:$P$387,'Data for figs 1.26_1.31'!Y$2,FALSE)</f>
        <v>3</v>
      </c>
      <c r="Z343" s="533"/>
      <c r="AA343" s="533"/>
      <c r="AB343" s="522"/>
      <c r="AC343" s="527"/>
    </row>
    <row r="344" spans="1:29" ht="17.25" x14ac:dyDescent="0.35">
      <c r="A344" s="528" t="s">
        <v>800</v>
      </c>
      <c r="B344" s="528" t="s">
        <v>801</v>
      </c>
      <c r="C344" s="528"/>
      <c r="D344" s="528" t="s">
        <v>49</v>
      </c>
      <c r="E344" s="528" t="s">
        <v>767</v>
      </c>
      <c r="F344" s="528"/>
      <c r="G344" s="529">
        <f>VLOOKUP($A344,'1.26'!$A$6:$P$387,'Data for figs 1.26_1.31'!G$2,FALSE)</f>
        <v>376.5</v>
      </c>
      <c r="H344" s="529">
        <f>VLOOKUP($A344,'1.26'!$A$6:$P$387,'Data for figs 1.26_1.31'!H$2,FALSE)</f>
        <v>282.3</v>
      </c>
      <c r="I344" s="530">
        <f>VLOOKUP($A344,'1.26'!$A$6:$P$387,'Data for figs 1.26_1.31'!I$2,FALSE)</f>
        <v>322</v>
      </c>
      <c r="J344" s="530">
        <f>VLOOKUP($A344,'1.27'!$A$6:$P$387,'Data for figs 1.26_1.31'!J$2,FALSE)</f>
        <v>103.70455305676363</v>
      </c>
      <c r="K344" s="530">
        <f>VLOOKUP($A344,'1.27'!$A$6:$P$387,'Data for figs 1.26_1.31'!K$2,FALSE)</f>
        <v>61.841240244986572</v>
      </c>
      <c r="L344" s="530">
        <f>VLOOKUP($A344,'1.27'!$A$6:$P$387,'Data for figs 1.26_1.31'!L$2,FALSE)</f>
        <v>81.900912231540289</v>
      </c>
      <c r="M344" s="546">
        <f>VLOOKUP($A344,'1.28'!$A$6:$P$387,'Data for figs 1.26_1.31'!M$2,FALSE)</f>
        <v>176.64789938296855</v>
      </c>
      <c r="N344" s="546">
        <f>VLOOKUP($A344,'1.28'!$A$6:$P$387,'Data for figs 1.26_1.31'!N$2,FALSE)</f>
        <v>92.701574506530861</v>
      </c>
      <c r="O344" s="546">
        <f>VLOOKUP($A344,'1.28'!$A$6:$P$387,'Data for figs 1.26_1.31'!O$2,FALSE)</f>
        <v>127.80848514814153</v>
      </c>
      <c r="P344" s="556">
        <f>VLOOKUP($A344,'1.29'!$A$6:$P$387,'Data for figs 1.26_1.31'!P$2,FALSE)</f>
        <v>67.28553095622344</v>
      </c>
      <c r="Q344" s="556">
        <f>VLOOKUP($A344,'1.29'!$A$6:$P$387,'Data for figs 1.26_1.31'!Q$2,FALSE)</f>
        <v>31.602014103744917</v>
      </c>
      <c r="R344" s="556">
        <f>VLOOKUP($A344,'1.29'!$A$6:$P$387,'Data for figs 1.26_1.31'!R$2,FALSE)</f>
        <v>48.654827362398954</v>
      </c>
      <c r="S344" s="546">
        <f>VLOOKUP($A344,'1.30'!$A$6:$P$387,'Data for figs 1.26_1.31'!S$2,FALSE)</f>
        <v>73.133339873247095</v>
      </c>
      <c r="T344" s="546">
        <f>VLOOKUP($A344,'1.30'!$A$6:$P$387,'Data for figs 1.26_1.31'!T$2,FALSE)</f>
        <v>80.918231754015522</v>
      </c>
      <c r="U344" s="546">
        <f>VLOOKUP($A344,'1.30'!$A$6:$P$387,'Data for figs 1.26_1.31'!U$2,FALSE)</f>
        <v>79.17154335546671</v>
      </c>
      <c r="V344" s="556">
        <v>17.177579431306143</v>
      </c>
      <c r="W344" s="556">
        <v>12.085200682787322</v>
      </c>
      <c r="X344" s="556">
        <v>14.560997097542213</v>
      </c>
      <c r="Y344" s="531">
        <f>VLOOKUP($A344,'1.26'!$A$6:$P$387,'Data for figs 1.26_1.31'!Y$2,FALSE)</f>
        <v>18</v>
      </c>
      <c r="Z344" s="533"/>
      <c r="AA344" s="533"/>
      <c r="AB344" s="522"/>
      <c r="AC344" s="527"/>
    </row>
    <row r="345" spans="1:29" ht="17.25" x14ac:dyDescent="0.35">
      <c r="A345" s="528" t="s">
        <v>802</v>
      </c>
      <c r="B345" s="528" t="s">
        <v>803</v>
      </c>
      <c r="C345" s="528"/>
      <c r="D345" s="528" t="s">
        <v>49</v>
      </c>
      <c r="E345" s="528" t="s">
        <v>767</v>
      </c>
      <c r="F345" s="528"/>
      <c r="G345" s="529">
        <f>VLOOKUP($A345,'1.26'!$A$6:$P$387,'Data for figs 1.26_1.31'!G$2,FALSE)</f>
        <v>376.6</v>
      </c>
      <c r="H345" s="529">
        <f>VLOOKUP($A345,'1.26'!$A$6:$P$387,'Data for figs 1.26_1.31'!H$2,FALSE)</f>
        <v>296</v>
      </c>
      <c r="I345" s="530">
        <f>VLOOKUP($A345,'1.26'!$A$6:$P$387,'Data for figs 1.26_1.31'!I$2,FALSE)</f>
        <v>331.9</v>
      </c>
      <c r="J345" s="530">
        <f>VLOOKUP($A345,'1.27'!$A$6:$P$387,'Data for figs 1.26_1.31'!J$2,FALSE)</f>
        <v>106.65497007457057</v>
      </c>
      <c r="K345" s="530">
        <f>VLOOKUP($A345,'1.27'!$A$6:$P$387,'Data for figs 1.26_1.31'!K$2,FALSE)</f>
        <v>53.354083555942793</v>
      </c>
      <c r="L345" s="530">
        <f>VLOOKUP($A345,'1.27'!$A$6:$P$387,'Data for figs 1.26_1.31'!L$2,FALSE)</f>
        <v>78.94001435968562</v>
      </c>
      <c r="M345" s="546">
        <f>VLOOKUP($A345,'1.28'!$A$6:$P$387,'Data for figs 1.26_1.31'!M$2,FALSE)</f>
        <v>161.66324351049693</v>
      </c>
      <c r="N345" s="546">
        <f>VLOOKUP($A345,'1.28'!$A$6:$P$387,'Data for figs 1.26_1.31'!N$2,FALSE)</f>
        <v>84.427132577357995</v>
      </c>
      <c r="O345" s="546">
        <f>VLOOKUP($A345,'1.28'!$A$6:$P$387,'Data for figs 1.26_1.31'!O$2,FALSE)</f>
        <v>117.87457873043441</v>
      </c>
      <c r="P345" s="556">
        <f>VLOOKUP($A345,'1.29'!$A$6:$P$387,'Data for figs 1.26_1.31'!P$2,FALSE)</f>
        <v>60.060759550263512</v>
      </c>
      <c r="Q345" s="556">
        <f>VLOOKUP($A345,'1.29'!$A$6:$P$387,'Data for figs 1.26_1.31'!Q$2,FALSE)</f>
        <v>21.41116852788597</v>
      </c>
      <c r="R345" s="556">
        <f>VLOOKUP($A345,'1.29'!$A$6:$P$387,'Data for figs 1.26_1.31'!R$2,FALSE)</f>
        <v>40.070198199007152</v>
      </c>
      <c r="S345" s="546">
        <f>VLOOKUP($A345,'1.30'!$A$6:$P$387,'Data for figs 1.26_1.31'!S$2,FALSE)</f>
        <v>80.461813121301844</v>
      </c>
      <c r="T345" s="546">
        <f>VLOOKUP($A345,'1.30'!$A$6:$P$387,'Data for figs 1.26_1.31'!T$2,FALSE)</f>
        <v>91.51931643048853</v>
      </c>
      <c r="U345" s="546">
        <f>VLOOKUP($A345,'1.30'!$A$6:$P$387,'Data for figs 1.26_1.31'!U$2,FALSE)</f>
        <v>86.671217311996372</v>
      </c>
      <c r="V345" s="556">
        <v>14.076208933845878</v>
      </c>
      <c r="W345" s="556">
        <v>16.831546261133397</v>
      </c>
      <c r="X345" s="556">
        <v>15.44500810357472</v>
      </c>
      <c r="Y345" s="531">
        <f>VLOOKUP($A345,'1.26'!$A$6:$P$387,'Data for figs 1.26_1.31'!Y$2,FALSE)</f>
        <v>23</v>
      </c>
      <c r="Z345" s="533"/>
      <c r="AA345" s="533"/>
      <c r="AB345" s="522"/>
      <c r="AC345" s="527"/>
    </row>
    <row r="346" spans="1:29" ht="17.25" x14ac:dyDescent="0.35">
      <c r="A346" s="528" t="s">
        <v>804</v>
      </c>
      <c r="B346" s="528" t="s">
        <v>805</v>
      </c>
      <c r="C346" s="528"/>
      <c r="D346" s="528" t="s">
        <v>49</v>
      </c>
      <c r="E346" s="528" t="s">
        <v>767</v>
      </c>
      <c r="F346" s="528"/>
      <c r="G346" s="529">
        <f>VLOOKUP($A346,'1.26'!$A$6:$P$387,'Data for figs 1.26_1.31'!G$2,FALSE)</f>
        <v>447.5</v>
      </c>
      <c r="H346" s="529">
        <f>VLOOKUP($A346,'1.26'!$A$6:$P$387,'Data for figs 1.26_1.31'!H$2,FALSE)</f>
        <v>286.8</v>
      </c>
      <c r="I346" s="530">
        <f>VLOOKUP($A346,'1.26'!$A$6:$P$387,'Data for figs 1.26_1.31'!I$2,FALSE)</f>
        <v>354.8</v>
      </c>
      <c r="J346" s="530">
        <f>VLOOKUP($A346,'1.27'!$A$6:$P$387,'Data for figs 1.26_1.31'!J$2,FALSE)</f>
        <v>143.88714056085448</v>
      </c>
      <c r="K346" s="530">
        <f>VLOOKUP($A346,'1.27'!$A$6:$P$387,'Data for figs 1.26_1.31'!K$2,FALSE)</f>
        <v>65.268191166807341</v>
      </c>
      <c r="L346" s="530">
        <f>VLOOKUP($A346,'1.27'!$A$6:$P$387,'Data for figs 1.26_1.31'!L$2,FALSE)</f>
        <v>102.37606615732199</v>
      </c>
      <c r="M346" s="546">
        <f>VLOOKUP($A346,'1.28'!$A$6:$P$387,'Data for figs 1.26_1.31'!M$2,FALSE)</f>
        <v>223.23176539099401</v>
      </c>
      <c r="N346" s="546">
        <f>VLOOKUP($A346,'1.28'!$A$6:$P$387,'Data for figs 1.26_1.31'!N$2,FALSE)</f>
        <v>96.269133387725546</v>
      </c>
      <c r="O346" s="546">
        <f>VLOOKUP($A346,'1.28'!$A$6:$P$387,'Data for figs 1.26_1.31'!O$2,FALSE)</f>
        <v>150.38335895471229</v>
      </c>
      <c r="P346" s="556">
        <f>VLOOKUP($A346,'1.29'!$A$6:$P$387,'Data for figs 1.26_1.31'!P$2,FALSE)</f>
        <v>94.200793724248285</v>
      </c>
      <c r="Q346" s="556">
        <f>VLOOKUP($A346,'1.29'!$A$6:$P$387,'Data for figs 1.26_1.31'!Q$2,FALSE)</f>
        <v>29.896254158339257</v>
      </c>
      <c r="R346" s="556">
        <f>VLOOKUP($A346,'1.29'!$A$6:$P$387,'Data for figs 1.26_1.31'!R$2,FALSE)</f>
        <v>60.210424502689435</v>
      </c>
      <c r="S346" s="546">
        <f>VLOOKUP($A346,'1.30'!$A$6:$P$387,'Data for figs 1.26_1.31'!S$2,FALSE)</f>
        <v>92.807978730002247</v>
      </c>
      <c r="T346" s="546">
        <f>VLOOKUP($A346,'1.30'!$A$6:$P$387,'Data for figs 1.26_1.31'!T$2,FALSE)</f>
        <v>77.711511616683993</v>
      </c>
      <c r="U346" s="546">
        <f>VLOOKUP($A346,'1.30'!$A$6:$P$387,'Data for figs 1.26_1.31'!U$2,FALSE)</f>
        <v>83.453186514708705</v>
      </c>
      <c r="V346" s="556">
        <v>21.247765649357898</v>
      </c>
      <c r="W346" s="556">
        <v>16.431524270991186</v>
      </c>
      <c r="X346" s="556">
        <v>18.716786693989853</v>
      </c>
      <c r="Y346" s="531">
        <f>VLOOKUP($A346,'1.26'!$A$6:$P$387,'Data for figs 1.26_1.31'!Y$2,FALSE)</f>
        <v>2</v>
      </c>
      <c r="Z346" s="533"/>
      <c r="AA346" s="533"/>
      <c r="AB346" s="522"/>
      <c r="AC346" s="527"/>
    </row>
    <row r="347" spans="1:29" ht="17.25" x14ac:dyDescent="0.35">
      <c r="A347" s="528" t="s">
        <v>807</v>
      </c>
      <c r="B347" s="528" t="s">
        <v>808</v>
      </c>
      <c r="C347" s="528"/>
      <c r="D347" s="528" t="s">
        <v>49</v>
      </c>
      <c r="E347" s="528" t="s">
        <v>767</v>
      </c>
      <c r="F347" s="528"/>
      <c r="G347" s="529">
        <f>VLOOKUP($A347,'1.26'!$A$6:$P$387,'Data for figs 1.26_1.31'!G$2,FALSE)</f>
        <v>412.7</v>
      </c>
      <c r="H347" s="529">
        <f>VLOOKUP($A347,'1.26'!$A$6:$P$387,'Data for figs 1.26_1.31'!H$2,FALSE)</f>
        <v>259.10000000000002</v>
      </c>
      <c r="I347" s="530">
        <f>VLOOKUP($A347,'1.26'!$A$6:$P$387,'Data for figs 1.26_1.31'!I$2,FALSE)</f>
        <v>326.89999999999998</v>
      </c>
      <c r="J347" s="530">
        <f>VLOOKUP($A347,'1.27'!$A$6:$P$387,'Data for figs 1.26_1.31'!J$2,FALSE)</f>
        <v>109.19505709803035</v>
      </c>
      <c r="K347" s="530">
        <f>VLOOKUP($A347,'1.27'!$A$6:$P$387,'Data for figs 1.26_1.31'!K$2,FALSE)</f>
        <v>61.023344342957927</v>
      </c>
      <c r="L347" s="530">
        <f>VLOOKUP($A347,'1.27'!$A$6:$P$387,'Data for figs 1.26_1.31'!L$2,FALSE)</f>
        <v>85.313216738337061</v>
      </c>
      <c r="M347" s="546">
        <f>VLOOKUP($A347,'1.28'!$A$6:$P$387,'Data for figs 1.26_1.31'!M$2,FALSE)</f>
        <v>189.6150488307739</v>
      </c>
      <c r="N347" s="546">
        <f>VLOOKUP($A347,'1.28'!$A$6:$P$387,'Data for figs 1.26_1.31'!N$2,FALSE)</f>
        <v>84.362190970825509</v>
      </c>
      <c r="O347" s="546">
        <f>VLOOKUP($A347,'1.28'!$A$6:$P$387,'Data for figs 1.26_1.31'!O$2,FALSE)</f>
        <v>134.32682401793738</v>
      </c>
      <c r="P347" s="556">
        <f>VLOOKUP($A347,'1.29'!$A$6:$P$387,'Data for figs 1.26_1.31'!P$2,FALSE)</f>
        <v>70.51283487521998</v>
      </c>
      <c r="Q347" s="556">
        <f>VLOOKUP($A347,'1.29'!$A$6:$P$387,'Data for figs 1.26_1.31'!Q$2,FALSE)</f>
        <v>19.822845301954786</v>
      </c>
      <c r="R347" s="556">
        <f>VLOOKUP($A347,'1.29'!$A$6:$P$387,'Data for figs 1.26_1.31'!R$2,FALSE)</f>
        <v>45.33770597179435</v>
      </c>
      <c r="S347" s="546">
        <f>VLOOKUP($A347,'1.30'!$A$6:$P$387,'Data for figs 1.26_1.31'!S$2,FALSE)</f>
        <v>74.785539107128969</v>
      </c>
      <c r="T347" s="546">
        <f>VLOOKUP($A347,'1.30'!$A$6:$P$387,'Data for figs 1.26_1.31'!T$2,FALSE)</f>
        <v>71.814944028130526</v>
      </c>
      <c r="U347" s="546">
        <f>VLOOKUP($A347,'1.30'!$A$6:$P$387,'Data for figs 1.26_1.31'!U$2,FALSE)</f>
        <v>73.133059396347122</v>
      </c>
      <c r="V347" s="556">
        <v>16.442851976995836</v>
      </c>
      <c r="W347" s="556">
        <v>8.3134704375251989</v>
      </c>
      <c r="X347" s="556">
        <v>12.401031173685157</v>
      </c>
      <c r="Y347" s="531">
        <f>VLOOKUP($A347,'1.26'!$A$6:$P$387,'Data for figs 1.26_1.31'!Y$2,FALSE)</f>
        <v>25</v>
      </c>
      <c r="Z347" s="533"/>
      <c r="AA347" s="533"/>
      <c r="AB347" s="522"/>
      <c r="AC347" s="527"/>
    </row>
    <row r="348" spans="1:29" ht="17.25" x14ac:dyDescent="0.35">
      <c r="A348" s="528" t="s">
        <v>1226</v>
      </c>
      <c r="B348" s="528" t="s">
        <v>809</v>
      </c>
      <c r="C348" s="528"/>
      <c r="D348" s="528" t="s">
        <v>49</v>
      </c>
      <c r="E348" s="528" t="s">
        <v>767</v>
      </c>
      <c r="F348" s="528"/>
      <c r="G348" s="529">
        <f>VLOOKUP($A348,'1.26'!$A$6:$P$387,'Data for figs 1.26_1.31'!G$2,FALSE)</f>
        <v>356.5</v>
      </c>
      <c r="H348" s="529">
        <f>VLOOKUP($A348,'1.26'!$A$6:$P$387,'Data for figs 1.26_1.31'!H$2,FALSE)</f>
        <v>262.60000000000002</v>
      </c>
      <c r="I348" s="530">
        <f>VLOOKUP($A348,'1.26'!$A$6:$P$387,'Data for figs 1.26_1.31'!I$2,FALSE)</f>
        <v>306.2</v>
      </c>
      <c r="J348" s="530">
        <f>VLOOKUP($A348,'1.27'!$A$6:$P$387,'Data for figs 1.26_1.31'!J$2,FALSE)</f>
        <v>95.920954683832846</v>
      </c>
      <c r="K348" s="530">
        <f>VLOOKUP($A348,'1.27'!$A$6:$P$387,'Data for figs 1.26_1.31'!K$2,FALSE)</f>
        <v>46.540715361477091</v>
      </c>
      <c r="L348" s="530">
        <f>VLOOKUP($A348,'1.27'!$A$6:$P$387,'Data for figs 1.26_1.31'!L$2,FALSE)</f>
        <v>70.516384487694225</v>
      </c>
      <c r="M348" s="546">
        <f>VLOOKUP($A348,'1.28'!$A$6:$P$387,'Data for figs 1.26_1.31'!M$2,FALSE)</f>
        <v>148.47376075401576</v>
      </c>
      <c r="N348" s="546">
        <f>VLOOKUP($A348,'1.28'!$A$6:$P$387,'Data for figs 1.26_1.31'!N$2,FALSE)</f>
        <v>76.948404030655396</v>
      </c>
      <c r="O348" s="546">
        <f>VLOOKUP($A348,'1.28'!$A$6:$P$387,'Data for figs 1.26_1.31'!O$2,FALSE)</f>
        <v>109.61304481381016</v>
      </c>
      <c r="P348" s="556">
        <f>VLOOKUP($A348,'1.29'!$A$6:$P$387,'Data for figs 1.26_1.31'!P$2,FALSE)</f>
        <v>61.426272157122995</v>
      </c>
      <c r="Q348" s="556">
        <f>VLOOKUP($A348,'1.29'!$A$6:$P$387,'Data for figs 1.26_1.31'!Q$2,FALSE)</f>
        <v>21.577402429149661</v>
      </c>
      <c r="R348" s="556">
        <f>VLOOKUP($A348,'1.29'!$A$6:$P$387,'Data for figs 1.26_1.31'!R$2,FALSE)</f>
        <v>40.900865732945448</v>
      </c>
      <c r="S348" s="546">
        <f>VLOOKUP($A348,'1.30'!$A$6:$P$387,'Data for figs 1.26_1.31'!S$2,FALSE)</f>
        <v>62.31100208670594</v>
      </c>
      <c r="T348" s="546">
        <f>VLOOKUP($A348,'1.30'!$A$6:$P$387,'Data for figs 1.26_1.31'!T$2,FALSE)</f>
        <v>69.273623367698903</v>
      </c>
      <c r="U348" s="546">
        <f>VLOOKUP($A348,'1.30'!$A$6:$P$387,'Data for figs 1.26_1.31'!U$2,FALSE)</f>
        <v>66.491339440011515</v>
      </c>
      <c r="V348" s="556">
        <v>10.52386016142542</v>
      </c>
      <c r="W348" s="556">
        <v>13.549401383413125</v>
      </c>
      <c r="X348" s="556">
        <v>12.091775069086964</v>
      </c>
      <c r="Y348" s="531">
        <f>VLOOKUP($A348,'1.26'!$A$6:$P$387,'Data for figs 1.26_1.31'!Y$2,FALSE)</f>
        <v>27</v>
      </c>
      <c r="Z348" s="533"/>
      <c r="AA348" s="533"/>
      <c r="AB348" s="522"/>
      <c r="AC348" s="527"/>
    </row>
    <row r="349" spans="1:29" ht="17.25" x14ac:dyDescent="0.35">
      <c r="A349" s="528" t="s">
        <v>812</v>
      </c>
      <c r="B349" s="528" t="s">
        <v>813</v>
      </c>
      <c r="C349" s="528"/>
      <c r="D349" s="528" t="s">
        <v>49</v>
      </c>
      <c r="E349" s="528" t="s">
        <v>767</v>
      </c>
      <c r="F349" s="528"/>
      <c r="G349" s="529">
        <f>VLOOKUP($A349,'1.26'!$A$6:$P$387,'Data for figs 1.26_1.31'!G$2,FALSE)</f>
        <v>367.7</v>
      </c>
      <c r="H349" s="529">
        <f>VLOOKUP($A349,'1.26'!$A$6:$P$387,'Data for figs 1.26_1.31'!H$2,FALSE)</f>
        <v>230.9</v>
      </c>
      <c r="I349" s="530">
        <f>VLOOKUP($A349,'1.26'!$A$6:$P$387,'Data for figs 1.26_1.31'!I$2,FALSE)</f>
        <v>287.8</v>
      </c>
      <c r="J349" s="530">
        <f>VLOOKUP($A349,'1.27'!$A$6:$P$387,'Data for figs 1.26_1.31'!J$2,FALSE)</f>
        <v>84.070455185989118</v>
      </c>
      <c r="K349" s="530">
        <f>VLOOKUP($A349,'1.27'!$A$6:$P$387,'Data for figs 1.26_1.31'!K$2,FALSE)</f>
        <v>37.400270967426948</v>
      </c>
      <c r="L349" s="530">
        <f>VLOOKUP($A349,'1.27'!$A$6:$P$387,'Data for figs 1.26_1.31'!L$2,FALSE)</f>
        <v>60.189600886460738</v>
      </c>
      <c r="M349" s="546">
        <f>VLOOKUP($A349,'1.28'!$A$6:$P$387,'Data for figs 1.26_1.31'!M$2,FALSE)</f>
        <v>172.09310670042305</v>
      </c>
      <c r="N349" s="546">
        <f>VLOOKUP($A349,'1.28'!$A$6:$P$387,'Data for figs 1.26_1.31'!N$2,FALSE)</f>
        <v>76.195505784985215</v>
      </c>
      <c r="O349" s="546">
        <f>VLOOKUP($A349,'1.28'!$A$6:$P$387,'Data for figs 1.26_1.31'!O$2,FALSE)</f>
        <v>116.5758159428581</v>
      </c>
      <c r="P349" s="556">
        <f>VLOOKUP($A349,'1.29'!$A$6:$P$387,'Data for figs 1.26_1.31'!P$2,FALSE)</f>
        <v>50.547155353746653</v>
      </c>
      <c r="Q349" s="556">
        <f>VLOOKUP($A349,'1.29'!$A$6:$P$387,'Data for figs 1.26_1.31'!Q$2,FALSE)</f>
        <v>17.532143849668419</v>
      </c>
      <c r="R349" s="556">
        <f>VLOOKUP($A349,'1.29'!$A$6:$P$387,'Data for figs 1.26_1.31'!R$2,FALSE)</f>
        <v>33.65048860540837</v>
      </c>
      <c r="S349" s="546">
        <f>VLOOKUP($A349,'1.30'!$A$6:$P$387,'Data for figs 1.26_1.31'!S$2,FALSE)</f>
        <v>76.131741950683477</v>
      </c>
      <c r="T349" s="546">
        <f>VLOOKUP($A349,'1.30'!$A$6:$P$387,'Data for figs 1.26_1.31'!T$2,FALSE)</f>
        <v>67.5754011029819</v>
      </c>
      <c r="U349" s="546">
        <f>VLOOKUP($A349,'1.30'!$A$6:$P$387,'Data for figs 1.26_1.31'!U$2,FALSE)</f>
        <v>71.143616534823465</v>
      </c>
      <c r="V349" s="556">
        <v>12.460874015186473</v>
      </c>
      <c r="W349" s="556">
        <v>8.5219466020893435</v>
      </c>
      <c r="X349" s="556">
        <v>10.430325147327183</v>
      </c>
      <c r="Y349" s="531">
        <f>VLOOKUP($A349,'1.26'!$A$6:$P$387,'Data for figs 1.26_1.31'!Y$2,FALSE)</f>
        <v>21</v>
      </c>
      <c r="Z349" s="533"/>
      <c r="AA349" s="533"/>
      <c r="AB349" s="522"/>
      <c r="AC349" s="527"/>
    </row>
    <row r="350" spans="1:29" ht="17.25" x14ac:dyDescent="0.35">
      <c r="A350" s="528" t="s">
        <v>814</v>
      </c>
      <c r="B350" s="528" t="s">
        <v>815</v>
      </c>
      <c r="C350" s="528"/>
      <c r="D350" s="528" t="s">
        <v>49</v>
      </c>
      <c r="E350" s="528" t="s">
        <v>767</v>
      </c>
      <c r="F350" s="528"/>
      <c r="G350" s="529">
        <f>VLOOKUP($A350,'1.26'!$A$6:$P$387,'Data for figs 1.26_1.31'!G$2,FALSE)</f>
        <v>419.6</v>
      </c>
      <c r="H350" s="529">
        <f>VLOOKUP($A350,'1.26'!$A$6:$P$387,'Data for figs 1.26_1.31'!H$2,FALSE)</f>
        <v>243.9</v>
      </c>
      <c r="I350" s="530">
        <f>VLOOKUP($A350,'1.26'!$A$6:$P$387,'Data for figs 1.26_1.31'!I$2,FALSE)</f>
        <v>325.7</v>
      </c>
      <c r="J350" s="530">
        <f>VLOOKUP($A350,'1.27'!$A$6:$P$387,'Data for figs 1.26_1.31'!J$2,FALSE)</f>
        <v>131.12227573448587</v>
      </c>
      <c r="K350" s="530">
        <f>VLOOKUP($A350,'1.27'!$A$6:$P$387,'Data for figs 1.26_1.31'!K$2,FALSE)</f>
        <v>30.355480677741866</v>
      </c>
      <c r="L350" s="530">
        <f>VLOOKUP($A350,'1.27'!$A$6:$P$387,'Data for figs 1.26_1.31'!L$2,FALSE)</f>
        <v>81.833906892511976</v>
      </c>
      <c r="M350" s="546">
        <f>VLOOKUP($A350,'1.28'!$A$6:$P$387,'Data for figs 1.26_1.31'!M$2,FALSE)</f>
        <v>225.89109203303678</v>
      </c>
      <c r="N350" s="546">
        <f>VLOOKUP($A350,'1.28'!$A$6:$P$387,'Data for figs 1.26_1.31'!N$2,FALSE)</f>
        <v>81.745009063392189</v>
      </c>
      <c r="O350" s="546">
        <f>VLOOKUP($A350,'1.28'!$A$6:$P$387,'Data for figs 1.26_1.31'!O$2,FALSE)</f>
        <v>146.4830588212921</v>
      </c>
      <c r="P350" s="556">
        <f>VLOOKUP($A350,'1.29'!$A$6:$P$387,'Data for figs 1.26_1.31'!P$2,FALSE)</f>
        <v>89.204119035077142</v>
      </c>
      <c r="Q350" s="556">
        <f>VLOOKUP($A350,'1.29'!$A$6:$P$387,'Data for figs 1.26_1.31'!Q$2,FALSE)</f>
        <v>11.861287157578174</v>
      </c>
      <c r="R350" s="556">
        <f>VLOOKUP($A350,'1.29'!$A$6:$P$387,'Data for figs 1.26_1.31'!R$2,FALSE)</f>
        <v>51.369148615070038</v>
      </c>
      <c r="S350" s="546">
        <f>VLOOKUP($A350,'1.30'!$A$6:$P$387,'Data for figs 1.26_1.31'!S$2,FALSE)</f>
        <v>80.833373931332858</v>
      </c>
      <c r="T350" s="546">
        <f>VLOOKUP($A350,'1.30'!$A$6:$P$387,'Data for figs 1.26_1.31'!T$2,FALSE)</f>
        <v>65.50854549155504</v>
      </c>
      <c r="U350" s="546">
        <f>VLOOKUP($A350,'1.30'!$A$6:$P$387,'Data for figs 1.26_1.31'!U$2,FALSE)</f>
        <v>73.141087101826741</v>
      </c>
      <c r="V350" s="556">
        <v>20.258027846198523</v>
      </c>
      <c r="W350" s="556">
        <v>2.886780469967861</v>
      </c>
      <c r="X350" s="556">
        <v>11.854574385466096</v>
      </c>
      <c r="Y350" s="531">
        <f>VLOOKUP($A350,'1.26'!$A$6:$P$387,'Data for figs 1.26_1.31'!Y$2,FALSE)</f>
        <v>24</v>
      </c>
      <c r="Z350" s="533"/>
      <c r="AA350" s="533"/>
      <c r="AB350" s="522"/>
      <c r="AC350" s="527"/>
    </row>
    <row r="351" spans="1:29" ht="17.25" x14ac:dyDescent="0.35">
      <c r="A351" s="528" t="s">
        <v>816</v>
      </c>
      <c r="B351" s="528" t="s">
        <v>817</v>
      </c>
      <c r="C351" s="528"/>
      <c r="D351" s="528" t="s">
        <v>49</v>
      </c>
      <c r="E351" s="528" t="s">
        <v>767</v>
      </c>
      <c r="F351" s="528"/>
      <c r="G351" s="529">
        <f>VLOOKUP($A351,'1.26'!$A$6:$P$387,'Data for figs 1.26_1.31'!G$2,FALSE)</f>
        <v>414.3</v>
      </c>
      <c r="H351" s="529">
        <f>VLOOKUP($A351,'1.26'!$A$6:$P$387,'Data for figs 1.26_1.31'!H$2,FALSE)</f>
        <v>291.3</v>
      </c>
      <c r="I351" s="530">
        <f>VLOOKUP($A351,'1.26'!$A$6:$P$387,'Data for figs 1.26_1.31'!I$2,FALSE)</f>
        <v>347.4</v>
      </c>
      <c r="J351" s="530">
        <f>VLOOKUP($A351,'1.27'!$A$6:$P$387,'Data for figs 1.26_1.31'!J$2,FALSE)</f>
        <v>148.53184270295367</v>
      </c>
      <c r="K351" s="530">
        <f>VLOOKUP($A351,'1.27'!$A$6:$P$387,'Data for figs 1.26_1.31'!K$2,FALSE)</f>
        <v>60.891759613153546</v>
      </c>
      <c r="L351" s="530">
        <f>VLOOKUP($A351,'1.27'!$A$6:$P$387,'Data for figs 1.26_1.31'!L$2,FALSE)</f>
        <v>102.45257722766014</v>
      </c>
      <c r="M351" s="546">
        <f>VLOOKUP($A351,'1.28'!$A$6:$P$387,'Data for figs 1.26_1.31'!M$2,FALSE)</f>
        <v>183.58788428735596</v>
      </c>
      <c r="N351" s="546">
        <f>VLOOKUP($A351,'1.28'!$A$6:$P$387,'Data for figs 1.26_1.31'!N$2,FALSE)</f>
        <v>87.562919475866906</v>
      </c>
      <c r="O351" s="546">
        <f>VLOOKUP($A351,'1.28'!$A$6:$P$387,'Data for figs 1.26_1.31'!O$2,FALSE)</f>
        <v>130.24681676064748</v>
      </c>
      <c r="P351" s="556">
        <f>VLOOKUP($A351,'1.29'!$A$6:$P$387,'Data for figs 1.26_1.31'!P$2,FALSE)</f>
        <v>83.220179108223974</v>
      </c>
      <c r="Q351" s="556">
        <f>VLOOKUP($A351,'1.29'!$A$6:$P$387,'Data for figs 1.26_1.31'!Q$2,FALSE)</f>
        <v>25.352299253432683</v>
      </c>
      <c r="R351" s="556">
        <f>VLOOKUP($A351,'1.29'!$A$6:$P$387,'Data for figs 1.26_1.31'!R$2,FALSE)</f>
        <v>52.833845019406887</v>
      </c>
      <c r="S351" s="546">
        <f>VLOOKUP($A351,'1.30'!$A$6:$P$387,'Data for figs 1.26_1.31'!S$2,FALSE)</f>
        <v>95.116592698443142</v>
      </c>
      <c r="T351" s="546">
        <f>VLOOKUP($A351,'1.30'!$A$6:$P$387,'Data for figs 1.26_1.31'!T$2,FALSE)</f>
        <v>81.32780244074489</v>
      </c>
      <c r="U351" s="546">
        <f>VLOOKUP($A351,'1.30'!$A$6:$P$387,'Data for figs 1.26_1.31'!U$2,FALSE)</f>
        <v>87.985277141299235</v>
      </c>
      <c r="V351" s="556">
        <v>29.084514878786628</v>
      </c>
      <c r="W351" s="556">
        <v>15.151835712489472</v>
      </c>
      <c r="X351" s="556">
        <v>21.761817493144601</v>
      </c>
      <c r="Y351" s="531">
        <f>VLOOKUP($A351,'1.26'!$A$6:$P$387,'Data for figs 1.26_1.31'!Y$2,FALSE)</f>
        <v>13</v>
      </c>
      <c r="Z351" s="533"/>
      <c r="AA351" s="533"/>
      <c r="AB351" s="522"/>
      <c r="AC351" s="527"/>
    </row>
    <row r="352" spans="1:29" ht="17.25" x14ac:dyDescent="0.35">
      <c r="A352" s="528" t="s">
        <v>818</v>
      </c>
      <c r="B352" s="528" t="s">
        <v>819</v>
      </c>
      <c r="C352" s="528"/>
      <c r="D352" s="528" t="s">
        <v>49</v>
      </c>
      <c r="E352" s="528" t="s">
        <v>767</v>
      </c>
      <c r="F352" s="528"/>
      <c r="G352" s="529">
        <f>VLOOKUP($A352,'1.26'!$A$6:$P$387,'Data for figs 1.26_1.31'!G$2,FALSE)</f>
        <v>413.4</v>
      </c>
      <c r="H352" s="529">
        <f>VLOOKUP($A352,'1.26'!$A$6:$P$387,'Data for figs 1.26_1.31'!H$2,FALSE)</f>
        <v>281</v>
      </c>
      <c r="I352" s="530">
        <f>VLOOKUP($A352,'1.26'!$A$6:$P$387,'Data for figs 1.26_1.31'!I$2,FALSE)</f>
        <v>339.5</v>
      </c>
      <c r="J352" s="530">
        <f>VLOOKUP($A352,'1.27'!$A$6:$P$387,'Data for figs 1.26_1.31'!J$2,FALSE)</f>
        <v>132.81379869991355</v>
      </c>
      <c r="K352" s="530">
        <f>VLOOKUP($A352,'1.27'!$A$6:$P$387,'Data for figs 1.26_1.31'!K$2,FALSE)</f>
        <v>61.225048642021186</v>
      </c>
      <c r="L352" s="530">
        <f>VLOOKUP($A352,'1.27'!$A$6:$P$387,'Data for figs 1.26_1.31'!L$2,FALSE)</f>
        <v>95.574410419854914</v>
      </c>
      <c r="M352" s="546">
        <f>VLOOKUP($A352,'1.28'!$A$6:$P$387,'Data for figs 1.26_1.31'!M$2,FALSE)</f>
        <v>190.15780085711262</v>
      </c>
      <c r="N352" s="546">
        <f>VLOOKUP($A352,'1.28'!$A$6:$P$387,'Data for figs 1.26_1.31'!N$2,FALSE)</f>
        <v>91.678528827587982</v>
      </c>
      <c r="O352" s="546">
        <f>VLOOKUP($A352,'1.28'!$A$6:$P$387,'Data for figs 1.26_1.31'!O$2,FALSE)</f>
        <v>133.84948847257556</v>
      </c>
      <c r="P352" s="556">
        <f>VLOOKUP($A352,'1.29'!$A$6:$P$387,'Data for figs 1.26_1.31'!P$2,FALSE)</f>
        <v>78.034361181831912</v>
      </c>
      <c r="Q352" s="556">
        <f>VLOOKUP($A352,'1.29'!$A$6:$P$387,'Data for figs 1.26_1.31'!Q$2,FALSE)</f>
        <v>26.491471437772088</v>
      </c>
      <c r="R352" s="556">
        <f>VLOOKUP($A352,'1.29'!$A$6:$P$387,'Data for figs 1.26_1.31'!R$2,FALSE)</f>
        <v>51.207693579376652</v>
      </c>
      <c r="S352" s="546">
        <f>VLOOKUP($A352,'1.30'!$A$6:$P$387,'Data for figs 1.26_1.31'!S$2,FALSE)</f>
        <v>84.936258886775676</v>
      </c>
      <c r="T352" s="546">
        <f>VLOOKUP($A352,'1.30'!$A$6:$P$387,'Data for figs 1.26_1.31'!T$2,FALSE)</f>
        <v>83.694079667522871</v>
      </c>
      <c r="U352" s="546">
        <f>VLOOKUP($A352,'1.30'!$A$6:$P$387,'Data for figs 1.26_1.31'!U$2,FALSE)</f>
        <v>85.814019632808012</v>
      </c>
      <c r="V352" s="556">
        <v>21.041921681319902</v>
      </c>
      <c r="W352" s="556">
        <v>16.879485731329545</v>
      </c>
      <c r="X352" s="556">
        <v>18.877464964027748</v>
      </c>
      <c r="Y352" s="531">
        <f>VLOOKUP($A352,'1.26'!$A$6:$P$387,'Data for figs 1.26_1.31'!Y$2,FALSE)</f>
        <v>11</v>
      </c>
      <c r="Z352" s="533"/>
      <c r="AA352" s="533"/>
      <c r="AB352" s="522"/>
      <c r="AC352" s="527"/>
    </row>
    <row r="353" spans="1:29" ht="17.25" x14ac:dyDescent="0.35">
      <c r="A353" s="528" t="s">
        <v>820</v>
      </c>
      <c r="B353" s="528" t="s">
        <v>821</v>
      </c>
      <c r="C353" s="528"/>
      <c r="D353" s="528" t="s">
        <v>49</v>
      </c>
      <c r="E353" s="528" t="s">
        <v>767</v>
      </c>
      <c r="F353" s="528"/>
      <c r="G353" s="529">
        <f>VLOOKUP($A353,'1.26'!$A$6:$P$387,'Data for figs 1.26_1.31'!G$2,FALSE)</f>
        <v>331.6</v>
      </c>
      <c r="H353" s="529">
        <f>VLOOKUP($A353,'1.26'!$A$6:$P$387,'Data for figs 1.26_1.31'!H$2,FALSE)</f>
        <v>251.2</v>
      </c>
      <c r="I353" s="530">
        <f>VLOOKUP($A353,'1.26'!$A$6:$P$387,'Data for figs 1.26_1.31'!I$2,FALSE)</f>
        <v>289.10000000000002</v>
      </c>
      <c r="J353" s="530">
        <f>VLOOKUP($A353,'1.27'!$A$6:$P$387,'Data for figs 1.26_1.31'!J$2,FALSE)</f>
        <v>101.13983919011966</v>
      </c>
      <c r="K353" s="530">
        <f>VLOOKUP($A353,'1.27'!$A$6:$P$387,'Data for figs 1.26_1.31'!K$2,FALSE)</f>
        <v>47.17534952766713</v>
      </c>
      <c r="L353" s="530">
        <f>VLOOKUP($A353,'1.27'!$A$6:$P$387,'Data for figs 1.26_1.31'!L$2,FALSE)</f>
        <v>73.199064548303284</v>
      </c>
      <c r="M353" s="546">
        <f>VLOOKUP($A353,'1.28'!$A$6:$P$387,'Data for figs 1.26_1.31'!M$2,FALSE)</f>
        <v>151.92150180628371</v>
      </c>
      <c r="N353" s="546">
        <f>VLOOKUP($A353,'1.28'!$A$6:$P$387,'Data for figs 1.26_1.31'!N$2,FALSE)</f>
        <v>82.454045624591231</v>
      </c>
      <c r="O353" s="546">
        <f>VLOOKUP($A353,'1.28'!$A$6:$P$387,'Data for figs 1.26_1.31'!O$2,FALSE)</f>
        <v>113.68370611144063</v>
      </c>
      <c r="P353" s="556">
        <f>VLOOKUP($A353,'1.29'!$A$6:$P$387,'Data for figs 1.26_1.31'!P$2,FALSE)</f>
        <v>61.736863928395344</v>
      </c>
      <c r="Q353" s="556">
        <f>VLOOKUP($A353,'1.29'!$A$6:$P$387,'Data for figs 1.26_1.31'!Q$2,FALSE)</f>
        <v>20.606600976306254</v>
      </c>
      <c r="R353" s="556">
        <f>VLOOKUP($A353,'1.29'!$A$6:$P$387,'Data for figs 1.26_1.31'!R$2,FALSE)</f>
        <v>40.448441839988845</v>
      </c>
      <c r="S353" s="546">
        <f>VLOOKUP($A353,'1.30'!$A$6:$P$387,'Data for figs 1.26_1.31'!S$2,FALSE)</f>
        <v>48.587983006157586</v>
      </c>
      <c r="T353" s="546">
        <f>VLOOKUP($A353,'1.30'!$A$6:$P$387,'Data for figs 1.26_1.31'!T$2,FALSE)</f>
        <v>73.897740619922274</v>
      </c>
      <c r="U353" s="546">
        <f>VLOOKUP($A353,'1.30'!$A$6:$P$387,'Data for figs 1.26_1.31'!U$2,FALSE)</f>
        <v>65.902235207604022</v>
      </c>
      <c r="V353" s="556">
        <v>9.9511924568336241</v>
      </c>
      <c r="W353" s="556">
        <v>11.459313951566381</v>
      </c>
      <c r="X353" s="556">
        <v>10.784451501672969</v>
      </c>
      <c r="Y353" s="531">
        <f>VLOOKUP($A353,'1.26'!$A$6:$P$387,'Data for figs 1.26_1.31'!Y$2,FALSE)</f>
        <v>28</v>
      </c>
      <c r="Z353" s="533"/>
      <c r="AA353" s="533"/>
      <c r="AB353" s="522"/>
      <c r="AC353" s="527"/>
    </row>
    <row r="354" spans="1:29" ht="17.25" x14ac:dyDescent="0.35">
      <c r="A354" s="528" t="s">
        <v>765</v>
      </c>
      <c r="B354" s="528" t="s">
        <v>766</v>
      </c>
      <c r="C354" s="528"/>
      <c r="D354" s="528" t="s">
        <v>49</v>
      </c>
      <c r="E354" s="528" t="s">
        <v>767</v>
      </c>
      <c r="F354" s="528"/>
      <c r="G354" s="529">
        <f>VLOOKUP($A354,'1.26'!$A$6:$P$387,'Data for figs 1.26_1.31'!G$2,FALSE)</f>
        <v>422.1</v>
      </c>
      <c r="H354" s="529">
        <f>VLOOKUP($A354,'1.26'!$A$6:$P$387,'Data for figs 1.26_1.31'!H$2,FALSE)</f>
        <v>311</v>
      </c>
      <c r="I354" s="530">
        <f>VLOOKUP($A354,'1.26'!$A$6:$P$387,'Data for figs 1.26_1.31'!I$2,FALSE)</f>
        <v>360.8</v>
      </c>
      <c r="J354" s="530">
        <f>VLOOKUP($A354,'1.27'!$A$6:$P$387,'Data for figs 1.26_1.31'!J$2,FALSE)</f>
        <v>129.97154795338855</v>
      </c>
      <c r="K354" s="530">
        <f>VLOOKUP($A354,'1.27'!$A$6:$P$387,'Data for figs 1.26_1.31'!K$2,FALSE)</f>
        <v>68.537337574681615</v>
      </c>
      <c r="L354" s="530">
        <f>VLOOKUP($A354,'1.27'!$A$6:$P$387,'Data for figs 1.26_1.31'!L$2,FALSE)</f>
        <v>98.70352810130062</v>
      </c>
      <c r="M354" s="546">
        <f>VLOOKUP($A354,'1.28'!$A$6:$P$387,'Data for figs 1.26_1.31'!M$2,FALSE)</f>
        <v>167.87762777216341</v>
      </c>
      <c r="N354" s="546">
        <f>VLOOKUP($A354,'1.28'!$A$6:$P$387,'Data for figs 1.26_1.31'!N$2,FALSE)</f>
        <v>97.864841965726797</v>
      </c>
      <c r="O354" s="546">
        <f>VLOOKUP($A354,'1.28'!$A$6:$P$387,'Data for figs 1.26_1.31'!O$2,FALSE)</f>
        <v>129.67039167702063</v>
      </c>
      <c r="P354" s="556">
        <f>VLOOKUP($A354,'1.29'!$A$6:$P$387,'Data for figs 1.26_1.31'!P$2,FALSE)</f>
        <v>76.846828431739837</v>
      </c>
      <c r="Q354" s="556">
        <f>VLOOKUP($A354,'1.29'!$A$6:$P$387,'Data for figs 1.26_1.31'!Q$2,FALSE)</f>
        <v>28.325364902480537</v>
      </c>
      <c r="R354" s="556">
        <f>VLOOKUP($A354,'1.29'!$A$6:$P$387,'Data for figs 1.26_1.31'!R$2,FALSE)</f>
        <v>52.20948092547679</v>
      </c>
      <c r="S354" s="546">
        <f>VLOOKUP($A354,'1.30'!$A$6:$P$387,'Data for figs 1.26_1.31'!S$2,FALSE)</f>
        <v>95.060928541903479</v>
      </c>
      <c r="T354" s="546">
        <f>VLOOKUP($A354,'1.30'!$A$6:$P$387,'Data for figs 1.26_1.31'!T$2,FALSE)</f>
        <v>81.257727775750993</v>
      </c>
      <c r="U354" s="546">
        <f>VLOOKUP($A354,'1.30'!$A$6:$P$387,'Data for figs 1.26_1.31'!U$2,FALSE)</f>
        <v>86.095062704852424</v>
      </c>
      <c r="V354" s="556">
        <v>17.995632949196896</v>
      </c>
      <c r="W354" s="556">
        <v>18.63238395856148</v>
      </c>
      <c r="X354" s="556">
        <v>18.324603029641857</v>
      </c>
      <c r="Y354" s="531">
        <f>VLOOKUP($A354,'1.26'!$A$6:$P$387,'Data for figs 1.26_1.31'!Y$2,FALSE)</f>
        <v>26</v>
      </c>
      <c r="Z354" s="533"/>
      <c r="AA354" s="533"/>
      <c r="AB354" s="522"/>
      <c r="AC354" s="527"/>
    </row>
    <row r="355" spans="1:29" ht="17.25" x14ac:dyDescent="0.35">
      <c r="A355" s="528" t="s">
        <v>768</v>
      </c>
      <c r="B355" s="528" t="s">
        <v>769</v>
      </c>
      <c r="C355" s="528"/>
      <c r="D355" s="528" t="s">
        <v>49</v>
      </c>
      <c r="E355" s="528" t="s">
        <v>767</v>
      </c>
      <c r="F355" s="528"/>
      <c r="G355" s="529">
        <f>VLOOKUP($A355,'1.26'!$A$6:$P$387,'Data for figs 1.26_1.31'!G$2,FALSE)</f>
        <v>422.4</v>
      </c>
      <c r="H355" s="529">
        <f>VLOOKUP($A355,'1.26'!$A$6:$P$387,'Data for figs 1.26_1.31'!H$2,FALSE)</f>
        <v>306.60000000000002</v>
      </c>
      <c r="I355" s="530">
        <f>VLOOKUP($A355,'1.26'!$A$6:$P$387,'Data for figs 1.26_1.31'!I$2,FALSE)</f>
        <v>359</v>
      </c>
      <c r="J355" s="530">
        <f>VLOOKUP($A355,'1.27'!$A$6:$P$387,'Data for figs 1.26_1.31'!J$2,FALSE)</f>
        <v>108.59011169890204</v>
      </c>
      <c r="K355" s="530">
        <f>VLOOKUP($A355,'1.27'!$A$6:$P$387,'Data for figs 1.26_1.31'!K$2,FALSE)</f>
        <v>46.23272736035323</v>
      </c>
      <c r="L355" s="530">
        <f>VLOOKUP($A355,'1.27'!$A$6:$P$387,'Data for figs 1.26_1.31'!L$2,FALSE)</f>
        <v>77.103818646619871</v>
      </c>
      <c r="M355" s="546">
        <f>VLOOKUP($A355,'1.28'!$A$6:$P$387,'Data for figs 1.26_1.31'!M$2,FALSE)</f>
        <v>171.31235046957397</v>
      </c>
      <c r="N355" s="546">
        <f>VLOOKUP($A355,'1.28'!$A$6:$P$387,'Data for figs 1.26_1.31'!N$2,FALSE)</f>
        <v>90.147450395813479</v>
      </c>
      <c r="O355" s="546">
        <f>VLOOKUP($A355,'1.28'!$A$6:$P$387,'Data for figs 1.26_1.31'!O$2,FALSE)</f>
        <v>125.63100221722019</v>
      </c>
      <c r="P355" s="556">
        <f>VLOOKUP($A355,'1.29'!$A$6:$P$387,'Data for figs 1.26_1.31'!P$2,FALSE)</f>
        <v>57.056631500031308</v>
      </c>
      <c r="Q355" s="556">
        <f>VLOOKUP($A355,'1.29'!$A$6:$P$387,'Data for figs 1.26_1.31'!Q$2,FALSE)</f>
        <v>21.427511771048348</v>
      </c>
      <c r="R355" s="556">
        <f>VLOOKUP($A355,'1.29'!$A$6:$P$387,'Data for figs 1.26_1.31'!R$2,FALSE)</f>
        <v>39.061868717784705</v>
      </c>
      <c r="S355" s="546">
        <f>VLOOKUP($A355,'1.30'!$A$6:$P$387,'Data for figs 1.26_1.31'!S$2,FALSE)</f>
        <v>100.19848326650299</v>
      </c>
      <c r="T355" s="546">
        <f>VLOOKUP($A355,'1.30'!$A$6:$P$387,'Data for figs 1.26_1.31'!T$2,FALSE)</f>
        <v>82.073177984412297</v>
      </c>
      <c r="U355" s="546">
        <f>VLOOKUP($A355,'1.30'!$A$6:$P$387,'Data for figs 1.26_1.31'!U$2,FALSE)</f>
        <v>90.698771461613887</v>
      </c>
      <c r="V355" s="556">
        <v>23.08147677346977</v>
      </c>
      <c r="W355" s="556">
        <v>12.226955456378619</v>
      </c>
      <c r="X355" s="556">
        <v>17.579190294135071</v>
      </c>
      <c r="Y355" s="531">
        <f>VLOOKUP($A355,'1.26'!$A$6:$P$387,'Data for figs 1.26_1.31'!Y$2,FALSE)</f>
        <v>29</v>
      </c>
      <c r="Z355" s="533"/>
      <c r="AA355" s="533"/>
      <c r="AB355" s="522"/>
      <c r="AC355" s="527"/>
    </row>
    <row r="356" spans="1:29" ht="17.25" x14ac:dyDescent="0.35">
      <c r="A356" s="528" t="s">
        <v>772</v>
      </c>
      <c r="B356" s="528" t="s">
        <v>773</v>
      </c>
      <c r="C356" s="528"/>
      <c r="D356" s="528" t="s">
        <v>49</v>
      </c>
      <c r="E356" s="528" t="s">
        <v>767</v>
      </c>
      <c r="F356" s="528"/>
      <c r="G356" s="529">
        <f>VLOOKUP($A356,'1.26'!$A$6:$P$387,'Data for figs 1.26_1.31'!G$2,FALSE)</f>
        <v>393.1</v>
      </c>
      <c r="H356" s="529">
        <f>VLOOKUP($A356,'1.26'!$A$6:$P$387,'Data for figs 1.26_1.31'!H$2,FALSE)</f>
        <v>289.10000000000002</v>
      </c>
      <c r="I356" s="530">
        <f>VLOOKUP($A356,'1.26'!$A$6:$P$387,'Data for figs 1.26_1.31'!I$2,FALSE)</f>
        <v>337.9</v>
      </c>
      <c r="J356" s="530">
        <f>VLOOKUP($A356,'1.27'!$A$6:$P$387,'Data for figs 1.26_1.31'!J$2,FALSE)</f>
        <v>115.41687634806289</v>
      </c>
      <c r="K356" s="530">
        <f>VLOOKUP($A356,'1.27'!$A$6:$P$387,'Data for figs 1.26_1.31'!K$2,FALSE)</f>
        <v>52.788860888396393</v>
      </c>
      <c r="L356" s="530">
        <f>VLOOKUP($A356,'1.27'!$A$6:$P$387,'Data for figs 1.26_1.31'!L$2,FALSE)</f>
        <v>83.357729273288015</v>
      </c>
      <c r="M356" s="546">
        <f>VLOOKUP($A356,'1.28'!$A$6:$P$387,'Data for figs 1.26_1.31'!M$2,FALSE)</f>
        <v>179.39211807964071</v>
      </c>
      <c r="N356" s="546">
        <f>VLOOKUP($A356,'1.28'!$A$6:$P$387,'Data for figs 1.26_1.31'!N$2,FALSE)</f>
        <v>93.667122144022713</v>
      </c>
      <c r="O356" s="546">
        <f>VLOOKUP($A356,'1.28'!$A$6:$P$387,'Data for figs 1.26_1.31'!O$2,FALSE)</f>
        <v>130.69765675288423</v>
      </c>
      <c r="P356" s="556">
        <f>VLOOKUP($A356,'1.29'!$A$6:$P$387,'Data for figs 1.26_1.31'!P$2,FALSE)</f>
        <v>73.532286364168058</v>
      </c>
      <c r="Q356" s="556">
        <f>VLOOKUP($A356,'1.29'!$A$6:$P$387,'Data for figs 1.26_1.31'!Q$2,FALSE)</f>
        <v>27.571501258221822</v>
      </c>
      <c r="R356" s="556">
        <f>VLOOKUP($A356,'1.29'!$A$6:$P$387,'Data for figs 1.26_1.31'!R$2,FALSE)</f>
        <v>49.974733763110137</v>
      </c>
      <c r="S356" s="546">
        <f>VLOOKUP($A356,'1.30'!$A$6:$P$387,'Data for figs 1.26_1.31'!S$2,FALSE)</f>
        <v>68.38023255100147</v>
      </c>
      <c r="T356" s="546">
        <f>VLOOKUP($A356,'1.30'!$A$6:$P$387,'Data for figs 1.26_1.31'!T$2,FALSE)</f>
        <v>73.656815283714124</v>
      </c>
      <c r="U356" s="546">
        <f>VLOOKUP($A356,'1.30'!$A$6:$P$387,'Data for figs 1.26_1.31'!U$2,FALSE)</f>
        <v>72.865708220305692</v>
      </c>
      <c r="V356" s="556">
        <v>13.790215741366465</v>
      </c>
      <c r="W356" s="556">
        <v>9.4577712097676336</v>
      </c>
      <c r="X356" s="556">
        <v>11.557621040415668</v>
      </c>
      <c r="Y356" s="531">
        <f>VLOOKUP($A356,'1.26'!$A$6:$P$387,'Data for figs 1.26_1.31'!Y$2,FALSE)</f>
        <v>15</v>
      </c>
      <c r="Z356" s="533"/>
      <c r="AA356" s="533"/>
      <c r="AB356" s="522"/>
      <c r="AC356" s="527"/>
    </row>
    <row r="357" spans="1:29" ht="17.25" x14ac:dyDescent="0.35">
      <c r="A357" s="528" t="s">
        <v>774</v>
      </c>
      <c r="B357" s="528" t="s">
        <v>775</v>
      </c>
      <c r="C357" s="528"/>
      <c r="D357" s="528" t="s">
        <v>49</v>
      </c>
      <c r="E357" s="528" t="s">
        <v>767</v>
      </c>
      <c r="F357" s="528"/>
      <c r="G357" s="529">
        <f>VLOOKUP($A357,'1.26'!$A$6:$P$387,'Data for figs 1.26_1.31'!G$2,FALSE)</f>
        <v>367.8</v>
      </c>
      <c r="H357" s="529">
        <f>VLOOKUP($A357,'1.26'!$A$6:$P$387,'Data for figs 1.26_1.31'!H$2,FALSE)</f>
        <v>258.39999999999998</v>
      </c>
      <c r="I357" s="530">
        <f>VLOOKUP($A357,'1.26'!$A$6:$P$387,'Data for figs 1.26_1.31'!I$2,FALSE)</f>
        <v>305.60000000000002</v>
      </c>
      <c r="J357" s="530">
        <f>VLOOKUP($A357,'1.27'!$A$6:$P$387,'Data for figs 1.26_1.31'!J$2,FALSE)</f>
        <v>110.30883393769383</v>
      </c>
      <c r="K357" s="530">
        <f>VLOOKUP($A357,'1.27'!$A$6:$P$387,'Data for figs 1.26_1.31'!K$2,FALSE)</f>
        <v>56.139725642330085</v>
      </c>
      <c r="L357" s="530">
        <f>VLOOKUP($A357,'1.27'!$A$6:$P$387,'Data for figs 1.26_1.31'!L$2,FALSE)</f>
        <v>82.330343261283772</v>
      </c>
      <c r="M357" s="546">
        <f>VLOOKUP($A357,'1.28'!$A$6:$P$387,'Data for figs 1.26_1.31'!M$2,FALSE)</f>
        <v>169.25455959834434</v>
      </c>
      <c r="N357" s="546">
        <f>VLOOKUP($A357,'1.28'!$A$6:$P$387,'Data for figs 1.26_1.31'!N$2,FALSE)</f>
        <v>79.645845552342891</v>
      </c>
      <c r="O357" s="546">
        <f>VLOOKUP($A357,'1.28'!$A$6:$P$387,'Data for figs 1.26_1.31'!O$2,FALSE)</f>
        <v>117.57897297801476</v>
      </c>
      <c r="P357" s="556">
        <f>VLOOKUP($A357,'1.29'!$A$6:$P$387,'Data for figs 1.26_1.31'!P$2,FALSE)</f>
        <v>69.285852987372792</v>
      </c>
      <c r="Q357" s="556">
        <f>VLOOKUP($A357,'1.29'!$A$6:$P$387,'Data for figs 1.26_1.31'!Q$2,FALSE)</f>
        <v>24.760727234195969</v>
      </c>
      <c r="R357" s="556">
        <f>VLOOKUP($A357,'1.29'!$A$6:$P$387,'Data for figs 1.26_1.31'!R$2,FALSE)</f>
        <v>46.318869424641605</v>
      </c>
      <c r="S357" s="546">
        <f>VLOOKUP($A357,'1.30'!$A$6:$P$387,'Data for figs 1.26_1.31'!S$2,FALSE)</f>
        <v>81.774416365474707</v>
      </c>
      <c r="T357" s="546">
        <f>VLOOKUP($A357,'1.30'!$A$6:$P$387,'Data for figs 1.26_1.31'!T$2,FALSE)</f>
        <v>72.709523531483129</v>
      </c>
      <c r="U357" s="546">
        <f>VLOOKUP($A357,'1.30'!$A$6:$P$387,'Data for figs 1.26_1.31'!U$2,FALSE)</f>
        <v>76.300450523346584</v>
      </c>
      <c r="V357" s="556">
        <v>16.853301388023521</v>
      </c>
      <c r="W357" s="556">
        <v>13.144138831286753</v>
      </c>
      <c r="X357" s="556">
        <v>14.880274771671404</v>
      </c>
      <c r="Y357" s="531">
        <f>VLOOKUP($A357,'1.26'!$A$6:$P$387,'Data for figs 1.26_1.31'!Y$2,FALSE)</f>
        <v>30</v>
      </c>
      <c r="Z357" s="533"/>
      <c r="AA357" s="533"/>
      <c r="AB357" s="522"/>
      <c r="AC357" s="527"/>
    </row>
    <row r="358" spans="1:29" ht="17.25" x14ac:dyDescent="0.35">
      <c r="A358" s="528" t="s">
        <v>810</v>
      </c>
      <c r="B358" s="528" t="s">
        <v>811</v>
      </c>
      <c r="C358" s="528"/>
      <c r="D358" s="528" t="s">
        <v>49</v>
      </c>
      <c r="E358" s="528" t="s">
        <v>767</v>
      </c>
      <c r="F358" s="528"/>
      <c r="G358" s="529">
        <f>VLOOKUP($A358,'1.26'!$A$6:$P$387,'Data for figs 1.26_1.31'!G$2,FALSE)</f>
        <v>429.5</v>
      </c>
      <c r="H358" s="529">
        <f>VLOOKUP($A358,'1.26'!$A$6:$P$387,'Data for figs 1.26_1.31'!H$2,FALSE)</f>
        <v>305.2</v>
      </c>
      <c r="I358" s="530">
        <f>VLOOKUP($A358,'1.26'!$A$6:$P$387,'Data for figs 1.26_1.31'!I$2,FALSE)</f>
        <v>360.5</v>
      </c>
      <c r="J358" s="530">
        <f>VLOOKUP($A358,'1.27'!$A$6:$P$387,'Data for figs 1.26_1.31'!J$2,FALSE)</f>
        <v>140.24389538292735</v>
      </c>
      <c r="K358" s="530">
        <f>VLOOKUP($A358,'1.27'!$A$6:$P$387,'Data for figs 1.26_1.31'!K$2,FALSE)</f>
        <v>63.915375424491735</v>
      </c>
      <c r="L358" s="530">
        <f>VLOOKUP($A358,'1.27'!$A$6:$P$387,'Data for figs 1.26_1.31'!L$2,FALSE)</f>
        <v>100.05185269188314</v>
      </c>
      <c r="M358" s="546">
        <f>VLOOKUP($A358,'1.28'!$A$6:$P$387,'Data for figs 1.26_1.31'!M$2,FALSE)</f>
        <v>180.64213218211927</v>
      </c>
      <c r="N358" s="546">
        <f>VLOOKUP($A358,'1.28'!$A$6:$P$387,'Data for figs 1.26_1.31'!N$2,FALSE)</f>
        <v>90.104730278422664</v>
      </c>
      <c r="O358" s="546">
        <f>VLOOKUP($A358,'1.28'!$A$6:$P$387,'Data for figs 1.26_1.31'!O$2,FALSE)</f>
        <v>129.34275160435931</v>
      </c>
      <c r="P358" s="556">
        <f>VLOOKUP($A358,'1.29'!$A$6:$P$387,'Data for figs 1.26_1.31'!P$2,FALSE)</f>
        <v>81.789311593239375</v>
      </c>
      <c r="Q358" s="556">
        <f>VLOOKUP($A358,'1.29'!$A$6:$P$387,'Data for figs 1.26_1.31'!Q$2,FALSE)</f>
        <v>22.251497157325186</v>
      </c>
      <c r="R358" s="556">
        <f>VLOOKUP($A358,'1.29'!$A$6:$P$387,'Data for figs 1.26_1.31'!R$2,FALSE)</f>
        <v>50.475097688693928</v>
      </c>
      <c r="S358" s="546">
        <f>VLOOKUP($A358,'1.30'!$A$6:$P$387,'Data for figs 1.26_1.31'!S$2,FALSE)</f>
        <v>94.486951007812195</v>
      </c>
      <c r="T358" s="546">
        <f>VLOOKUP($A358,'1.30'!$A$6:$P$387,'Data for figs 1.26_1.31'!T$2,FALSE)</f>
        <v>81.424048458137918</v>
      </c>
      <c r="U358" s="546">
        <f>VLOOKUP($A358,'1.30'!$A$6:$P$387,'Data for figs 1.26_1.31'!U$2,FALSE)</f>
        <v>88.338836225811519</v>
      </c>
      <c r="V358" s="556">
        <v>26.107281604525188</v>
      </c>
      <c r="W358" s="556">
        <v>14.600486433107918</v>
      </c>
      <c r="X358" s="556">
        <v>19.97904248876231</v>
      </c>
      <c r="Y358" s="531">
        <f>VLOOKUP($A358,'1.26'!$A$6:$P$387,'Data for figs 1.26_1.31'!Y$2,FALSE)</f>
        <v>12</v>
      </c>
      <c r="Z358" s="533"/>
      <c r="AA358" s="533"/>
      <c r="AB358" s="522"/>
      <c r="AC358" s="527"/>
    </row>
    <row r="359" spans="1:29" ht="17.25" x14ac:dyDescent="0.35">
      <c r="A359" s="528" t="s">
        <v>822</v>
      </c>
      <c r="B359" s="528" t="s">
        <v>823</v>
      </c>
      <c r="C359" s="528"/>
      <c r="D359" s="528" t="s">
        <v>49</v>
      </c>
      <c r="E359" s="528" t="s">
        <v>767</v>
      </c>
      <c r="F359" s="528"/>
      <c r="G359" s="529">
        <f>VLOOKUP($A359,'1.26'!$A$6:$P$387,'Data for figs 1.26_1.31'!G$2,FALSE)</f>
        <v>448.6</v>
      </c>
      <c r="H359" s="529">
        <f>VLOOKUP($A359,'1.26'!$A$6:$P$387,'Data for figs 1.26_1.31'!H$2,FALSE)</f>
        <v>331</v>
      </c>
      <c r="I359" s="530">
        <f>VLOOKUP($A359,'1.26'!$A$6:$P$387,'Data for figs 1.26_1.31'!I$2,FALSE)</f>
        <v>384.1</v>
      </c>
      <c r="J359" s="530">
        <f>VLOOKUP($A359,'1.27'!$A$6:$P$387,'Data for figs 1.26_1.31'!J$2,FALSE)</f>
        <v>153.83352192028701</v>
      </c>
      <c r="K359" s="530">
        <f>VLOOKUP($A359,'1.27'!$A$6:$P$387,'Data for figs 1.26_1.31'!K$2,FALSE)</f>
        <v>81.3460533596256</v>
      </c>
      <c r="L359" s="530">
        <f>VLOOKUP($A359,'1.27'!$A$6:$P$387,'Data for figs 1.26_1.31'!L$2,FALSE)</f>
        <v>115.7125051832143</v>
      </c>
      <c r="M359" s="546">
        <f>VLOOKUP($A359,'1.28'!$A$6:$P$387,'Data for figs 1.26_1.31'!M$2,FALSE)</f>
        <v>215.20564659184501</v>
      </c>
      <c r="N359" s="546">
        <f>VLOOKUP($A359,'1.28'!$A$6:$P$387,'Data for figs 1.26_1.31'!N$2,FALSE)</f>
        <v>111.03563480632759</v>
      </c>
      <c r="O359" s="546">
        <f>VLOOKUP($A359,'1.28'!$A$6:$P$387,'Data for figs 1.26_1.31'!O$2,FALSE)</f>
        <v>155.89426798930927</v>
      </c>
      <c r="P359" s="556">
        <f>VLOOKUP($A359,'1.29'!$A$6:$P$387,'Data for figs 1.26_1.31'!P$2,FALSE)</f>
        <v>107.76655257893458</v>
      </c>
      <c r="Q359" s="556">
        <f>VLOOKUP($A359,'1.29'!$A$6:$P$387,'Data for figs 1.26_1.31'!Q$2,FALSE)</f>
        <v>38.717397890500997</v>
      </c>
      <c r="R359" s="556">
        <f>VLOOKUP($A359,'1.29'!$A$6:$P$387,'Data for figs 1.26_1.31'!R$2,FALSE)</f>
        <v>71.477712057906018</v>
      </c>
      <c r="S359" s="546">
        <f>VLOOKUP($A359,'1.30'!$A$6:$P$387,'Data for figs 1.26_1.31'!S$2,FALSE)</f>
        <v>93.69535382301143</v>
      </c>
      <c r="T359" s="546">
        <f>VLOOKUP($A359,'1.30'!$A$6:$P$387,'Data for figs 1.26_1.31'!T$2,FALSE)</f>
        <v>74.548949453570344</v>
      </c>
      <c r="U359" s="546">
        <f>VLOOKUP($A359,'1.30'!$A$6:$P$387,'Data for figs 1.26_1.31'!U$2,FALSE)</f>
        <v>81.349826950682683</v>
      </c>
      <c r="V359" s="556">
        <v>14.118561483748945</v>
      </c>
      <c r="W359" s="556">
        <v>14.511282654727491</v>
      </c>
      <c r="X359" s="556">
        <v>14.347650379246449</v>
      </c>
      <c r="Y359" s="531">
        <f>VLOOKUP($A359,'1.26'!$A$6:$P$387,'Data for figs 1.26_1.31'!Y$2,FALSE)</f>
        <v>1</v>
      </c>
      <c r="Z359" s="533"/>
      <c r="AA359" s="533"/>
      <c r="AB359" s="522"/>
      <c r="AC359" s="527"/>
    </row>
    <row r="360" spans="1:29" ht="17.25" x14ac:dyDescent="0.35">
      <c r="A360" s="528" t="s">
        <v>824</v>
      </c>
      <c r="B360" s="528" t="s">
        <v>825</v>
      </c>
      <c r="C360" s="528"/>
      <c r="D360" s="528" t="s">
        <v>49</v>
      </c>
      <c r="E360" s="528" t="s">
        <v>767</v>
      </c>
      <c r="F360" s="528"/>
      <c r="G360" s="529">
        <f>VLOOKUP($A360,'1.26'!$A$6:$P$387,'Data for figs 1.26_1.31'!G$2,FALSE)</f>
        <v>396.7</v>
      </c>
      <c r="H360" s="529">
        <f>VLOOKUP($A360,'1.26'!$A$6:$P$387,'Data for figs 1.26_1.31'!H$2,FALSE)</f>
        <v>274.10000000000002</v>
      </c>
      <c r="I360" s="530">
        <f>VLOOKUP($A360,'1.26'!$A$6:$P$387,'Data for figs 1.26_1.31'!I$2,FALSE)</f>
        <v>327.9</v>
      </c>
      <c r="J360" s="530">
        <f>VLOOKUP($A360,'1.27'!$A$6:$P$387,'Data for figs 1.26_1.31'!J$2,FALSE)</f>
        <v>125.19006752918554</v>
      </c>
      <c r="K360" s="530">
        <f>VLOOKUP($A360,'1.27'!$A$6:$P$387,'Data for figs 1.26_1.31'!K$2,FALSE)</f>
        <v>57.437099594389203</v>
      </c>
      <c r="L360" s="530">
        <f>VLOOKUP($A360,'1.27'!$A$6:$P$387,'Data for figs 1.26_1.31'!L$2,FALSE)</f>
        <v>89.930958090183523</v>
      </c>
      <c r="M360" s="546">
        <f>VLOOKUP($A360,'1.28'!$A$6:$P$387,'Data for figs 1.26_1.31'!M$2,FALSE)</f>
        <v>182.86769633870463</v>
      </c>
      <c r="N360" s="546">
        <f>VLOOKUP($A360,'1.28'!$A$6:$P$387,'Data for figs 1.26_1.31'!N$2,FALSE)</f>
        <v>92.257486166777326</v>
      </c>
      <c r="O360" s="546">
        <f>VLOOKUP($A360,'1.28'!$A$6:$P$387,'Data for figs 1.26_1.31'!O$2,FALSE)</f>
        <v>132.42113397001938</v>
      </c>
      <c r="P360" s="556">
        <f>VLOOKUP($A360,'1.29'!$A$6:$P$387,'Data for figs 1.26_1.31'!P$2,FALSE)</f>
        <v>78.484627348989122</v>
      </c>
      <c r="Q360" s="556">
        <f>VLOOKUP($A360,'1.29'!$A$6:$P$387,'Data for figs 1.26_1.31'!Q$2,FALSE)</f>
        <v>27.712268559113436</v>
      </c>
      <c r="R360" s="556">
        <f>VLOOKUP($A360,'1.29'!$A$6:$P$387,'Data for figs 1.26_1.31'!R$2,FALSE)</f>
        <v>52.152931918637542</v>
      </c>
      <c r="S360" s="546">
        <f>VLOOKUP($A360,'1.30'!$A$6:$P$387,'Data for figs 1.26_1.31'!S$2,FALSE)</f>
        <v>72.297519764878459</v>
      </c>
      <c r="T360" s="546">
        <f>VLOOKUP($A360,'1.30'!$A$6:$P$387,'Data for figs 1.26_1.31'!T$2,FALSE)</f>
        <v>77.276794976270708</v>
      </c>
      <c r="U360" s="546">
        <f>VLOOKUP($A360,'1.30'!$A$6:$P$387,'Data for figs 1.26_1.31'!U$2,FALSE)</f>
        <v>76.100694575642308</v>
      </c>
      <c r="V360" s="556">
        <v>19.759281969398046</v>
      </c>
      <c r="W360" s="556">
        <v>14.332230303464442</v>
      </c>
      <c r="X360" s="556">
        <v>16.92262832932947</v>
      </c>
      <c r="Y360" s="531">
        <f>VLOOKUP($A360,'1.26'!$A$6:$P$387,'Data for figs 1.26_1.31'!Y$2,FALSE)</f>
        <v>17</v>
      </c>
      <c r="Z360" s="533"/>
      <c r="AA360" s="533"/>
      <c r="AB360" s="522"/>
      <c r="AC360" s="527"/>
    </row>
    <row r="361" spans="1:29" ht="17.25" x14ac:dyDescent="0.35">
      <c r="A361" s="528" t="s">
        <v>770</v>
      </c>
      <c r="B361" s="528" t="s">
        <v>771</v>
      </c>
      <c r="C361" s="528"/>
      <c r="D361" s="528" t="s">
        <v>49</v>
      </c>
      <c r="E361" s="528" t="s">
        <v>767</v>
      </c>
      <c r="F361" s="528"/>
      <c r="G361" s="529">
        <f>VLOOKUP($A361,'1.26'!$A$6:$P$387,'Data for figs 1.26_1.31'!G$2,FALSE)</f>
        <v>358</v>
      </c>
      <c r="H361" s="529">
        <f>VLOOKUP($A361,'1.26'!$A$6:$P$387,'Data for figs 1.26_1.31'!H$2,FALSE)</f>
        <v>258.89999999999998</v>
      </c>
      <c r="I361" s="530">
        <f>VLOOKUP($A361,'1.26'!$A$6:$P$387,'Data for figs 1.26_1.31'!I$2,FALSE)</f>
        <v>300.3</v>
      </c>
      <c r="J361" s="530">
        <f>VLOOKUP($A361,'1.27'!$A$6:$P$387,'Data for figs 1.26_1.31'!J$2,FALSE)</f>
        <v>91.409629448485504</v>
      </c>
      <c r="K361" s="530">
        <f>VLOOKUP($A361,'1.27'!$A$6:$P$387,'Data for figs 1.26_1.31'!K$2,FALSE)</f>
        <v>46.941850618200704</v>
      </c>
      <c r="L361" s="530">
        <f>VLOOKUP($A361,'1.27'!$A$6:$P$387,'Data for figs 1.26_1.31'!L$2,FALSE)</f>
        <v>68.495239700399523</v>
      </c>
      <c r="M361" s="546">
        <f>VLOOKUP($A361,'1.28'!$A$6:$P$387,'Data for figs 1.26_1.31'!M$2,FALSE)</f>
        <v>166.05727206831696</v>
      </c>
      <c r="N361" s="546">
        <f>VLOOKUP($A361,'1.28'!$A$6:$P$387,'Data for figs 1.26_1.31'!N$2,FALSE)</f>
        <v>85.202733587946142</v>
      </c>
      <c r="O361" s="546">
        <f>VLOOKUP($A361,'1.28'!$A$6:$P$387,'Data for figs 1.26_1.31'!O$2,FALSE)</f>
        <v>118.50618514610937</v>
      </c>
      <c r="P361" s="556">
        <f>VLOOKUP($A361,'1.29'!$A$6:$P$387,'Data for figs 1.26_1.31'!P$2,FALSE)</f>
        <v>58.366919290495403</v>
      </c>
      <c r="Q361" s="556">
        <f>VLOOKUP($A361,'1.29'!$A$6:$P$387,'Data for figs 1.26_1.31'!Q$2,FALSE)</f>
        <v>26.391422221651865</v>
      </c>
      <c r="R361" s="556">
        <f>VLOOKUP($A361,'1.29'!$A$6:$P$387,'Data for figs 1.26_1.31'!R$2,FALSE)</f>
        <v>41.887338694809088</v>
      </c>
      <c r="S361" s="546">
        <f>VLOOKUP($A361,'1.30'!$A$6:$P$387,'Data for figs 1.26_1.31'!S$2,FALSE)</f>
        <v>72.950205579022594</v>
      </c>
      <c r="T361" s="546">
        <f>VLOOKUP($A361,'1.30'!$A$6:$P$387,'Data for figs 1.26_1.31'!T$2,FALSE)</f>
        <v>73.355306974105432</v>
      </c>
      <c r="U361" s="546">
        <f>VLOOKUP($A361,'1.30'!$A$6:$P$387,'Data for figs 1.26_1.31'!U$2,FALSE)</f>
        <v>73.629890671322173</v>
      </c>
      <c r="V361" s="556">
        <v>13.422642595534345</v>
      </c>
      <c r="W361" s="556">
        <v>10.055320873117882</v>
      </c>
      <c r="X361" s="556">
        <v>11.662574452726874</v>
      </c>
      <c r="Y361" s="531">
        <f>VLOOKUP($A361,'1.26'!$A$6:$P$387,'Data for figs 1.26_1.31'!Y$2,FALSE)</f>
        <v>20</v>
      </c>
      <c r="Z361" s="533"/>
      <c r="AA361" s="533"/>
      <c r="AB361" s="522"/>
      <c r="AC361" s="527"/>
    </row>
    <row r="362" spans="1:29" ht="17.25" x14ac:dyDescent="0.35">
      <c r="A362" s="528" t="s">
        <v>780</v>
      </c>
      <c r="B362" s="528" t="s">
        <v>781</v>
      </c>
      <c r="C362" s="528"/>
      <c r="D362" s="528" t="s">
        <v>49</v>
      </c>
      <c r="E362" s="528" t="s">
        <v>767</v>
      </c>
      <c r="F362" s="528"/>
      <c r="G362" s="529">
        <f>VLOOKUP($A362,'1.26'!$A$6:$P$387,'Data for figs 1.26_1.31'!G$2,FALSE)</f>
        <v>470.6</v>
      </c>
      <c r="H362" s="529">
        <f>VLOOKUP($A362,'1.26'!$A$6:$P$387,'Data for figs 1.26_1.31'!H$2,FALSE)</f>
        <v>286</v>
      </c>
      <c r="I362" s="530">
        <f>VLOOKUP($A362,'1.26'!$A$6:$P$387,'Data for figs 1.26_1.31'!I$2,FALSE)</f>
        <v>362.8</v>
      </c>
      <c r="J362" s="530">
        <f>VLOOKUP($A362,'1.27'!$A$6:$P$387,'Data for figs 1.26_1.31'!J$2,FALSE)</f>
        <v>158.69054247977817</v>
      </c>
      <c r="K362" s="530">
        <f>VLOOKUP($A362,'1.27'!$A$6:$P$387,'Data for figs 1.26_1.31'!K$2,FALSE)</f>
        <v>71.176139305496974</v>
      </c>
      <c r="L362" s="530">
        <f>VLOOKUP($A362,'1.27'!$A$6:$P$387,'Data for figs 1.26_1.31'!L$2,FALSE)</f>
        <v>112.78226645584715</v>
      </c>
      <c r="M362" s="546">
        <f>VLOOKUP($A362,'1.28'!$A$6:$P$387,'Data for figs 1.26_1.31'!M$2,FALSE)</f>
        <v>219.91730498127887</v>
      </c>
      <c r="N362" s="546">
        <f>VLOOKUP($A362,'1.28'!$A$6:$P$387,'Data for figs 1.26_1.31'!N$2,FALSE)</f>
        <v>83.701193406043387</v>
      </c>
      <c r="O362" s="546">
        <f>VLOOKUP($A362,'1.28'!$A$6:$P$387,'Data for figs 1.26_1.31'!O$2,FALSE)</f>
        <v>141.5179012512811</v>
      </c>
      <c r="P362" s="556">
        <f>VLOOKUP($A362,'1.29'!$A$6:$P$387,'Data for figs 1.26_1.31'!P$2,FALSE)</f>
        <v>103.73446040945369</v>
      </c>
      <c r="Q362" s="556">
        <f>VLOOKUP($A362,'1.29'!$A$6:$P$387,'Data for figs 1.26_1.31'!Q$2,FALSE)</f>
        <v>27.78468775000416</v>
      </c>
      <c r="R362" s="556">
        <f>VLOOKUP($A362,'1.29'!$A$6:$P$387,'Data for figs 1.26_1.31'!R$2,FALSE)</f>
        <v>63.894515413876704</v>
      </c>
      <c r="S362" s="546">
        <f>VLOOKUP($A362,'1.30'!$A$6:$P$387,'Data for figs 1.26_1.31'!S$2,FALSE)</f>
        <v>89.396153280966743</v>
      </c>
      <c r="T362" s="546">
        <f>VLOOKUP($A362,'1.30'!$A$6:$P$387,'Data for figs 1.26_1.31'!T$2,FALSE)</f>
        <v>72.391070545334784</v>
      </c>
      <c r="U362" s="546">
        <f>VLOOKUP($A362,'1.30'!$A$6:$P$387,'Data for figs 1.26_1.31'!U$2,FALSE)</f>
        <v>79.078415736130623</v>
      </c>
      <c r="V362" s="556">
        <v>19.387886639112573</v>
      </c>
      <c r="W362" s="556">
        <v>16.482975693915318</v>
      </c>
      <c r="X362" s="556">
        <v>17.835261416970571</v>
      </c>
      <c r="Y362" s="531">
        <f>VLOOKUP($A362,'1.26'!$A$6:$P$387,'Data for figs 1.26_1.31'!Y$2,FALSE)</f>
        <v>7</v>
      </c>
      <c r="Z362" s="533"/>
      <c r="AA362" s="533"/>
      <c r="AB362" s="522"/>
      <c r="AC362" s="527"/>
    </row>
    <row r="363" spans="1:29" ht="17.25" x14ac:dyDescent="0.35">
      <c r="A363" s="528" t="s">
        <v>1227</v>
      </c>
      <c r="B363" s="528" t="s">
        <v>806</v>
      </c>
      <c r="C363" s="528"/>
      <c r="D363" s="528" t="s">
        <v>49</v>
      </c>
      <c r="E363" s="528" t="s">
        <v>767</v>
      </c>
      <c r="F363" s="528"/>
      <c r="G363" s="529">
        <f>VLOOKUP($A363,'1.26'!$A$6:$P$387,'Data for figs 1.26_1.31'!G$2,FALSE)</f>
        <v>442.3</v>
      </c>
      <c r="H363" s="529">
        <f>VLOOKUP($A363,'1.26'!$A$6:$P$387,'Data for figs 1.26_1.31'!H$2,FALSE)</f>
        <v>301.10000000000002</v>
      </c>
      <c r="I363" s="530">
        <f>VLOOKUP($A363,'1.26'!$A$6:$P$387,'Data for figs 1.26_1.31'!I$2,FALSE)</f>
        <v>364.1</v>
      </c>
      <c r="J363" s="530">
        <f>VLOOKUP($A363,'1.27'!$A$6:$P$387,'Data for figs 1.26_1.31'!J$2,FALSE)</f>
        <v>158.79596592917872</v>
      </c>
      <c r="K363" s="530">
        <f>VLOOKUP($A363,'1.27'!$A$6:$P$387,'Data for figs 1.26_1.31'!K$2,FALSE)</f>
        <v>66.124089512540436</v>
      </c>
      <c r="L363" s="530">
        <f>VLOOKUP($A363,'1.27'!$A$6:$P$387,'Data for figs 1.26_1.31'!L$2,FALSE)</f>
        <v>110.03875210174849</v>
      </c>
      <c r="M363" s="546">
        <f>VLOOKUP($A363,'1.28'!$A$6:$P$387,'Data for figs 1.26_1.31'!M$2,FALSE)</f>
        <v>190.20701798533167</v>
      </c>
      <c r="N363" s="546">
        <f>VLOOKUP($A363,'1.28'!$A$6:$P$387,'Data for figs 1.26_1.31'!N$2,FALSE)</f>
        <v>102.44074966464886</v>
      </c>
      <c r="O363" s="546">
        <f>VLOOKUP($A363,'1.28'!$A$6:$P$387,'Data for figs 1.26_1.31'!O$2,FALSE)</f>
        <v>141.05771201740018</v>
      </c>
      <c r="P363" s="556">
        <f>VLOOKUP($A363,'1.29'!$A$6:$P$387,'Data for figs 1.26_1.31'!P$2,FALSE)</f>
        <v>88.443740200068476</v>
      </c>
      <c r="Q363" s="556">
        <f>VLOOKUP($A363,'1.29'!$A$6:$P$387,'Data for figs 1.26_1.31'!Q$2,FALSE)</f>
        <v>29.146329690943425</v>
      </c>
      <c r="R363" s="556">
        <f>VLOOKUP($A363,'1.29'!$A$6:$P$387,'Data for figs 1.26_1.31'!R$2,FALSE)</f>
        <v>57.295581977444442</v>
      </c>
      <c r="S363" s="546">
        <f>VLOOKUP($A363,'1.30'!$A$6:$P$387,'Data for figs 1.26_1.31'!S$2,FALSE)</f>
        <v>98.855509732536305</v>
      </c>
      <c r="T363" s="546">
        <f>VLOOKUP($A363,'1.30'!$A$6:$P$387,'Data for figs 1.26_1.31'!T$2,FALSE)</f>
        <v>82.34487252199402</v>
      </c>
      <c r="U363" s="546">
        <f>VLOOKUP($A363,'1.30'!$A$6:$P$387,'Data for figs 1.26_1.31'!U$2,FALSE)</f>
        <v>89.690982687667912</v>
      </c>
      <c r="V363" s="556">
        <v>25.637578911631451</v>
      </c>
      <c r="W363" s="556">
        <v>16.199667350923928</v>
      </c>
      <c r="X363" s="556">
        <v>20.605956928702334</v>
      </c>
      <c r="Y363" s="531">
        <f>VLOOKUP($A363,'1.26'!$A$6:$P$387,'Data for figs 1.26_1.31'!Y$2,FALSE)</f>
        <v>5</v>
      </c>
      <c r="Z363" s="533"/>
      <c r="AA363" s="533"/>
      <c r="AB363" s="522"/>
      <c r="AC363" s="527"/>
    </row>
    <row r="364" spans="1:29" ht="17.25" x14ac:dyDescent="0.35">
      <c r="A364" s="528" t="s">
        <v>784</v>
      </c>
      <c r="B364" s="528" t="s">
        <v>785</v>
      </c>
      <c r="C364" s="528"/>
      <c r="D364" s="528" t="s">
        <v>49</v>
      </c>
      <c r="E364" s="528" t="s">
        <v>767</v>
      </c>
      <c r="F364" s="528"/>
      <c r="G364" s="529">
        <f>VLOOKUP($A364,'1.26'!$A$6:$P$387,'Data for figs 1.26_1.31'!G$2,FALSE)</f>
        <v>332.9</v>
      </c>
      <c r="H364" s="529">
        <f>VLOOKUP($A364,'1.26'!$A$6:$P$387,'Data for figs 1.26_1.31'!H$2,FALSE)</f>
        <v>229.3</v>
      </c>
      <c r="I364" s="530">
        <f>VLOOKUP($A364,'1.26'!$A$6:$P$387,'Data for figs 1.26_1.31'!I$2,FALSE)</f>
        <v>275.10000000000002</v>
      </c>
      <c r="J364" s="530">
        <f>VLOOKUP($A364,'1.27'!$A$6:$P$387,'Data for figs 1.26_1.31'!J$2,FALSE)</f>
        <v>98.135822307428555</v>
      </c>
      <c r="K364" s="530">
        <f>VLOOKUP($A364,'1.27'!$A$6:$P$387,'Data for figs 1.26_1.31'!K$2,FALSE)</f>
        <v>42.34018322991772</v>
      </c>
      <c r="L364" s="530">
        <f>VLOOKUP($A364,'1.27'!$A$6:$P$387,'Data for figs 1.26_1.31'!L$2,FALSE)</f>
        <v>68.564818031077721</v>
      </c>
      <c r="M364" s="546">
        <f>VLOOKUP($A364,'1.28'!$A$6:$P$387,'Data for figs 1.26_1.31'!M$2,FALSE)</f>
        <v>142.09262210144774</v>
      </c>
      <c r="N364" s="546">
        <f>VLOOKUP($A364,'1.28'!$A$6:$P$387,'Data for figs 1.26_1.31'!N$2,FALSE)</f>
        <v>73.906462808236242</v>
      </c>
      <c r="O364" s="546">
        <f>VLOOKUP($A364,'1.28'!$A$6:$P$387,'Data for figs 1.26_1.31'!O$2,FALSE)</f>
        <v>103.54576469064972</v>
      </c>
      <c r="P364" s="556">
        <f>VLOOKUP($A364,'1.29'!$A$6:$P$387,'Data for figs 1.26_1.31'!P$2,FALSE)</f>
        <v>54.566305481952199</v>
      </c>
      <c r="Q364" s="556">
        <f>VLOOKUP($A364,'1.29'!$A$6:$P$387,'Data for figs 1.26_1.31'!Q$2,FALSE)</f>
        <v>22.6621153823599</v>
      </c>
      <c r="R364" s="556">
        <f>VLOOKUP($A364,'1.29'!$A$6:$P$387,'Data for figs 1.26_1.31'!R$2,FALSE)</f>
        <v>37.695992715076223</v>
      </c>
      <c r="S364" s="546">
        <f>VLOOKUP($A364,'1.30'!$A$6:$P$387,'Data for figs 1.26_1.31'!S$2,FALSE)</f>
        <v>59.920734105648805</v>
      </c>
      <c r="T364" s="546">
        <f>VLOOKUP($A364,'1.30'!$A$6:$P$387,'Data for figs 1.26_1.31'!T$2,FALSE)</f>
        <v>63.46988788370799</v>
      </c>
      <c r="U364" s="546">
        <f>VLOOKUP($A364,'1.30'!$A$6:$P$387,'Data for figs 1.26_1.31'!U$2,FALSE)</f>
        <v>63.016391617363638</v>
      </c>
      <c r="V364" s="556">
        <v>13.899218341176375</v>
      </c>
      <c r="W364" s="556">
        <v>10.423289717499998</v>
      </c>
      <c r="X364" s="556">
        <v>12.041521187842458</v>
      </c>
      <c r="Y364" s="531">
        <f>VLOOKUP($A364,'1.26'!$A$6:$P$387,'Data for figs 1.26_1.31'!Y$2,FALSE)</f>
        <v>31</v>
      </c>
      <c r="Z364" s="533"/>
      <c r="AA364" s="533"/>
      <c r="AB364" s="522"/>
      <c r="AC364" s="527"/>
    </row>
    <row r="365" spans="1:29" ht="17.25" x14ac:dyDescent="0.35">
      <c r="A365" s="528" t="s">
        <v>1228</v>
      </c>
      <c r="B365" s="528" t="s">
        <v>795</v>
      </c>
      <c r="C365" s="528"/>
      <c r="D365" s="528" t="s">
        <v>49</v>
      </c>
      <c r="E365" s="528" t="s">
        <v>767</v>
      </c>
      <c r="F365" s="528"/>
      <c r="G365" s="529">
        <f>VLOOKUP($A365,'1.26'!$A$6:$P$387,'Data for figs 1.26_1.31'!G$2,FALSE)</f>
        <v>494.7</v>
      </c>
      <c r="H365" s="529">
        <f>VLOOKUP($A365,'1.26'!$A$6:$P$387,'Data for figs 1.26_1.31'!H$2,FALSE)</f>
        <v>319.10000000000002</v>
      </c>
      <c r="I365" s="530">
        <f>VLOOKUP($A365,'1.26'!$A$6:$P$387,'Data for figs 1.26_1.31'!I$2,FALSE)</f>
        <v>394.3</v>
      </c>
      <c r="J365" s="530">
        <f>VLOOKUP($A365,'1.27'!$A$6:$P$387,'Data for figs 1.26_1.31'!J$2,FALSE)</f>
        <v>190.74403173261442</v>
      </c>
      <c r="K365" s="530">
        <f>VLOOKUP($A365,'1.27'!$A$6:$P$387,'Data for figs 1.26_1.31'!K$2,FALSE)</f>
        <v>89.721279230839528</v>
      </c>
      <c r="L365" s="530">
        <f>VLOOKUP($A365,'1.27'!$A$6:$P$387,'Data for figs 1.26_1.31'!L$2,FALSE)</f>
        <v>138.00269952441838</v>
      </c>
      <c r="M365" s="546">
        <f>VLOOKUP($A365,'1.28'!$A$6:$P$387,'Data for figs 1.26_1.31'!M$2,FALSE)</f>
        <v>226.44617467761631</v>
      </c>
      <c r="N365" s="546">
        <f>VLOOKUP($A365,'1.28'!$A$6:$P$387,'Data for figs 1.26_1.31'!N$2,FALSE)</f>
        <v>104.5108582432496</v>
      </c>
      <c r="O365" s="546">
        <f>VLOOKUP($A365,'1.28'!$A$6:$P$387,'Data for figs 1.26_1.31'!O$2,FALSE)</f>
        <v>155.69600973493428</v>
      </c>
      <c r="P365" s="556">
        <f>VLOOKUP($A365,'1.29'!$A$6:$P$387,'Data for figs 1.26_1.31'!P$2,FALSE)</f>
        <v>109.96769403989224</v>
      </c>
      <c r="Q365" s="556">
        <f>VLOOKUP($A365,'1.29'!$A$6:$P$387,'Data for figs 1.26_1.31'!Q$2,FALSE)</f>
        <v>42.029855223456764</v>
      </c>
      <c r="R365" s="556">
        <f>VLOOKUP($A365,'1.29'!$A$6:$P$387,'Data for figs 1.26_1.31'!R$2,FALSE)</f>
        <v>74.39650558567827</v>
      </c>
      <c r="S365" s="546">
        <f>VLOOKUP($A365,'1.30'!$A$6:$P$387,'Data for figs 1.26_1.31'!S$2,FALSE)</f>
        <v>96.712579237671434</v>
      </c>
      <c r="T365" s="546">
        <f>VLOOKUP($A365,'1.30'!$A$6:$P$387,'Data for figs 1.26_1.31'!T$2,FALSE)</f>
        <v>84.457604702508277</v>
      </c>
      <c r="U365" s="546">
        <f>VLOOKUP($A365,'1.30'!$A$6:$P$387,'Data for figs 1.26_1.31'!U$2,FALSE)</f>
        <v>90.390838016292875</v>
      </c>
      <c r="V365" s="556">
        <v>31.784094715228285</v>
      </c>
      <c r="W365" s="556">
        <v>23.502350401542717</v>
      </c>
      <c r="X365" s="556">
        <v>27.512829497247488</v>
      </c>
      <c r="Y365" s="531">
        <f>VLOOKUP($A365,'1.26'!$A$6:$P$387,'Data for figs 1.26_1.31'!Y$2,FALSE)</f>
        <v>4</v>
      </c>
      <c r="Z365" s="533"/>
      <c r="AA365" s="533"/>
      <c r="AB365" s="522"/>
      <c r="AC365" s="527"/>
    </row>
    <row r="366" spans="1:29" ht="17.25" x14ac:dyDescent="0.35">
      <c r="A366" s="528" t="s">
        <v>855</v>
      </c>
      <c r="B366" s="528" t="s">
        <v>856</v>
      </c>
      <c r="C366" s="528" t="s">
        <v>854</v>
      </c>
      <c r="D366" s="528" t="s">
        <v>828</v>
      </c>
      <c r="E366" s="528" t="s">
        <v>829</v>
      </c>
      <c r="F366" s="528"/>
      <c r="G366" s="569">
        <f>VLOOKUP($A366,'1.26'!$A$6:$P$387,'Data for figs 1.26_1.31'!G$2,FALSE)</f>
        <v>0</v>
      </c>
      <c r="H366" s="569">
        <f>VLOOKUP($A366,'1.26'!$A$6:$P$387,'Data for figs 1.26_1.31'!H$2,FALSE)</f>
        <v>0</v>
      </c>
      <c r="I366" s="570">
        <f>VLOOKUP($A366,'1.26'!$A$6:$P$387,'Data for figs 1.26_1.31'!I$2,FALSE)</f>
        <v>0</v>
      </c>
      <c r="J366" s="530">
        <f>VLOOKUP($A366,'1.27'!$A$6:$P$387,'Data for figs 1.26_1.31'!J$2,FALSE)</f>
        <v>109.1</v>
      </c>
      <c r="K366" s="530">
        <f>VLOOKUP($A366,'1.27'!$A$6:$P$387,'Data for figs 1.26_1.31'!K$2,FALSE)</f>
        <v>53.6</v>
      </c>
      <c r="L366" s="530">
        <f>VLOOKUP($A366,'1.27'!$A$6:$P$387,'Data for figs 1.26_1.31'!L$2,FALSE)</f>
        <v>80.900000000000006</v>
      </c>
      <c r="M366" s="569">
        <f>VLOOKUP($A366,'1.28'!$A$6:$P$387,'Data for figs 1.26_1.31'!M$2,FALSE)</f>
        <v>0</v>
      </c>
      <c r="N366" s="569">
        <f>VLOOKUP($A366,'1.28'!$A$6:$P$387,'Data for figs 1.26_1.31'!N$2,FALSE)</f>
        <v>0</v>
      </c>
      <c r="O366" s="570">
        <f>VLOOKUP($A366,'1.28'!$A$6:$P$387,'Data for figs 1.26_1.31'!O$2,FALSE)</f>
        <v>0</v>
      </c>
      <c r="P366" s="556">
        <f>VLOOKUP($A366,'1.29'!$A$6:$P$387,'Data for figs 1.26_1.31'!P$2,FALSE)</f>
        <v>63.6</v>
      </c>
      <c r="Q366" s="556">
        <f>VLOOKUP($A366,'1.29'!$A$6:$P$387,'Data for figs 1.26_1.31'!Q$2,FALSE)</f>
        <v>23</v>
      </c>
      <c r="R366" s="556">
        <f>VLOOKUP($A366,'1.29'!$A$6:$P$387,'Data for figs 1.26_1.31'!R$2,FALSE)</f>
        <v>42.9</v>
      </c>
      <c r="S366" s="569">
        <f>VLOOKUP($A366,'1.30'!$A$6:$P$387,'Data for figs 1.26_1.31'!S$2,FALSE)</f>
        <v>0</v>
      </c>
      <c r="T366" s="569">
        <f>VLOOKUP($A366,'1.30'!$A$6:$P$387,'Data for figs 1.26_1.31'!T$2,FALSE)</f>
        <v>0</v>
      </c>
      <c r="U366" s="570">
        <f>VLOOKUP($A366,'1.30'!$A$6:$P$387,'Data for figs 1.26_1.31'!U$2,FALSE)</f>
        <v>0</v>
      </c>
      <c r="V366" s="569">
        <v>0</v>
      </c>
      <c r="W366" s="569">
        <v>0</v>
      </c>
      <c r="X366" s="570">
        <v>0</v>
      </c>
      <c r="Y366" s="531">
        <f>VLOOKUP($A366,'1.26'!$A$6:$P$387,'Data for figs 1.26_1.31'!Y$2,FALSE)</f>
        <v>11</v>
      </c>
      <c r="Z366" s="533"/>
      <c r="AA366" s="533"/>
      <c r="AB366" s="522"/>
      <c r="AC366" s="527"/>
    </row>
    <row r="367" spans="1:29" ht="17.25" x14ac:dyDescent="0.35">
      <c r="A367" s="528" t="s">
        <v>852</v>
      </c>
      <c r="B367" s="528" t="s">
        <v>854</v>
      </c>
      <c r="C367" s="528" t="s">
        <v>854</v>
      </c>
      <c r="D367" s="528" t="s">
        <v>828</v>
      </c>
      <c r="E367" s="528" t="s">
        <v>829</v>
      </c>
      <c r="F367" s="528"/>
      <c r="G367" s="569">
        <f>VLOOKUP($A367,'1.26'!$A$6:$P$387,'Data for figs 1.26_1.31'!G$2,FALSE)</f>
        <v>0</v>
      </c>
      <c r="H367" s="569">
        <f>VLOOKUP($A367,'1.26'!$A$6:$P$387,'Data for figs 1.26_1.31'!H$2,FALSE)</f>
        <v>0</v>
      </c>
      <c r="I367" s="570">
        <f>VLOOKUP($A367,'1.26'!$A$6:$P$387,'Data for figs 1.26_1.31'!I$2,FALSE)</f>
        <v>0</v>
      </c>
      <c r="J367" s="530">
        <f>VLOOKUP($A367,'1.27'!$A$6:$P$387,'Data for figs 1.26_1.31'!J$2,FALSE)</f>
        <v>109</v>
      </c>
      <c r="K367" s="530">
        <f>VLOOKUP($A367,'1.27'!$A$6:$P$387,'Data for figs 1.26_1.31'!K$2,FALSE)</f>
        <v>42.6</v>
      </c>
      <c r="L367" s="530">
        <f>VLOOKUP($A367,'1.27'!$A$6:$P$387,'Data for figs 1.26_1.31'!L$2,FALSE)</f>
        <v>75.599999999999994</v>
      </c>
      <c r="M367" s="569">
        <f>VLOOKUP($A367,'1.28'!$A$6:$P$387,'Data for figs 1.26_1.31'!M$2,FALSE)</f>
        <v>0</v>
      </c>
      <c r="N367" s="569">
        <f>VLOOKUP($A367,'1.28'!$A$6:$P$387,'Data for figs 1.26_1.31'!N$2,FALSE)</f>
        <v>0</v>
      </c>
      <c r="O367" s="570">
        <f>VLOOKUP($A367,'1.28'!$A$6:$P$387,'Data for figs 1.26_1.31'!O$2,FALSE)</f>
        <v>0</v>
      </c>
      <c r="P367" s="556">
        <f>VLOOKUP($A367,'1.29'!$A$6:$P$387,'Data for figs 1.26_1.31'!P$2,FALSE)</f>
        <v>65.5</v>
      </c>
      <c r="Q367" s="556">
        <f>VLOOKUP($A367,'1.29'!$A$6:$P$387,'Data for figs 1.26_1.31'!Q$2,FALSE)</f>
        <v>14.8</v>
      </c>
      <c r="R367" s="556">
        <f>VLOOKUP($A367,'1.29'!$A$6:$P$387,'Data for figs 1.26_1.31'!R$2,FALSE)</f>
        <v>40</v>
      </c>
      <c r="S367" s="569">
        <f>VLOOKUP($A367,'1.30'!$A$6:$P$387,'Data for figs 1.26_1.31'!S$2,FALSE)</f>
        <v>0</v>
      </c>
      <c r="T367" s="569">
        <f>VLOOKUP($A367,'1.30'!$A$6:$P$387,'Data for figs 1.26_1.31'!T$2,FALSE)</f>
        <v>0</v>
      </c>
      <c r="U367" s="570">
        <f>VLOOKUP($A367,'1.30'!$A$6:$P$387,'Data for figs 1.26_1.31'!U$2,FALSE)</f>
        <v>0</v>
      </c>
      <c r="V367" s="569">
        <v>0</v>
      </c>
      <c r="W367" s="569">
        <v>0</v>
      </c>
      <c r="X367" s="570">
        <v>0</v>
      </c>
      <c r="Y367" s="531">
        <f>VLOOKUP($A367,'1.26'!$A$6:$P$387,'Data for figs 1.26_1.31'!Y$2,FALSE)</f>
        <v>17</v>
      </c>
      <c r="Z367" s="533"/>
      <c r="AA367" s="533"/>
      <c r="AB367" s="522"/>
      <c r="AC367" s="527"/>
    </row>
    <row r="368" spans="1:29" ht="17.25" x14ac:dyDescent="0.35">
      <c r="A368" s="528" t="s">
        <v>826</v>
      </c>
      <c r="B368" s="528" t="s">
        <v>827</v>
      </c>
      <c r="C368" s="528" t="s">
        <v>955</v>
      </c>
      <c r="D368" s="528" t="s">
        <v>828</v>
      </c>
      <c r="E368" s="528" t="s">
        <v>829</v>
      </c>
      <c r="F368" s="528"/>
      <c r="G368" s="569">
        <f>VLOOKUP($A368,'1.26'!$A$6:$P$387,'Data for figs 1.26_1.31'!G$2,FALSE)</f>
        <v>0</v>
      </c>
      <c r="H368" s="569">
        <f>VLOOKUP($A368,'1.26'!$A$6:$P$387,'Data for figs 1.26_1.31'!H$2,FALSE)</f>
        <v>0</v>
      </c>
      <c r="I368" s="570">
        <f>VLOOKUP($A368,'1.26'!$A$6:$P$387,'Data for figs 1.26_1.31'!I$2,FALSE)</f>
        <v>0</v>
      </c>
      <c r="J368" s="530">
        <f>VLOOKUP($A368,'1.27'!$A$6:$P$387,'Data for figs 1.26_1.31'!J$2,FALSE)</f>
        <v>113.5</v>
      </c>
      <c r="K368" s="530">
        <f>VLOOKUP($A368,'1.27'!$A$6:$P$387,'Data for figs 1.26_1.31'!K$2,FALSE)</f>
        <v>55.2</v>
      </c>
      <c r="L368" s="530">
        <f>VLOOKUP($A368,'1.27'!$A$6:$P$387,'Data for figs 1.26_1.31'!L$2,FALSE)</f>
        <v>83.5</v>
      </c>
      <c r="M368" s="569">
        <f>VLOOKUP($A368,'1.28'!$A$6:$P$387,'Data for figs 1.26_1.31'!M$2,FALSE)</f>
        <v>0</v>
      </c>
      <c r="N368" s="569">
        <f>VLOOKUP($A368,'1.28'!$A$6:$P$387,'Data for figs 1.26_1.31'!N$2,FALSE)</f>
        <v>0</v>
      </c>
      <c r="O368" s="570">
        <f>VLOOKUP($A368,'1.28'!$A$6:$P$387,'Data for figs 1.26_1.31'!O$2,FALSE)</f>
        <v>0</v>
      </c>
      <c r="P368" s="556">
        <f>VLOOKUP($A368,'1.29'!$A$6:$P$387,'Data for figs 1.26_1.31'!P$2,FALSE)</f>
        <v>75.400000000000006</v>
      </c>
      <c r="Q368" s="556">
        <f>VLOOKUP($A368,'1.29'!$A$6:$P$387,'Data for figs 1.26_1.31'!Q$2,FALSE)</f>
        <v>21.2</v>
      </c>
      <c r="R368" s="556">
        <f>VLOOKUP($A368,'1.29'!$A$6:$P$387,'Data for figs 1.26_1.31'!R$2,FALSE)</f>
        <v>47.5</v>
      </c>
      <c r="S368" s="569">
        <f>VLOOKUP($A368,'1.30'!$A$6:$P$387,'Data for figs 1.26_1.31'!S$2,FALSE)</f>
        <v>0</v>
      </c>
      <c r="T368" s="569">
        <f>VLOOKUP($A368,'1.30'!$A$6:$P$387,'Data for figs 1.26_1.31'!T$2,FALSE)</f>
        <v>0</v>
      </c>
      <c r="U368" s="570">
        <f>VLOOKUP($A368,'1.30'!$A$6:$P$387,'Data for figs 1.26_1.31'!U$2,FALSE)</f>
        <v>0</v>
      </c>
      <c r="V368" s="569">
        <v>0</v>
      </c>
      <c r="W368" s="569">
        <v>0</v>
      </c>
      <c r="X368" s="570">
        <v>0</v>
      </c>
      <c r="Y368" s="531">
        <f>VLOOKUP($A368,'1.26'!$A$6:$P$387,'Data for figs 1.26_1.31'!Y$2,FALSE)</f>
        <v>14</v>
      </c>
      <c r="Z368" s="533"/>
      <c r="AA368" s="533"/>
      <c r="AB368" s="522"/>
      <c r="AC368" s="527"/>
    </row>
    <row r="369" spans="1:29" ht="17.25" x14ac:dyDescent="0.35">
      <c r="A369" s="528" t="s">
        <v>830</v>
      </c>
      <c r="B369" s="528" t="s">
        <v>831</v>
      </c>
      <c r="C369" s="528" t="s">
        <v>955</v>
      </c>
      <c r="D369" s="528" t="s">
        <v>828</v>
      </c>
      <c r="E369" s="528" t="s">
        <v>829</v>
      </c>
      <c r="F369" s="528"/>
      <c r="G369" s="569">
        <f>VLOOKUP($A369,'1.26'!$A$6:$P$387,'Data for figs 1.26_1.31'!G$2,FALSE)</f>
        <v>0</v>
      </c>
      <c r="H369" s="569">
        <f>VLOOKUP($A369,'1.26'!$A$6:$P$387,'Data for figs 1.26_1.31'!H$2,FALSE)</f>
        <v>0</v>
      </c>
      <c r="I369" s="570">
        <f>VLOOKUP($A369,'1.26'!$A$6:$P$387,'Data for figs 1.26_1.31'!I$2,FALSE)</f>
        <v>0</v>
      </c>
      <c r="J369" s="530">
        <f>VLOOKUP($A369,'1.27'!$A$6:$P$387,'Data for figs 1.26_1.31'!J$2,FALSE)</f>
        <v>133.69999999999999</v>
      </c>
      <c r="K369" s="530">
        <f>VLOOKUP($A369,'1.27'!$A$6:$P$387,'Data for figs 1.26_1.31'!K$2,FALSE)</f>
        <v>57.8</v>
      </c>
      <c r="L369" s="530">
        <f>VLOOKUP($A369,'1.27'!$A$6:$P$387,'Data for figs 1.26_1.31'!L$2,FALSE)</f>
        <v>94.8</v>
      </c>
      <c r="M369" s="569">
        <f>VLOOKUP($A369,'1.28'!$A$6:$P$387,'Data for figs 1.26_1.31'!M$2,FALSE)</f>
        <v>0</v>
      </c>
      <c r="N369" s="569">
        <f>VLOOKUP($A369,'1.28'!$A$6:$P$387,'Data for figs 1.26_1.31'!N$2,FALSE)</f>
        <v>0</v>
      </c>
      <c r="O369" s="570">
        <f>VLOOKUP($A369,'1.28'!$A$6:$P$387,'Data for figs 1.26_1.31'!O$2,FALSE)</f>
        <v>0</v>
      </c>
      <c r="P369" s="556">
        <f>VLOOKUP($A369,'1.29'!$A$6:$P$387,'Data for figs 1.26_1.31'!P$2,FALSE)</f>
        <v>84.3</v>
      </c>
      <c r="Q369" s="556">
        <f>VLOOKUP($A369,'1.29'!$A$6:$P$387,'Data for figs 1.26_1.31'!Q$2,FALSE)</f>
        <v>26</v>
      </c>
      <c r="R369" s="556">
        <f>VLOOKUP($A369,'1.29'!$A$6:$P$387,'Data for figs 1.26_1.31'!R$2,FALSE)</f>
        <v>54.4</v>
      </c>
      <c r="S369" s="569">
        <f>VLOOKUP($A369,'1.30'!$A$6:$P$387,'Data for figs 1.26_1.31'!S$2,FALSE)</f>
        <v>0</v>
      </c>
      <c r="T369" s="569">
        <f>VLOOKUP($A369,'1.30'!$A$6:$P$387,'Data for figs 1.26_1.31'!T$2,FALSE)</f>
        <v>0</v>
      </c>
      <c r="U369" s="570">
        <f>VLOOKUP($A369,'1.30'!$A$6:$P$387,'Data for figs 1.26_1.31'!U$2,FALSE)</f>
        <v>0</v>
      </c>
      <c r="V369" s="569">
        <v>0</v>
      </c>
      <c r="W369" s="569">
        <v>0</v>
      </c>
      <c r="X369" s="570">
        <v>0</v>
      </c>
      <c r="Y369" s="531">
        <f>VLOOKUP($A369,'1.26'!$A$6:$P$387,'Data for figs 1.26_1.31'!Y$2,FALSE)</f>
        <v>9</v>
      </c>
      <c r="Z369" s="533"/>
      <c r="AA369" s="533"/>
      <c r="AB369" s="522"/>
      <c r="AC369" s="527"/>
    </row>
    <row r="370" spans="1:29" ht="17.25" x14ac:dyDescent="0.35">
      <c r="A370" s="528" t="s">
        <v>832</v>
      </c>
      <c r="B370" s="528" t="s">
        <v>833</v>
      </c>
      <c r="C370" s="528" t="s">
        <v>955</v>
      </c>
      <c r="D370" s="528" t="s">
        <v>828</v>
      </c>
      <c r="E370" s="528" t="s">
        <v>829</v>
      </c>
      <c r="F370" s="528"/>
      <c r="G370" s="569">
        <f>VLOOKUP($A370,'1.26'!$A$6:$P$387,'Data for figs 1.26_1.31'!G$2,FALSE)</f>
        <v>0</v>
      </c>
      <c r="H370" s="569">
        <f>VLOOKUP($A370,'1.26'!$A$6:$P$387,'Data for figs 1.26_1.31'!H$2,FALSE)</f>
        <v>0</v>
      </c>
      <c r="I370" s="570">
        <f>VLOOKUP($A370,'1.26'!$A$6:$P$387,'Data for figs 1.26_1.31'!I$2,FALSE)</f>
        <v>0</v>
      </c>
      <c r="J370" s="530">
        <f>VLOOKUP($A370,'1.27'!$A$6:$P$387,'Data for figs 1.26_1.31'!J$2,FALSE)</f>
        <v>117.6</v>
      </c>
      <c r="K370" s="530">
        <f>VLOOKUP($A370,'1.27'!$A$6:$P$387,'Data for figs 1.26_1.31'!K$2,FALSE)</f>
        <v>48.8</v>
      </c>
      <c r="L370" s="530">
        <f>VLOOKUP($A370,'1.27'!$A$6:$P$387,'Data for figs 1.26_1.31'!L$2,FALSE)</f>
        <v>82.3</v>
      </c>
      <c r="M370" s="569">
        <f>VLOOKUP($A370,'1.28'!$A$6:$P$387,'Data for figs 1.26_1.31'!M$2,FALSE)</f>
        <v>0</v>
      </c>
      <c r="N370" s="569">
        <f>VLOOKUP($A370,'1.28'!$A$6:$P$387,'Data for figs 1.26_1.31'!N$2,FALSE)</f>
        <v>0</v>
      </c>
      <c r="O370" s="570">
        <f>VLOOKUP($A370,'1.28'!$A$6:$P$387,'Data for figs 1.26_1.31'!O$2,FALSE)</f>
        <v>0</v>
      </c>
      <c r="P370" s="556">
        <f>VLOOKUP($A370,'1.29'!$A$6:$P$387,'Data for figs 1.26_1.31'!P$2,FALSE)</f>
        <v>74</v>
      </c>
      <c r="Q370" s="556">
        <f>VLOOKUP($A370,'1.29'!$A$6:$P$387,'Data for figs 1.26_1.31'!Q$2,FALSE)</f>
        <v>17.399999999999999</v>
      </c>
      <c r="R370" s="556">
        <f>VLOOKUP($A370,'1.29'!$A$6:$P$387,'Data for figs 1.26_1.31'!R$2,FALSE)</f>
        <v>44.9</v>
      </c>
      <c r="S370" s="569">
        <f>VLOOKUP($A370,'1.30'!$A$6:$P$387,'Data for figs 1.26_1.31'!S$2,FALSE)</f>
        <v>0</v>
      </c>
      <c r="T370" s="569">
        <f>VLOOKUP($A370,'1.30'!$A$6:$P$387,'Data for figs 1.26_1.31'!T$2,FALSE)</f>
        <v>0</v>
      </c>
      <c r="U370" s="570">
        <f>VLOOKUP($A370,'1.30'!$A$6:$P$387,'Data for figs 1.26_1.31'!U$2,FALSE)</f>
        <v>0</v>
      </c>
      <c r="V370" s="569">
        <v>0</v>
      </c>
      <c r="W370" s="569">
        <v>0</v>
      </c>
      <c r="X370" s="570">
        <v>0</v>
      </c>
      <c r="Y370" s="531">
        <f>VLOOKUP($A370,'1.26'!$A$6:$P$387,'Data for figs 1.26_1.31'!Y$2,FALSE)</f>
        <v>18</v>
      </c>
      <c r="Z370" s="533"/>
      <c r="AA370" s="533"/>
      <c r="AB370" s="522"/>
      <c r="AC370" s="527"/>
    </row>
    <row r="371" spans="1:29" ht="17.25" x14ac:dyDescent="0.35">
      <c r="A371" s="528" t="s">
        <v>834</v>
      </c>
      <c r="B371" s="528" t="s">
        <v>835</v>
      </c>
      <c r="C371" s="528" t="s">
        <v>955</v>
      </c>
      <c r="D371" s="528" t="s">
        <v>828</v>
      </c>
      <c r="E371" s="528" t="s">
        <v>829</v>
      </c>
      <c r="F371" s="528"/>
      <c r="G371" s="569">
        <f>VLOOKUP($A371,'1.26'!$A$6:$P$387,'Data for figs 1.26_1.31'!G$2,FALSE)</f>
        <v>0</v>
      </c>
      <c r="H371" s="569">
        <f>VLOOKUP($A371,'1.26'!$A$6:$P$387,'Data for figs 1.26_1.31'!H$2,FALSE)</f>
        <v>0</v>
      </c>
      <c r="I371" s="570">
        <f>VLOOKUP($A371,'1.26'!$A$6:$P$387,'Data for figs 1.26_1.31'!I$2,FALSE)</f>
        <v>0</v>
      </c>
      <c r="J371" s="530">
        <f>VLOOKUP($A371,'1.27'!$A$6:$P$387,'Data for figs 1.26_1.31'!J$2,FALSE)</f>
        <v>119.8</v>
      </c>
      <c r="K371" s="530">
        <f>VLOOKUP($A371,'1.27'!$A$6:$P$387,'Data for figs 1.26_1.31'!K$2,FALSE)</f>
        <v>57.7</v>
      </c>
      <c r="L371" s="530">
        <f>VLOOKUP($A371,'1.27'!$A$6:$P$387,'Data for figs 1.26_1.31'!L$2,FALSE)</f>
        <v>88.3</v>
      </c>
      <c r="M371" s="569">
        <f>VLOOKUP($A371,'1.28'!$A$6:$P$387,'Data for figs 1.26_1.31'!M$2,FALSE)</f>
        <v>0</v>
      </c>
      <c r="N371" s="569">
        <f>VLOOKUP($A371,'1.28'!$A$6:$P$387,'Data for figs 1.26_1.31'!N$2,FALSE)</f>
        <v>0</v>
      </c>
      <c r="O371" s="570">
        <f>VLOOKUP($A371,'1.28'!$A$6:$P$387,'Data for figs 1.26_1.31'!O$2,FALSE)</f>
        <v>0</v>
      </c>
      <c r="P371" s="556">
        <f>VLOOKUP($A371,'1.29'!$A$6:$P$387,'Data for figs 1.26_1.31'!P$2,FALSE)</f>
        <v>69.5</v>
      </c>
      <c r="Q371" s="556">
        <f>VLOOKUP($A371,'1.29'!$A$6:$P$387,'Data for figs 1.26_1.31'!Q$2,FALSE)</f>
        <v>22.7</v>
      </c>
      <c r="R371" s="556">
        <f>VLOOKUP($A371,'1.29'!$A$6:$P$387,'Data for figs 1.26_1.31'!R$2,FALSE)</f>
        <v>45.8</v>
      </c>
      <c r="S371" s="569">
        <f>VLOOKUP($A371,'1.30'!$A$6:$P$387,'Data for figs 1.26_1.31'!S$2,FALSE)</f>
        <v>0</v>
      </c>
      <c r="T371" s="569">
        <f>VLOOKUP($A371,'1.30'!$A$6:$P$387,'Data for figs 1.26_1.31'!T$2,FALSE)</f>
        <v>0</v>
      </c>
      <c r="U371" s="570">
        <f>VLOOKUP($A371,'1.30'!$A$6:$P$387,'Data for figs 1.26_1.31'!U$2,FALSE)</f>
        <v>0</v>
      </c>
      <c r="V371" s="569">
        <v>0</v>
      </c>
      <c r="W371" s="569">
        <v>0</v>
      </c>
      <c r="X371" s="570">
        <v>0</v>
      </c>
      <c r="Y371" s="531">
        <f>VLOOKUP($A371,'1.26'!$A$6:$P$387,'Data for figs 1.26_1.31'!Y$2,FALSE)</f>
        <v>16</v>
      </c>
      <c r="Z371" s="533"/>
      <c r="AA371" s="533"/>
      <c r="AB371" s="522"/>
      <c r="AC371" s="527"/>
    </row>
    <row r="372" spans="1:29" ht="17.25" x14ac:dyDescent="0.35">
      <c r="A372" s="528" t="s">
        <v>838</v>
      </c>
      <c r="B372" s="528" t="s">
        <v>876</v>
      </c>
      <c r="C372" s="528" t="s">
        <v>956</v>
      </c>
      <c r="D372" s="528" t="s">
        <v>828</v>
      </c>
      <c r="E372" s="528" t="s">
        <v>829</v>
      </c>
      <c r="F372" s="528"/>
      <c r="G372" s="569">
        <f>VLOOKUP($A372,'1.26'!$A$6:$P$387,'Data for figs 1.26_1.31'!G$2,FALSE)</f>
        <v>0</v>
      </c>
      <c r="H372" s="569">
        <f>VLOOKUP($A372,'1.26'!$A$6:$P$387,'Data for figs 1.26_1.31'!H$2,FALSE)</f>
        <v>0</v>
      </c>
      <c r="I372" s="570">
        <f>VLOOKUP($A372,'1.26'!$A$6:$P$387,'Data for figs 1.26_1.31'!I$2,FALSE)</f>
        <v>0</v>
      </c>
      <c r="J372" s="530">
        <f>VLOOKUP($A372,'1.27'!$A$6:$P$387,'Data for figs 1.26_1.31'!J$2,FALSE)</f>
        <v>97.6</v>
      </c>
      <c r="K372" s="530">
        <f>VLOOKUP($A372,'1.27'!$A$6:$P$387,'Data for figs 1.26_1.31'!K$2,FALSE)</f>
        <v>34.799999999999997</v>
      </c>
      <c r="L372" s="530">
        <f>VLOOKUP($A372,'1.27'!$A$6:$P$387,'Data for figs 1.26_1.31'!L$2,FALSE)</f>
        <v>65.900000000000006</v>
      </c>
      <c r="M372" s="569">
        <f>VLOOKUP($A372,'1.28'!$A$6:$P$387,'Data for figs 1.26_1.31'!M$2,FALSE)</f>
        <v>0</v>
      </c>
      <c r="N372" s="569">
        <f>VLOOKUP($A372,'1.28'!$A$6:$P$387,'Data for figs 1.26_1.31'!N$2,FALSE)</f>
        <v>0</v>
      </c>
      <c r="O372" s="570">
        <f>VLOOKUP($A372,'1.28'!$A$6:$P$387,'Data for figs 1.26_1.31'!O$2,FALSE)</f>
        <v>0</v>
      </c>
      <c r="P372" s="556">
        <f>VLOOKUP($A372,'1.29'!$A$6:$P$387,'Data for figs 1.26_1.31'!P$2,FALSE)</f>
        <v>62.6</v>
      </c>
      <c r="Q372" s="556">
        <f>VLOOKUP($A372,'1.29'!$A$6:$P$387,'Data for figs 1.26_1.31'!Q$2,FALSE)</f>
        <v>16.5</v>
      </c>
      <c r="R372" s="556">
        <f>VLOOKUP($A372,'1.29'!$A$6:$P$387,'Data for figs 1.26_1.31'!R$2,FALSE)</f>
        <v>39.200000000000003</v>
      </c>
      <c r="S372" s="569">
        <f>VLOOKUP($A372,'1.30'!$A$6:$P$387,'Data for figs 1.26_1.31'!S$2,FALSE)</f>
        <v>0</v>
      </c>
      <c r="T372" s="569">
        <f>VLOOKUP($A372,'1.30'!$A$6:$P$387,'Data for figs 1.26_1.31'!T$2,FALSE)</f>
        <v>0</v>
      </c>
      <c r="U372" s="570">
        <f>VLOOKUP($A372,'1.30'!$A$6:$P$387,'Data for figs 1.26_1.31'!U$2,FALSE)</f>
        <v>0</v>
      </c>
      <c r="V372" s="569">
        <v>0</v>
      </c>
      <c r="W372" s="569">
        <v>0</v>
      </c>
      <c r="X372" s="570">
        <v>0</v>
      </c>
      <c r="Y372" s="531">
        <f>VLOOKUP($A372,'1.26'!$A$6:$P$387,'Data for figs 1.26_1.31'!Y$2,FALSE)</f>
        <v>20</v>
      </c>
      <c r="Z372" s="533"/>
      <c r="AA372" s="533"/>
      <c r="AB372" s="522"/>
      <c r="AC372" s="527"/>
    </row>
    <row r="373" spans="1:29" ht="17.25" x14ac:dyDescent="0.35">
      <c r="A373" s="528" t="s">
        <v>840</v>
      </c>
      <c r="B373" s="528" t="s">
        <v>841</v>
      </c>
      <c r="C373" s="528" t="s">
        <v>956</v>
      </c>
      <c r="D373" s="528" t="s">
        <v>828</v>
      </c>
      <c r="E373" s="528" t="s">
        <v>829</v>
      </c>
      <c r="F373" s="528"/>
      <c r="G373" s="569">
        <f>VLOOKUP($A373,'1.26'!$A$6:$P$387,'Data for figs 1.26_1.31'!G$2,FALSE)</f>
        <v>0</v>
      </c>
      <c r="H373" s="569">
        <f>VLOOKUP($A373,'1.26'!$A$6:$P$387,'Data for figs 1.26_1.31'!H$2,FALSE)</f>
        <v>0</v>
      </c>
      <c r="I373" s="570">
        <f>VLOOKUP($A373,'1.26'!$A$6:$P$387,'Data for figs 1.26_1.31'!I$2,FALSE)</f>
        <v>0</v>
      </c>
      <c r="J373" s="530">
        <f>VLOOKUP($A373,'1.27'!$A$6:$P$387,'Data for figs 1.26_1.31'!J$2,FALSE)</f>
        <v>107</v>
      </c>
      <c r="K373" s="530">
        <f>VLOOKUP($A373,'1.27'!$A$6:$P$387,'Data for figs 1.26_1.31'!K$2,FALSE)</f>
        <v>56.8</v>
      </c>
      <c r="L373" s="530">
        <f>VLOOKUP($A373,'1.27'!$A$6:$P$387,'Data for figs 1.26_1.31'!L$2,FALSE)</f>
        <v>81.2</v>
      </c>
      <c r="M373" s="569">
        <f>VLOOKUP($A373,'1.28'!$A$6:$P$387,'Data for figs 1.26_1.31'!M$2,FALSE)</f>
        <v>0</v>
      </c>
      <c r="N373" s="569">
        <f>VLOOKUP($A373,'1.28'!$A$6:$P$387,'Data for figs 1.26_1.31'!N$2,FALSE)</f>
        <v>0</v>
      </c>
      <c r="O373" s="570">
        <f>VLOOKUP($A373,'1.28'!$A$6:$P$387,'Data for figs 1.26_1.31'!O$2,FALSE)</f>
        <v>0</v>
      </c>
      <c r="P373" s="556">
        <f>VLOOKUP($A373,'1.29'!$A$6:$P$387,'Data for figs 1.26_1.31'!P$2,FALSE)</f>
        <v>66.5</v>
      </c>
      <c r="Q373" s="556">
        <f>VLOOKUP($A373,'1.29'!$A$6:$P$387,'Data for figs 1.26_1.31'!Q$2,FALSE)</f>
        <v>27.9</v>
      </c>
      <c r="R373" s="556">
        <f>VLOOKUP($A373,'1.29'!$A$6:$P$387,'Data for figs 1.26_1.31'!R$2,FALSE)</f>
        <v>46.6</v>
      </c>
      <c r="S373" s="569">
        <f>VLOOKUP($A373,'1.30'!$A$6:$P$387,'Data for figs 1.26_1.31'!S$2,FALSE)</f>
        <v>0</v>
      </c>
      <c r="T373" s="569">
        <f>VLOOKUP($A373,'1.30'!$A$6:$P$387,'Data for figs 1.26_1.31'!T$2,FALSE)</f>
        <v>0</v>
      </c>
      <c r="U373" s="570">
        <f>VLOOKUP($A373,'1.30'!$A$6:$P$387,'Data for figs 1.26_1.31'!U$2,FALSE)</f>
        <v>0</v>
      </c>
      <c r="V373" s="569">
        <v>0</v>
      </c>
      <c r="W373" s="569">
        <v>0</v>
      </c>
      <c r="X373" s="570">
        <v>0</v>
      </c>
      <c r="Y373" s="531">
        <f>VLOOKUP($A373,'1.26'!$A$6:$P$387,'Data for figs 1.26_1.31'!Y$2,FALSE)</f>
        <v>13</v>
      </c>
      <c r="Z373" s="533"/>
      <c r="AA373" s="533"/>
      <c r="AB373" s="522"/>
      <c r="AC373" s="527"/>
    </row>
    <row r="374" spans="1:29" ht="17.25" x14ac:dyDescent="0.35">
      <c r="A374" s="528" t="s">
        <v>836</v>
      </c>
      <c r="B374" s="528" t="s">
        <v>837</v>
      </c>
      <c r="C374" s="528" t="s">
        <v>956</v>
      </c>
      <c r="D374" s="528" t="s">
        <v>828</v>
      </c>
      <c r="E374" s="528" t="s">
        <v>829</v>
      </c>
      <c r="F374" s="528"/>
      <c r="G374" s="569">
        <f>VLOOKUP($A374,'1.26'!$A$6:$P$387,'Data for figs 1.26_1.31'!G$2,FALSE)</f>
        <v>0</v>
      </c>
      <c r="H374" s="569">
        <f>VLOOKUP($A374,'1.26'!$A$6:$P$387,'Data for figs 1.26_1.31'!H$2,FALSE)</f>
        <v>0</v>
      </c>
      <c r="I374" s="570">
        <f>VLOOKUP($A374,'1.26'!$A$6:$P$387,'Data for figs 1.26_1.31'!I$2,FALSE)</f>
        <v>0</v>
      </c>
      <c r="J374" s="530">
        <f>VLOOKUP($A374,'1.27'!$A$6:$P$387,'Data for figs 1.26_1.31'!J$2,FALSE)</f>
        <v>130.19999999999999</v>
      </c>
      <c r="K374" s="530">
        <f>VLOOKUP($A374,'1.27'!$A$6:$P$387,'Data for figs 1.26_1.31'!K$2,FALSE)</f>
        <v>60.1</v>
      </c>
      <c r="L374" s="530">
        <f>VLOOKUP($A374,'1.27'!$A$6:$P$387,'Data for figs 1.26_1.31'!L$2,FALSE)</f>
        <v>94.3</v>
      </c>
      <c r="M374" s="569">
        <f>VLOOKUP($A374,'1.28'!$A$6:$P$387,'Data for figs 1.26_1.31'!M$2,FALSE)</f>
        <v>0</v>
      </c>
      <c r="N374" s="569">
        <f>VLOOKUP($A374,'1.28'!$A$6:$P$387,'Data for figs 1.26_1.31'!N$2,FALSE)</f>
        <v>0</v>
      </c>
      <c r="O374" s="570">
        <f>VLOOKUP($A374,'1.28'!$A$6:$P$387,'Data for figs 1.26_1.31'!O$2,FALSE)</f>
        <v>0</v>
      </c>
      <c r="P374" s="556">
        <f>VLOOKUP($A374,'1.29'!$A$6:$P$387,'Data for figs 1.26_1.31'!P$2,FALSE)</f>
        <v>86.1</v>
      </c>
      <c r="Q374" s="556">
        <f>VLOOKUP($A374,'1.29'!$A$6:$P$387,'Data for figs 1.26_1.31'!Q$2,FALSE)</f>
        <v>28.9</v>
      </c>
      <c r="R374" s="556">
        <f>VLOOKUP($A374,'1.29'!$A$6:$P$387,'Data for figs 1.26_1.31'!R$2,FALSE)</f>
        <v>56.8</v>
      </c>
      <c r="S374" s="569">
        <f>VLOOKUP($A374,'1.30'!$A$6:$P$387,'Data for figs 1.26_1.31'!S$2,FALSE)</f>
        <v>0</v>
      </c>
      <c r="T374" s="569">
        <f>VLOOKUP($A374,'1.30'!$A$6:$P$387,'Data for figs 1.26_1.31'!T$2,FALSE)</f>
        <v>0</v>
      </c>
      <c r="U374" s="570">
        <f>VLOOKUP($A374,'1.30'!$A$6:$P$387,'Data for figs 1.26_1.31'!U$2,FALSE)</f>
        <v>0</v>
      </c>
      <c r="V374" s="569">
        <v>0</v>
      </c>
      <c r="W374" s="569">
        <v>0</v>
      </c>
      <c r="X374" s="570">
        <v>0</v>
      </c>
      <c r="Y374" s="531">
        <f>VLOOKUP($A374,'1.26'!$A$6:$P$387,'Data for figs 1.26_1.31'!Y$2,FALSE)</f>
        <v>10</v>
      </c>
      <c r="Z374" s="533"/>
      <c r="AA374" s="533"/>
      <c r="AB374" s="522"/>
      <c r="AC374" s="527"/>
    </row>
    <row r="375" spans="1:29" ht="17.25" x14ac:dyDescent="0.35">
      <c r="A375" s="528" t="s">
        <v>872</v>
      </c>
      <c r="B375" s="528" t="s">
        <v>873</v>
      </c>
      <c r="C375" s="528" t="s">
        <v>957</v>
      </c>
      <c r="D375" s="528" t="s">
        <v>828</v>
      </c>
      <c r="E375" s="528" t="s">
        <v>829</v>
      </c>
      <c r="F375" s="528"/>
      <c r="G375" s="569">
        <f>VLOOKUP($A375,'1.26'!$A$6:$P$387,'Data for figs 1.26_1.31'!G$2,FALSE)</f>
        <v>0</v>
      </c>
      <c r="H375" s="569">
        <f>VLOOKUP($A375,'1.26'!$A$6:$P$387,'Data for figs 1.26_1.31'!H$2,FALSE)</f>
        <v>0</v>
      </c>
      <c r="I375" s="570">
        <f>VLOOKUP($A375,'1.26'!$A$6:$P$387,'Data for figs 1.26_1.31'!I$2,FALSE)</f>
        <v>0</v>
      </c>
      <c r="J375" s="530">
        <f>VLOOKUP($A375,'1.27'!$A$6:$P$387,'Data for figs 1.26_1.31'!J$2,FALSE)</f>
        <v>134.5</v>
      </c>
      <c r="K375" s="530">
        <f>VLOOKUP($A375,'1.27'!$A$6:$P$387,'Data for figs 1.26_1.31'!K$2,FALSE)</f>
        <v>50.1</v>
      </c>
      <c r="L375" s="530">
        <f>VLOOKUP($A375,'1.27'!$A$6:$P$387,'Data for figs 1.26_1.31'!L$2,FALSE)</f>
        <v>90.3</v>
      </c>
      <c r="M375" s="569">
        <f>VLOOKUP($A375,'1.28'!$A$6:$P$387,'Data for figs 1.26_1.31'!M$2,FALSE)</f>
        <v>0</v>
      </c>
      <c r="N375" s="569">
        <f>VLOOKUP($A375,'1.28'!$A$6:$P$387,'Data for figs 1.26_1.31'!N$2,FALSE)</f>
        <v>0</v>
      </c>
      <c r="O375" s="570">
        <f>VLOOKUP($A375,'1.28'!$A$6:$P$387,'Data for figs 1.26_1.31'!O$2,FALSE)</f>
        <v>0</v>
      </c>
      <c r="P375" s="556">
        <f>VLOOKUP($A375,'1.29'!$A$6:$P$387,'Data for figs 1.26_1.31'!P$2,FALSE)</f>
        <v>83.5</v>
      </c>
      <c r="Q375" s="556">
        <f>VLOOKUP($A375,'1.29'!$A$6:$P$387,'Data for figs 1.26_1.31'!Q$2,FALSE)</f>
        <v>20</v>
      </c>
      <c r="R375" s="556">
        <f>VLOOKUP($A375,'1.29'!$A$6:$P$387,'Data for figs 1.26_1.31'!R$2,FALSE)</f>
        <v>50.2</v>
      </c>
      <c r="S375" s="569">
        <f>VLOOKUP($A375,'1.30'!$A$6:$P$387,'Data for figs 1.26_1.31'!S$2,FALSE)</f>
        <v>0</v>
      </c>
      <c r="T375" s="569">
        <f>VLOOKUP($A375,'1.30'!$A$6:$P$387,'Data for figs 1.26_1.31'!T$2,FALSE)</f>
        <v>0</v>
      </c>
      <c r="U375" s="570">
        <f>VLOOKUP($A375,'1.30'!$A$6:$P$387,'Data for figs 1.26_1.31'!U$2,FALSE)</f>
        <v>0</v>
      </c>
      <c r="V375" s="569">
        <v>0</v>
      </c>
      <c r="W375" s="569">
        <v>0</v>
      </c>
      <c r="X375" s="570">
        <v>0</v>
      </c>
      <c r="Y375" s="531">
        <f>VLOOKUP($A375,'1.26'!$A$6:$P$387,'Data for figs 1.26_1.31'!Y$2,FALSE)</f>
        <v>12</v>
      </c>
      <c r="Z375" s="533"/>
      <c r="AA375" s="533"/>
      <c r="AB375" s="522"/>
      <c r="AC375" s="527"/>
    </row>
    <row r="376" spans="1:29" ht="17.25" x14ac:dyDescent="0.35">
      <c r="A376" s="528" t="s">
        <v>870</v>
      </c>
      <c r="B376" s="528" t="s">
        <v>871</v>
      </c>
      <c r="C376" s="528" t="s">
        <v>957</v>
      </c>
      <c r="D376" s="528" t="s">
        <v>828</v>
      </c>
      <c r="E376" s="528" t="s">
        <v>829</v>
      </c>
      <c r="F376" s="528"/>
      <c r="G376" s="569">
        <f>VLOOKUP($A376,'1.26'!$A$6:$P$387,'Data for figs 1.26_1.31'!G$2,FALSE)</f>
        <v>0</v>
      </c>
      <c r="H376" s="569">
        <f>VLOOKUP($A376,'1.26'!$A$6:$P$387,'Data for figs 1.26_1.31'!H$2,FALSE)</f>
        <v>0</v>
      </c>
      <c r="I376" s="570">
        <f>VLOOKUP($A376,'1.26'!$A$6:$P$387,'Data for figs 1.26_1.31'!I$2,FALSE)</f>
        <v>0</v>
      </c>
      <c r="J376" s="530">
        <f>VLOOKUP($A376,'1.27'!$A$6:$P$387,'Data for figs 1.26_1.31'!J$2,FALSE)</f>
        <v>133.9</v>
      </c>
      <c r="K376" s="530">
        <f>VLOOKUP($A376,'1.27'!$A$6:$P$387,'Data for figs 1.26_1.31'!K$2,FALSE)</f>
        <v>64.099999999999994</v>
      </c>
      <c r="L376" s="530">
        <f>VLOOKUP($A376,'1.27'!$A$6:$P$387,'Data for figs 1.26_1.31'!L$2,FALSE)</f>
        <v>97.9</v>
      </c>
      <c r="M376" s="569">
        <f>VLOOKUP($A376,'1.28'!$A$6:$P$387,'Data for figs 1.26_1.31'!M$2,FALSE)</f>
        <v>0</v>
      </c>
      <c r="N376" s="569">
        <f>VLOOKUP($A376,'1.28'!$A$6:$P$387,'Data for figs 1.26_1.31'!N$2,FALSE)</f>
        <v>0</v>
      </c>
      <c r="O376" s="570">
        <f>VLOOKUP($A376,'1.28'!$A$6:$P$387,'Data for figs 1.26_1.31'!O$2,FALSE)</f>
        <v>0</v>
      </c>
      <c r="P376" s="556">
        <f>VLOOKUP($A376,'1.29'!$A$6:$P$387,'Data for figs 1.26_1.31'!P$2,FALSE)</f>
        <v>88.5</v>
      </c>
      <c r="Q376" s="556">
        <f>VLOOKUP($A376,'1.29'!$A$6:$P$387,'Data for figs 1.26_1.31'!Q$2,FALSE)</f>
        <v>30.4</v>
      </c>
      <c r="R376" s="556">
        <f>VLOOKUP($A376,'1.29'!$A$6:$P$387,'Data for figs 1.26_1.31'!R$2,FALSE)</f>
        <v>58.6</v>
      </c>
      <c r="S376" s="569">
        <f>VLOOKUP($A376,'1.30'!$A$6:$P$387,'Data for figs 1.26_1.31'!S$2,FALSE)</f>
        <v>0</v>
      </c>
      <c r="T376" s="569">
        <f>VLOOKUP($A376,'1.30'!$A$6:$P$387,'Data for figs 1.26_1.31'!T$2,FALSE)</f>
        <v>0</v>
      </c>
      <c r="U376" s="570">
        <f>VLOOKUP($A376,'1.30'!$A$6:$P$387,'Data for figs 1.26_1.31'!U$2,FALSE)</f>
        <v>0</v>
      </c>
      <c r="V376" s="569">
        <v>0</v>
      </c>
      <c r="W376" s="569">
        <v>0</v>
      </c>
      <c r="X376" s="570">
        <v>0</v>
      </c>
      <c r="Y376" s="531">
        <f>VLOOKUP($A376,'1.26'!$A$6:$P$387,'Data for figs 1.26_1.31'!Y$2,FALSE)</f>
        <v>3</v>
      </c>
      <c r="Z376" s="533"/>
      <c r="AA376" s="533"/>
      <c r="AB376" s="522"/>
      <c r="AC376" s="527"/>
    </row>
    <row r="377" spans="1:29" ht="17.25" x14ac:dyDescent="0.35">
      <c r="A377" s="528" t="s">
        <v>857</v>
      </c>
      <c r="B377" s="528" t="s">
        <v>858</v>
      </c>
      <c r="C377" s="528" t="s">
        <v>958</v>
      </c>
      <c r="D377" s="528" t="s">
        <v>828</v>
      </c>
      <c r="E377" s="528" t="s">
        <v>829</v>
      </c>
      <c r="F377" s="528"/>
      <c r="G377" s="569">
        <f>VLOOKUP($A377,'1.26'!$A$6:$P$387,'Data for figs 1.26_1.31'!G$2,FALSE)</f>
        <v>0</v>
      </c>
      <c r="H377" s="569">
        <f>VLOOKUP($A377,'1.26'!$A$6:$P$387,'Data for figs 1.26_1.31'!H$2,FALSE)</f>
        <v>0</v>
      </c>
      <c r="I377" s="570">
        <f>VLOOKUP($A377,'1.26'!$A$6:$P$387,'Data for figs 1.26_1.31'!I$2,FALSE)</f>
        <v>0</v>
      </c>
      <c r="J377" s="530">
        <f>VLOOKUP($A377,'1.27'!$A$6:$P$387,'Data for figs 1.26_1.31'!J$2,FALSE)</f>
        <v>115.2</v>
      </c>
      <c r="K377" s="530">
        <f>VLOOKUP($A377,'1.27'!$A$6:$P$387,'Data for figs 1.26_1.31'!K$2,FALSE)</f>
        <v>55</v>
      </c>
      <c r="L377" s="530">
        <f>VLOOKUP($A377,'1.27'!$A$6:$P$387,'Data for figs 1.26_1.31'!L$2,FALSE)</f>
        <v>84.2</v>
      </c>
      <c r="M377" s="569">
        <f>VLOOKUP($A377,'1.28'!$A$6:$P$387,'Data for figs 1.26_1.31'!M$2,FALSE)</f>
        <v>0</v>
      </c>
      <c r="N377" s="569">
        <f>VLOOKUP($A377,'1.28'!$A$6:$P$387,'Data for figs 1.26_1.31'!N$2,FALSE)</f>
        <v>0</v>
      </c>
      <c r="O377" s="570">
        <f>VLOOKUP($A377,'1.28'!$A$6:$P$387,'Data for figs 1.26_1.31'!O$2,FALSE)</f>
        <v>0</v>
      </c>
      <c r="P377" s="556">
        <f>VLOOKUP($A377,'1.29'!$A$6:$P$387,'Data for figs 1.26_1.31'!P$2,FALSE)</f>
        <v>66.5</v>
      </c>
      <c r="Q377" s="556">
        <f>VLOOKUP($A377,'1.29'!$A$6:$P$387,'Data for figs 1.26_1.31'!Q$2,FALSE)</f>
        <v>24.7</v>
      </c>
      <c r="R377" s="556">
        <f>VLOOKUP($A377,'1.29'!$A$6:$P$387,'Data for figs 1.26_1.31'!R$2,FALSE)</f>
        <v>44.8</v>
      </c>
      <c r="S377" s="569">
        <f>VLOOKUP($A377,'1.30'!$A$6:$P$387,'Data for figs 1.26_1.31'!S$2,FALSE)</f>
        <v>0</v>
      </c>
      <c r="T377" s="569">
        <f>VLOOKUP($A377,'1.30'!$A$6:$P$387,'Data for figs 1.26_1.31'!T$2,FALSE)</f>
        <v>0</v>
      </c>
      <c r="U377" s="570">
        <f>VLOOKUP($A377,'1.30'!$A$6:$P$387,'Data for figs 1.26_1.31'!U$2,FALSE)</f>
        <v>0</v>
      </c>
      <c r="V377" s="569">
        <v>0</v>
      </c>
      <c r="W377" s="569">
        <v>0</v>
      </c>
      <c r="X377" s="570">
        <v>0</v>
      </c>
      <c r="Y377" s="531">
        <f>VLOOKUP($A377,'1.26'!$A$6:$P$387,'Data for figs 1.26_1.31'!Y$2,FALSE)</f>
        <v>8</v>
      </c>
      <c r="Z377" s="533"/>
      <c r="AA377" s="533"/>
      <c r="AB377" s="522"/>
      <c r="AC377" s="527"/>
    </row>
    <row r="378" spans="1:29" ht="17.25" x14ac:dyDescent="0.35">
      <c r="A378" s="528" t="s">
        <v>868</v>
      </c>
      <c r="B378" s="528" t="s">
        <v>869</v>
      </c>
      <c r="C378" s="528" t="s">
        <v>959</v>
      </c>
      <c r="D378" s="528" t="s">
        <v>828</v>
      </c>
      <c r="E378" s="528" t="s">
        <v>829</v>
      </c>
      <c r="F378" s="528"/>
      <c r="G378" s="569">
        <f>VLOOKUP($A378,'1.26'!$A$6:$P$387,'Data for figs 1.26_1.31'!G$2,FALSE)</f>
        <v>0</v>
      </c>
      <c r="H378" s="569">
        <f>VLOOKUP($A378,'1.26'!$A$6:$P$387,'Data for figs 1.26_1.31'!H$2,FALSE)</f>
        <v>0</v>
      </c>
      <c r="I378" s="570">
        <f>VLOOKUP($A378,'1.26'!$A$6:$P$387,'Data for figs 1.26_1.31'!I$2,FALSE)</f>
        <v>0</v>
      </c>
      <c r="J378" s="530">
        <f>VLOOKUP($A378,'1.27'!$A$6:$P$387,'Data for figs 1.26_1.31'!J$2,FALSE)</f>
        <v>81.5</v>
      </c>
      <c r="K378" s="530">
        <f>VLOOKUP($A378,'1.27'!$A$6:$P$387,'Data for figs 1.26_1.31'!K$2,FALSE)</f>
        <v>37.1</v>
      </c>
      <c r="L378" s="530">
        <f>VLOOKUP($A378,'1.27'!$A$6:$P$387,'Data for figs 1.26_1.31'!L$2,FALSE)</f>
        <v>58.2</v>
      </c>
      <c r="M378" s="569">
        <f>VLOOKUP($A378,'1.28'!$A$6:$P$387,'Data for figs 1.26_1.31'!M$2,FALSE)</f>
        <v>0</v>
      </c>
      <c r="N378" s="569">
        <f>VLOOKUP($A378,'1.28'!$A$6:$P$387,'Data for figs 1.26_1.31'!N$2,FALSE)</f>
        <v>0</v>
      </c>
      <c r="O378" s="570">
        <f>VLOOKUP($A378,'1.28'!$A$6:$P$387,'Data for figs 1.26_1.31'!O$2,FALSE)</f>
        <v>0</v>
      </c>
      <c r="P378" s="556">
        <f>VLOOKUP($A378,'1.29'!$A$6:$P$387,'Data for figs 1.26_1.31'!P$2,FALSE)</f>
        <v>42.7</v>
      </c>
      <c r="Q378" s="556">
        <f>VLOOKUP($A378,'1.29'!$A$6:$P$387,'Data for figs 1.26_1.31'!Q$2,FALSE)</f>
        <v>13.4</v>
      </c>
      <c r="R378" s="556">
        <f>VLOOKUP($A378,'1.29'!$A$6:$P$387,'Data for figs 1.26_1.31'!R$2,FALSE)</f>
        <v>27.3</v>
      </c>
      <c r="S378" s="569">
        <f>VLOOKUP($A378,'1.30'!$A$6:$P$387,'Data for figs 1.26_1.31'!S$2,FALSE)</f>
        <v>0</v>
      </c>
      <c r="T378" s="569">
        <f>VLOOKUP($A378,'1.30'!$A$6:$P$387,'Data for figs 1.26_1.31'!T$2,FALSE)</f>
        <v>0</v>
      </c>
      <c r="U378" s="570">
        <f>VLOOKUP($A378,'1.30'!$A$6:$P$387,'Data for figs 1.26_1.31'!U$2,FALSE)</f>
        <v>0</v>
      </c>
      <c r="V378" s="569">
        <v>0</v>
      </c>
      <c r="W378" s="569">
        <v>0</v>
      </c>
      <c r="X378" s="570">
        <v>0</v>
      </c>
      <c r="Y378" s="531">
        <f>VLOOKUP($A378,'1.26'!$A$6:$P$387,'Data for figs 1.26_1.31'!Y$2,FALSE)</f>
        <v>19</v>
      </c>
      <c r="Z378" s="533"/>
      <c r="AA378" s="533"/>
      <c r="AB378" s="522"/>
      <c r="AC378" s="527"/>
    </row>
    <row r="379" spans="1:29" ht="17.25" x14ac:dyDescent="0.35">
      <c r="A379" s="528" t="s">
        <v>866</v>
      </c>
      <c r="B379" s="528" t="s">
        <v>867</v>
      </c>
      <c r="C379" s="528" t="s">
        <v>959</v>
      </c>
      <c r="D379" s="528" t="s">
        <v>828</v>
      </c>
      <c r="E379" s="528" t="s">
        <v>829</v>
      </c>
      <c r="F379" s="528"/>
      <c r="G379" s="569">
        <f>VLOOKUP($A379,'1.26'!$A$6:$P$387,'Data for figs 1.26_1.31'!G$2,FALSE)</f>
        <v>0</v>
      </c>
      <c r="H379" s="569">
        <f>VLOOKUP($A379,'1.26'!$A$6:$P$387,'Data for figs 1.26_1.31'!H$2,FALSE)</f>
        <v>0</v>
      </c>
      <c r="I379" s="570">
        <f>VLOOKUP($A379,'1.26'!$A$6:$P$387,'Data for figs 1.26_1.31'!I$2,FALSE)</f>
        <v>0</v>
      </c>
      <c r="J379" s="530">
        <f>VLOOKUP($A379,'1.27'!$A$6:$P$387,'Data for figs 1.26_1.31'!J$2,FALSE)</f>
        <v>117.5</v>
      </c>
      <c r="K379" s="530">
        <f>VLOOKUP($A379,'1.27'!$A$6:$P$387,'Data for figs 1.26_1.31'!K$2,FALSE)</f>
        <v>43.1</v>
      </c>
      <c r="L379" s="530">
        <f>VLOOKUP($A379,'1.27'!$A$6:$P$387,'Data for figs 1.26_1.31'!L$2,FALSE)</f>
        <v>79.099999999999994</v>
      </c>
      <c r="M379" s="569">
        <f>VLOOKUP($A379,'1.28'!$A$6:$P$387,'Data for figs 1.26_1.31'!M$2,FALSE)</f>
        <v>0</v>
      </c>
      <c r="N379" s="569">
        <f>VLOOKUP($A379,'1.28'!$A$6:$P$387,'Data for figs 1.26_1.31'!N$2,FALSE)</f>
        <v>0</v>
      </c>
      <c r="O379" s="570">
        <f>VLOOKUP($A379,'1.28'!$A$6:$P$387,'Data for figs 1.26_1.31'!O$2,FALSE)</f>
        <v>0</v>
      </c>
      <c r="P379" s="556">
        <f>VLOOKUP($A379,'1.29'!$A$6:$P$387,'Data for figs 1.26_1.31'!P$2,FALSE)</f>
        <v>70.8</v>
      </c>
      <c r="Q379" s="556">
        <f>VLOOKUP($A379,'1.29'!$A$6:$P$387,'Data for figs 1.26_1.31'!Q$2,FALSE)</f>
        <v>16.2</v>
      </c>
      <c r="R379" s="556">
        <f>VLOOKUP($A379,'1.29'!$A$6:$P$387,'Data for figs 1.26_1.31'!R$2,FALSE)</f>
        <v>42.7</v>
      </c>
      <c r="S379" s="569">
        <f>VLOOKUP($A379,'1.30'!$A$6:$P$387,'Data for figs 1.26_1.31'!S$2,FALSE)</f>
        <v>0</v>
      </c>
      <c r="T379" s="569">
        <f>VLOOKUP($A379,'1.30'!$A$6:$P$387,'Data for figs 1.26_1.31'!T$2,FALSE)</f>
        <v>0</v>
      </c>
      <c r="U379" s="570">
        <f>VLOOKUP($A379,'1.30'!$A$6:$P$387,'Data for figs 1.26_1.31'!U$2,FALSE)</f>
        <v>0</v>
      </c>
      <c r="V379" s="569">
        <v>0</v>
      </c>
      <c r="W379" s="569">
        <v>0</v>
      </c>
      <c r="X379" s="570">
        <v>0</v>
      </c>
      <c r="Y379" s="531">
        <f>VLOOKUP($A379,'1.26'!$A$6:$P$387,'Data for figs 1.26_1.31'!Y$2,FALSE)</f>
        <v>15</v>
      </c>
      <c r="Z379" s="533"/>
      <c r="AA379" s="533"/>
      <c r="AB379" s="522"/>
      <c r="AC379" s="527"/>
    </row>
    <row r="380" spans="1:29" ht="17.25" x14ac:dyDescent="0.35">
      <c r="A380" s="528" t="s">
        <v>861</v>
      </c>
      <c r="B380" s="528" t="s">
        <v>881</v>
      </c>
      <c r="C380" s="528" t="s">
        <v>958</v>
      </c>
      <c r="D380" s="528" t="s">
        <v>828</v>
      </c>
      <c r="E380" s="528" t="s">
        <v>829</v>
      </c>
      <c r="F380" s="528"/>
      <c r="G380" s="569">
        <f>VLOOKUP($A380,'1.26'!$A$6:$P$387,'Data for figs 1.26_1.31'!G$2,FALSE)</f>
        <v>0</v>
      </c>
      <c r="H380" s="569">
        <f>VLOOKUP($A380,'1.26'!$A$6:$P$387,'Data for figs 1.26_1.31'!H$2,FALSE)</f>
        <v>0</v>
      </c>
      <c r="I380" s="570">
        <f>VLOOKUP($A380,'1.26'!$A$6:$P$387,'Data for figs 1.26_1.31'!I$2,FALSE)</f>
        <v>0</v>
      </c>
      <c r="J380" s="530">
        <f>VLOOKUP($A380,'1.27'!$A$6:$P$387,'Data for figs 1.26_1.31'!J$2,FALSE)</f>
        <v>127.9</v>
      </c>
      <c r="K380" s="530">
        <f>VLOOKUP($A380,'1.27'!$A$6:$P$387,'Data for figs 1.26_1.31'!K$2,FALSE)</f>
        <v>63</v>
      </c>
      <c r="L380" s="530">
        <f>VLOOKUP($A380,'1.27'!$A$6:$P$387,'Data for figs 1.26_1.31'!L$2,FALSE)</f>
        <v>94.7</v>
      </c>
      <c r="M380" s="569">
        <f>VLOOKUP($A380,'1.28'!$A$6:$P$387,'Data for figs 1.26_1.31'!M$2,FALSE)</f>
        <v>0</v>
      </c>
      <c r="N380" s="569">
        <f>VLOOKUP($A380,'1.28'!$A$6:$P$387,'Data for figs 1.26_1.31'!N$2,FALSE)</f>
        <v>0</v>
      </c>
      <c r="O380" s="570">
        <f>VLOOKUP($A380,'1.28'!$A$6:$P$387,'Data for figs 1.26_1.31'!O$2,FALSE)</f>
        <v>0</v>
      </c>
      <c r="P380" s="556">
        <f>VLOOKUP($A380,'1.29'!$A$6:$P$387,'Data for figs 1.26_1.31'!P$2,FALSE)</f>
        <v>70.099999999999994</v>
      </c>
      <c r="Q380" s="556">
        <f>VLOOKUP($A380,'1.29'!$A$6:$P$387,'Data for figs 1.26_1.31'!Q$2,FALSE)</f>
        <v>27.8</v>
      </c>
      <c r="R380" s="556">
        <f>VLOOKUP($A380,'1.29'!$A$6:$P$387,'Data for figs 1.26_1.31'!R$2,FALSE)</f>
        <v>48.4</v>
      </c>
      <c r="S380" s="569">
        <f>VLOOKUP($A380,'1.30'!$A$6:$P$387,'Data for figs 1.26_1.31'!S$2,FALSE)</f>
        <v>0</v>
      </c>
      <c r="T380" s="569">
        <f>VLOOKUP($A380,'1.30'!$A$6:$P$387,'Data for figs 1.26_1.31'!T$2,FALSE)</f>
        <v>0</v>
      </c>
      <c r="U380" s="570">
        <f>VLOOKUP($A380,'1.30'!$A$6:$P$387,'Data for figs 1.26_1.31'!U$2,FALSE)</f>
        <v>0</v>
      </c>
      <c r="V380" s="569">
        <v>0</v>
      </c>
      <c r="W380" s="569">
        <v>0</v>
      </c>
      <c r="X380" s="570">
        <v>0</v>
      </c>
      <c r="Y380" s="531">
        <f>VLOOKUP($A380,'1.26'!$A$6:$P$387,'Data for figs 1.26_1.31'!Y$2,FALSE)</f>
        <v>4</v>
      </c>
      <c r="Z380" s="533"/>
      <c r="AA380" s="533"/>
      <c r="AB380" s="522"/>
      <c r="AC380" s="527"/>
    </row>
    <row r="381" spans="1:29" ht="17.25" x14ac:dyDescent="0.35">
      <c r="A381" s="528" t="s">
        <v>844</v>
      </c>
      <c r="B381" s="528" t="s">
        <v>845</v>
      </c>
      <c r="C381" s="528" t="s">
        <v>960</v>
      </c>
      <c r="D381" s="528" t="s">
        <v>828</v>
      </c>
      <c r="E381" s="528" t="s">
        <v>829</v>
      </c>
      <c r="F381" s="528"/>
      <c r="G381" s="569">
        <f>VLOOKUP($A381,'1.26'!$A$6:$P$387,'Data for figs 1.26_1.31'!G$2,FALSE)</f>
        <v>0</v>
      </c>
      <c r="H381" s="569">
        <f>VLOOKUP($A381,'1.26'!$A$6:$P$387,'Data for figs 1.26_1.31'!H$2,FALSE)</f>
        <v>0</v>
      </c>
      <c r="I381" s="570">
        <f>VLOOKUP($A381,'1.26'!$A$6:$P$387,'Data for figs 1.26_1.31'!I$2,FALSE)</f>
        <v>0</v>
      </c>
      <c r="J381" s="530">
        <f>VLOOKUP($A381,'1.27'!$A$6:$P$387,'Data for figs 1.26_1.31'!J$2,FALSE)</f>
        <v>132.69999999999999</v>
      </c>
      <c r="K381" s="530">
        <f>VLOOKUP($A381,'1.27'!$A$6:$P$387,'Data for figs 1.26_1.31'!K$2,FALSE)</f>
        <v>65.5</v>
      </c>
      <c r="L381" s="530">
        <f>VLOOKUP($A381,'1.27'!$A$6:$P$387,'Data for figs 1.26_1.31'!L$2,FALSE)</f>
        <v>98.2</v>
      </c>
      <c r="M381" s="569">
        <f>VLOOKUP($A381,'1.28'!$A$6:$P$387,'Data for figs 1.26_1.31'!M$2,FALSE)</f>
        <v>0</v>
      </c>
      <c r="N381" s="569">
        <f>VLOOKUP($A381,'1.28'!$A$6:$P$387,'Data for figs 1.26_1.31'!N$2,FALSE)</f>
        <v>0</v>
      </c>
      <c r="O381" s="570">
        <f>VLOOKUP($A381,'1.28'!$A$6:$P$387,'Data for figs 1.26_1.31'!O$2,FALSE)</f>
        <v>0</v>
      </c>
      <c r="P381" s="556">
        <f>VLOOKUP($A381,'1.29'!$A$6:$P$387,'Data for figs 1.26_1.31'!P$2,FALSE)</f>
        <v>84.4</v>
      </c>
      <c r="Q381" s="556">
        <f>VLOOKUP($A381,'1.29'!$A$6:$P$387,'Data for figs 1.26_1.31'!Q$2,FALSE)</f>
        <v>33.700000000000003</v>
      </c>
      <c r="R381" s="556">
        <f>VLOOKUP($A381,'1.29'!$A$6:$P$387,'Data for figs 1.26_1.31'!R$2,FALSE)</f>
        <v>58.4</v>
      </c>
      <c r="S381" s="569">
        <f>VLOOKUP($A381,'1.30'!$A$6:$P$387,'Data for figs 1.26_1.31'!S$2,FALSE)</f>
        <v>0</v>
      </c>
      <c r="T381" s="569">
        <f>VLOOKUP($A381,'1.30'!$A$6:$P$387,'Data for figs 1.26_1.31'!T$2,FALSE)</f>
        <v>0</v>
      </c>
      <c r="U381" s="570">
        <f>VLOOKUP($A381,'1.30'!$A$6:$P$387,'Data for figs 1.26_1.31'!U$2,FALSE)</f>
        <v>0</v>
      </c>
      <c r="V381" s="569">
        <v>0</v>
      </c>
      <c r="W381" s="569">
        <v>0</v>
      </c>
      <c r="X381" s="570">
        <v>0</v>
      </c>
      <c r="Y381" s="531">
        <f>VLOOKUP($A381,'1.26'!$A$6:$P$387,'Data for figs 1.26_1.31'!Y$2,FALSE)</f>
        <v>5</v>
      </c>
      <c r="Z381" s="533"/>
      <c r="AA381" s="533"/>
      <c r="AB381" s="522"/>
      <c r="AC381" s="527"/>
    </row>
    <row r="382" spans="1:29" ht="17.25" x14ac:dyDescent="0.35">
      <c r="A382" s="528" t="s">
        <v>842</v>
      </c>
      <c r="B382" s="528" t="s">
        <v>880</v>
      </c>
      <c r="C382" s="528" t="s">
        <v>960</v>
      </c>
      <c r="D382" s="528" t="s">
        <v>828</v>
      </c>
      <c r="E382" s="528" t="s">
        <v>829</v>
      </c>
      <c r="F382" s="528"/>
      <c r="G382" s="569">
        <f>VLOOKUP($A382,'1.26'!$A$6:$P$387,'Data for figs 1.26_1.31'!G$2,FALSE)</f>
        <v>0</v>
      </c>
      <c r="H382" s="569">
        <f>VLOOKUP($A382,'1.26'!$A$6:$P$387,'Data for figs 1.26_1.31'!H$2,FALSE)</f>
        <v>0</v>
      </c>
      <c r="I382" s="570">
        <f>VLOOKUP($A382,'1.26'!$A$6:$P$387,'Data for figs 1.26_1.31'!I$2,FALSE)</f>
        <v>0</v>
      </c>
      <c r="J382" s="530">
        <f>VLOOKUP($A382,'1.27'!$A$6:$P$387,'Data for figs 1.26_1.31'!J$2,FALSE)</f>
        <v>160.9</v>
      </c>
      <c r="K382" s="530">
        <f>VLOOKUP($A382,'1.27'!$A$6:$P$387,'Data for figs 1.26_1.31'!K$2,FALSE)</f>
        <v>73.3</v>
      </c>
      <c r="L382" s="530">
        <f>VLOOKUP($A382,'1.27'!$A$6:$P$387,'Data for figs 1.26_1.31'!L$2,FALSE)</f>
        <v>116.4</v>
      </c>
      <c r="M382" s="569">
        <f>VLOOKUP($A382,'1.28'!$A$6:$P$387,'Data for figs 1.26_1.31'!M$2,FALSE)</f>
        <v>0</v>
      </c>
      <c r="N382" s="569">
        <f>VLOOKUP($A382,'1.28'!$A$6:$P$387,'Data for figs 1.26_1.31'!N$2,FALSE)</f>
        <v>0</v>
      </c>
      <c r="O382" s="570">
        <f>VLOOKUP($A382,'1.28'!$A$6:$P$387,'Data for figs 1.26_1.31'!O$2,FALSE)</f>
        <v>0</v>
      </c>
      <c r="P382" s="556">
        <f>VLOOKUP($A382,'1.29'!$A$6:$P$387,'Data for figs 1.26_1.31'!P$2,FALSE)</f>
        <v>95.1</v>
      </c>
      <c r="Q382" s="556">
        <f>VLOOKUP($A382,'1.29'!$A$6:$P$387,'Data for figs 1.26_1.31'!Q$2,FALSE)</f>
        <v>39.700000000000003</v>
      </c>
      <c r="R382" s="556">
        <f>VLOOKUP($A382,'1.29'!$A$6:$P$387,'Data for figs 1.26_1.31'!R$2,FALSE)</f>
        <v>67</v>
      </c>
      <c r="S382" s="569">
        <f>VLOOKUP($A382,'1.30'!$A$6:$P$387,'Data for figs 1.26_1.31'!S$2,FALSE)</f>
        <v>0</v>
      </c>
      <c r="T382" s="569">
        <f>VLOOKUP($A382,'1.30'!$A$6:$P$387,'Data for figs 1.26_1.31'!T$2,FALSE)</f>
        <v>0</v>
      </c>
      <c r="U382" s="570">
        <f>VLOOKUP($A382,'1.30'!$A$6:$P$387,'Data for figs 1.26_1.31'!U$2,FALSE)</f>
        <v>0</v>
      </c>
      <c r="V382" s="569">
        <v>0</v>
      </c>
      <c r="W382" s="569">
        <v>0</v>
      </c>
      <c r="X382" s="570">
        <v>0</v>
      </c>
      <c r="Y382" s="531">
        <f>VLOOKUP($A382,'1.26'!$A$6:$P$387,'Data for figs 1.26_1.31'!Y$2,FALSE)</f>
        <v>1</v>
      </c>
      <c r="Z382" s="533"/>
      <c r="AA382" s="533"/>
      <c r="AB382" s="522"/>
      <c r="AC382" s="527"/>
    </row>
    <row r="383" spans="1:29" ht="17.25" x14ac:dyDescent="0.35">
      <c r="A383" s="528" t="s">
        <v>850</v>
      </c>
      <c r="B383" s="528" t="s">
        <v>851</v>
      </c>
      <c r="C383" s="528" t="s">
        <v>960</v>
      </c>
      <c r="D383" s="528" t="s">
        <v>828</v>
      </c>
      <c r="E383" s="528" t="s">
        <v>829</v>
      </c>
      <c r="F383" s="528"/>
      <c r="G383" s="569">
        <f>VLOOKUP($A383,'1.26'!$A$6:$P$387,'Data for figs 1.26_1.31'!G$2,FALSE)</f>
        <v>0</v>
      </c>
      <c r="H383" s="569">
        <f>VLOOKUP($A383,'1.26'!$A$6:$P$387,'Data for figs 1.26_1.31'!H$2,FALSE)</f>
        <v>0</v>
      </c>
      <c r="I383" s="570">
        <f>VLOOKUP($A383,'1.26'!$A$6:$P$387,'Data for figs 1.26_1.31'!I$2,FALSE)</f>
        <v>0</v>
      </c>
      <c r="J383" s="530">
        <f>VLOOKUP($A383,'1.27'!$A$6:$P$387,'Data for figs 1.26_1.31'!J$2,FALSE)</f>
        <v>141.1</v>
      </c>
      <c r="K383" s="530">
        <f>VLOOKUP($A383,'1.27'!$A$6:$P$387,'Data for figs 1.26_1.31'!K$2,FALSE)</f>
        <v>55.5</v>
      </c>
      <c r="L383" s="530">
        <f>VLOOKUP($A383,'1.27'!$A$6:$P$387,'Data for figs 1.26_1.31'!L$2,FALSE)</f>
        <v>97.1</v>
      </c>
      <c r="M383" s="569">
        <f>VLOOKUP($A383,'1.28'!$A$6:$P$387,'Data for figs 1.26_1.31'!M$2,FALSE)</f>
        <v>0</v>
      </c>
      <c r="N383" s="569">
        <f>VLOOKUP($A383,'1.28'!$A$6:$P$387,'Data for figs 1.26_1.31'!N$2,FALSE)</f>
        <v>0</v>
      </c>
      <c r="O383" s="570">
        <f>VLOOKUP($A383,'1.28'!$A$6:$P$387,'Data for figs 1.26_1.31'!O$2,FALSE)</f>
        <v>0</v>
      </c>
      <c r="P383" s="556">
        <f>VLOOKUP($A383,'1.29'!$A$6:$P$387,'Data for figs 1.26_1.31'!P$2,FALSE)</f>
        <v>87.4</v>
      </c>
      <c r="Q383" s="556">
        <f>VLOOKUP($A383,'1.29'!$A$6:$P$387,'Data for figs 1.26_1.31'!Q$2,FALSE)</f>
        <v>27</v>
      </c>
      <c r="R383" s="556">
        <f>VLOOKUP($A383,'1.29'!$A$6:$P$387,'Data for figs 1.26_1.31'!R$2,FALSE)</f>
        <v>56.3</v>
      </c>
      <c r="S383" s="569">
        <f>VLOOKUP($A383,'1.30'!$A$6:$P$387,'Data for figs 1.26_1.31'!S$2,FALSE)</f>
        <v>0</v>
      </c>
      <c r="T383" s="569">
        <f>VLOOKUP($A383,'1.30'!$A$6:$P$387,'Data for figs 1.26_1.31'!T$2,FALSE)</f>
        <v>0</v>
      </c>
      <c r="U383" s="570">
        <f>VLOOKUP($A383,'1.30'!$A$6:$P$387,'Data for figs 1.26_1.31'!U$2,FALSE)</f>
        <v>0</v>
      </c>
      <c r="V383" s="569">
        <v>0</v>
      </c>
      <c r="W383" s="569">
        <v>0</v>
      </c>
      <c r="X383" s="570">
        <v>0</v>
      </c>
      <c r="Y383" s="531">
        <f>VLOOKUP($A383,'1.26'!$A$6:$P$387,'Data for figs 1.26_1.31'!Y$2,FALSE)</f>
        <v>6</v>
      </c>
      <c r="Z383" s="533"/>
      <c r="AA383" s="533"/>
      <c r="AB383" s="522"/>
      <c r="AC383" s="527"/>
    </row>
    <row r="384" spans="1:29" ht="17.25" x14ac:dyDescent="0.35">
      <c r="A384" s="528" t="s">
        <v>846</v>
      </c>
      <c r="B384" s="528" t="s">
        <v>847</v>
      </c>
      <c r="C384" s="528" t="s">
        <v>960</v>
      </c>
      <c r="D384" s="528" t="s">
        <v>828</v>
      </c>
      <c r="E384" s="528" t="s">
        <v>829</v>
      </c>
      <c r="F384" s="528"/>
      <c r="G384" s="569">
        <f>VLOOKUP($A384,'1.26'!$A$6:$P$387,'Data for figs 1.26_1.31'!G$2,FALSE)</f>
        <v>0</v>
      </c>
      <c r="H384" s="569">
        <f>VLOOKUP($A384,'1.26'!$A$6:$P$387,'Data for figs 1.26_1.31'!H$2,FALSE)</f>
        <v>0</v>
      </c>
      <c r="I384" s="570">
        <f>VLOOKUP($A384,'1.26'!$A$6:$P$387,'Data for figs 1.26_1.31'!I$2,FALSE)</f>
        <v>0</v>
      </c>
      <c r="J384" s="530">
        <f>VLOOKUP($A384,'1.27'!$A$6:$P$387,'Data for figs 1.26_1.31'!J$2,FALSE)</f>
        <v>109.5</v>
      </c>
      <c r="K384" s="530">
        <f>VLOOKUP($A384,'1.27'!$A$6:$P$387,'Data for figs 1.26_1.31'!K$2,FALSE)</f>
        <v>39.4</v>
      </c>
      <c r="L384" s="530">
        <f>VLOOKUP($A384,'1.27'!$A$6:$P$387,'Data for figs 1.26_1.31'!L$2,FALSE)</f>
        <v>73.599999999999994</v>
      </c>
      <c r="M384" s="569">
        <f>VLOOKUP($A384,'1.28'!$A$6:$P$387,'Data for figs 1.26_1.31'!M$2,FALSE)</f>
        <v>0</v>
      </c>
      <c r="N384" s="569">
        <f>VLOOKUP($A384,'1.28'!$A$6:$P$387,'Data for figs 1.26_1.31'!N$2,FALSE)</f>
        <v>0</v>
      </c>
      <c r="O384" s="570">
        <f>VLOOKUP($A384,'1.28'!$A$6:$P$387,'Data for figs 1.26_1.31'!O$2,FALSE)</f>
        <v>0</v>
      </c>
      <c r="P384" s="556">
        <f>VLOOKUP($A384,'1.29'!$A$6:$P$387,'Data for figs 1.26_1.31'!P$2,FALSE)</f>
        <v>66.900000000000006</v>
      </c>
      <c r="Q384" s="556">
        <f>VLOOKUP($A384,'1.29'!$A$6:$P$387,'Data for figs 1.26_1.31'!Q$2,FALSE)</f>
        <v>12.6</v>
      </c>
      <c r="R384" s="556">
        <f>VLOOKUP($A384,'1.29'!$A$6:$P$387,'Data for figs 1.26_1.31'!R$2,FALSE)</f>
        <v>39.1</v>
      </c>
      <c r="S384" s="569">
        <f>VLOOKUP($A384,'1.30'!$A$6:$P$387,'Data for figs 1.26_1.31'!S$2,FALSE)</f>
        <v>0</v>
      </c>
      <c r="T384" s="569">
        <f>VLOOKUP($A384,'1.30'!$A$6:$P$387,'Data for figs 1.26_1.31'!T$2,FALSE)</f>
        <v>0</v>
      </c>
      <c r="U384" s="570">
        <f>VLOOKUP($A384,'1.30'!$A$6:$P$387,'Data for figs 1.26_1.31'!U$2,FALSE)</f>
        <v>0</v>
      </c>
      <c r="V384" s="569">
        <v>0</v>
      </c>
      <c r="W384" s="569">
        <v>0</v>
      </c>
      <c r="X384" s="570">
        <v>0</v>
      </c>
      <c r="Y384" s="531">
        <f>VLOOKUP($A384,'1.26'!$A$6:$P$387,'Data for figs 1.26_1.31'!Y$2,FALSE)</f>
        <v>22</v>
      </c>
      <c r="Z384" s="533"/>
      <c r="AA384" s="533"/>
      <c r="AB384" s="522"/>
      <c r="AC384" s="527"/>
    </row>
    <row r="385" spans="1:29" ht="17.25" x14ac:dyDescent="0.35">
      <c r="A385" s="528" t="s">
        <v>848</v>
      </c>
      <c r="B385" s="528" t="s">
        <v>849</v>
      </c>
      <c r="C385" s="528" t="s">
        <v>960</v>
      </c>
      <c r="D385" s="528" t="s">
        <v>828</v>
      </c>
      <c r="E385" s="528" t="s">
        <v>829</v>
      </c>
      <c r="F385" s="528"/>
      <c r="G385" s="569">
        <f>VLOOKUP($A385,'1.26'!$A$6:$P$387,'Data for figs 1.26_1.31'!G$2,FALSE)</f>
        <v>0</v>
      </c>
      <c r="H385" s="569">
        <f>VLOOKUP($A385,'1.26'!$A$6:$P$387,'Data for figs 1.26_1.31'!H$2,FALSE)</f>
        <v>0</v>
      </c>
      <c r="I385" s="570">
        <f>VLOOKUP($A385,'1.26'!$A$6:$P$387,'Data for figs 1.26_1.31'!I$2,FALSE)</f>
        <v>0</v>
      </c>
      <c r="J385" s="530">
        <f>VLOOKUP($A385,'1.27'!$A$6:$P$387,'Data for figs 1.26_1.31'!J$2,FALSE)</f>
        <v>133.6</v>
      </c>
      <c r="K385" s="530">
        <f>VLOOKUP($A385,'1.27'!$A$6:$P$387,'Data for figs 1.26_1.31'!K$2,FALSE)</f>
        <v>59.6</v>
      </c>
      <c r="L385" s="530">
        <f>VLOOKUP($A385,'1.27'!$A$6:$P$387,'Data for figs 1.26_1.31'!L$2,FALSE)</f>
        <v>95.5</v>
      </c>
      <c r="M385" s="569">
        <f>VLOOKUP($A385,'1.28'!$A$6:$P$387,'Data for figs 1.26_1.31'!M$2,FALSE)</f>
        <v>0</v>
      </c>
      <c r="N385" s="569">
        <f>VLOOKUP($A385,'1.28'!$A$6:$P$387,'Data for figs 1.26_1.31'!N$2,FALSE)</f>
        <v>0</v>
      </c>
      <c r="O385" s="570">
        <f>VLOOKUP($A385,'1.28'!$A$6:$P$387,'Data for figs 1.26_1.31'!O$2,FALSE)</f>
        <v>0</v>
      </c>
      <c r="P385" s="556">
        <f>VLOOKUP($A385,'1.29'!$A$6:$P$387,'Data for figs 1.26_1.31'!P$2,FALSE)</f>
        <v>84.2</v>
      </c>
      <c r="Q385" s="556">
        <f>VLOOKUP($A385,'1.29'!$A$6:$P$387,'Data for figs 1.26_1.31'!Q$2,FALSE)</f>
        <v>26.1</v>
      </c>
      <c r="R385" s="556">
        <f>VLOOKUP($A385,'1.29'!$A$6:$P$387,'Data for figs 1.26_1.31'!R$2,FALSE)</f>
        <v>54.3</v>
      </c>
      <c r="S385" s="569">
        <f>VLOOKUP($A385,'1.30'!$A$6:$P$387,'Data for figs 1.26_1.31'!S$2,FALSE)</f>
        <v>0</v>
      </c>
      <c r="T385" s="569">
        <f>VLOOKUP($A385,'1.30'!$A$6:$P$387,'Data for figs 1.26_1.31'!T$2,FALSE)</f>
        <v>0</v>
      </c>
      <c r="U385" s="570">
        <f>VLOOKUP($A385,'1.30'!$A$6:$P$387,'Data for figs 1.26_1.31'!U$2,FALSE)</f>
        <v>0</v>
      </c>
      <c r="V385" s="569">
        <v>0</v>
      </c>
      <c r="W385" s="569">
        <v>0</v>
      </c>
      <c r="X385" s="570">
        <v>0</v>
      </c>
      <c r="Y385" s="531">
        <f>VLOOKUP($A385,'1.26'!$A$6:$P$387,'Data for figs 1.26_1.31'!Y$2,FALSE)</f>
        <v>7</v>
      </c>
      <c r="Z385" s="533"/>
      <c r="AA385" s="533"/>
      <c r="AB385" s="522"/>
      <c r="AC385" s="527"/>
    </row>
    <row r="386" spans="1:29" ht="17.25" x14ac:dyDescent="0.35">
      <c r="A386" s="528" t="s">
        <v>863</v>
      </c>
      <c r="B386" s="528" t="s">
        <v>864</v>
      </c>
      <c r="C386" s="528" t="s">
        <v>865</v>
      </c>
      <c r="D386" s="528" t="s">
        <v>828</v>
      </c>
      <c r="E386" s="528" t="s">
        <v>829</v>
      </c>
      <c r="F386" s="528"/>
      <c r="G386" s="569">
        <f>VLOOKUP($A386,'1.26'!$A$6:$P$387,'Data for figs 1.26_1.31'!G$2,FALSE)</f>
        <v>0</v>
      </c>
      <c r="H386" s="569">
        <f>VLOOKUP($A386,'1.26'!$A$6:$P$387,'Data for figs 1.26_1.31'!H$2,FALSE)</f>
        <v>0</v>
      </c>
      <c r="I386" s="570">
        <f>VLOOKUP($A386,'1.26'!$A$6:$P$387,'Data for figs 1.26_1.31'!I$2,FALSE)</f>
        <v>0</v>
      </c>
      <c r="J386" s="530">
        <f>VLOOKUP($A386,'1.27'!$A$6:$P$387,'Data for figs 1.26_1.31'!J$2,FALSE)</f>
        <v>102</v>
      </c>
      <c r="K386" s="530">
        <f>VLOOKUP($A386,'1.27'!$A$6:$P$387,'Data for figs 1.26_1.31'!K$2,FALSE)</f>
        <v>51.4</v>
      </c>
      <c r="L386" s="530">
        <f>VLOOKUP($A386,'1.27'!$A$6:$P$387,'Data for figs 1.26_1.31'!L$2,FALSE)</f>
        <v>76.3</v>
      </c>
      <c r="M386" s="569">
        <f>VLOOKUP($A386,'1.28'!$A$6:$P$387,'Data for figs 1.26_1.31'!M$2,FALSE)</f>
        <v>0</v>
      </c>
      <c r="N386" s="569">
        <f>VLOOKUP($A386,'1.28'!$A$6:$P$387,'Data for figs 1.26_1.31'!N$2,FALSE)</f>
        <v>0</v>
      </c>
      <c r="O386" s="570">
        <f>VLOOKUP($A386,'1.28'!$A$6:$P$387,'Data for figs 1.26_1.31'!O$2,FALSE)</f>
        <v>0</v>
      </c>
      <c r="P386" s="556">
        <f>VLOOKUP($A386,'1.29'!$A$6:$P$387,'Data for figs 1.26_1.31'!P$2,FALSE)</f>
        <v>57.3</v>
      </c>
      <c r="Q386" s="556">
        <f>VLOOKUP($A386,'1.29'!$A$6:$P$387,'Data for figs 1.26_1.31'!Q$2,FALSE)</f>
        <v>20.399999999999999</v>
      </c>
      <c r="R386" s="556">
        <f>VLOOKUP($A386,'1.29'!$A$6:$P$387,'Data for figs 1.26_1.31'!R$2,FALSE)</f>
        <v>38.6</v>
      </c>
      <c r="S386" s="569">
        <f>VLOOKUP($A386,'1.30'!$A$6:$P$387,'Data for figs 1.26_1.31'!S$2,FALSE)</f>
        <v>0</v>
      </c>
      <c r="T386" s="569">
        <f>VLOOKUP($A386,'1.30'!$A$6:$P$387,'Data for figs 1.26_1.31'!T$2,FALSE)</f>
        <v>0</v>
      </c>
      <c r="U386" s="570">
        <f>VLOOKUP($A386,'1.30'!$A$6:$P$387,'Data for figs 1.26_1.31'!U$2,FALSE)</f>
        <v>0</v>
      </c>
      <c r="V386" s="569">
        <v>0</v>
      </c>
      <c r="W386" s="569">
        <v>0</v>
      </c>
      <c r="X386" s="570">
        <v>0</v>
      </c>
      <c r="Y386" s="531">
        <f>VLOOKUP($A386,'1.26'!$A$6:$P$387,'Data for figs 1.26_1.31'!Y$2,FALSE)</f>
        <v>21</v>
      </c>
      <c r="Z386" s="533"/>
      <c r="AA386" s="533"/>
      <c r="AB386" s="522"/>
      <c r="AC386" s="527"/>
    </row>
    <row r="387" spans="1:29" ht="17.25" x14ac:dyDescent="0.35">
      <c r="A387" s="528" t="s">
        <v>859</v>
      </c>
      <c r="B387" s="528" t="s">
        <v>860</v>
      </c>
      <c r="C387" s="528" t="s">
        <v>958</v>
      </c>
      <c r="D387" s="528" t="s">
        <v>828</v>
      </c>
      <c r="E387" s="528" t="s">
        <v>829</v>
      </c>
      <c r="F387" s="528"/>
      <c r="G387" s="569">
        <f>VLOOKUP($A387,'1.26'!$A$6:$P$387,'Data for figs 1.26_1.31'!G$2,FALSE)</f>
        <v>0</v>
      </c>
      <c r="H387" s="569">
        <f>VLOOKUP($A387,'1.26'!$A$6:$P$387,'Data for figs 1.26_1.31'!H$2,FALSE)</f>
        <v>0</v>
      </c>
      <c r="I387" s="570">
        <f>VLOOKUP($A387,'1.26'!$A$6:$P$387,'Data for figs 1.26_1.31'!I$2,FALSE)</f>
        <v>0</v>
      </c>
      <c r="J387" s="530">
        <f>VLOOKUP($A387,'1.27'!$A$6:$P$387,'Data for figs 1.26_1.31'!J$2,FALSE)</f>
        <v>151.1</v>
      </c>
      <c r="K387" s="530">
        <f>VLOOKUP($A387,'1.27'!$A$6:$P$387,'Data for figs 1.26_1.31'!K$2,FALSE)</f>
        <v>75.2</v>
      </c>
      <c r="L387" s="530">
        <f>VLOOKUP($A387,'1.27'!$A$6:$P$387,'Data for figs 1.26_1.31'!L$2,FALSE)</f>
        <v>112.3</v>
      </c>
      <c r="M387" s="569">
        <f>VLOOKUP($A387,'1.28'!$A$6:$P$387,'Data for figs 1.26_1.31'!M$2,FALSE)</f>
        <v>0</v>
      </c>
      <c r="N387" s="569">
        <f>VLOOKUP($A387,'1.28'!$A$6:$P$387,'Data for figs 1.26_1.31'!N$2,FALSE)</f>
        <v>0</v>
      </c>
      <c r="O387" s="570">
        <f>VLOOKUP($A387,'1.28'!$A$6:$P$387,'Data for figs 1.26_1.31'!O$2,FALSE)</f>
        <v>0</v>
      </c>
      <c r="P387" s="556">
        <f>VLOOKUP($A387,'1.29'!$A$6:$P$387,'Data for figs 1.26_1.31'!P$2,FALSE)</f>
        <v>93.8</v>
      </c>
      <c r="Q387" s="556">
        <f>VLOOKUP($A387,'1.29'!$A$6:$P$387,'Data for figs 1.26_1.31'!Q$2,FALSE)</f>
        <v>28.6</v>
      </c>
      <c r="R387" s="556">
        <f>VLOOKUP($A387,'1.29'!$A$6:$P$387,'Data for figs 1.26_1.31'!R$2,FALSE)</f>
        <v>60.4</v>
      </c>
      <c r="S387" s="569">
        <f>VLOOKUP($A387,'1.30'!$A$6:$P$387,'Data for figs 1.26_1.31'!S$2,FALSE)</f>
        <v>0</v>
      </c>
      <c r="T387" s="569">
        <f>VLOOKUP($A387,'1.30'!$A$6:$P$387,'Data for figs 1.26_1.31'!T$2,FALSE)</f>
        <v>0</v>
      </c>
      <c r="U387" s="570">
        <f>VLOOKUP($A387,'1.30'!$A$6:$P$387,'Data for figs 1.26_1.31'!U$2,FALSE)</f>
        <v>0</v>
      </c>
      <c r="V387" s="569">
        <v>0</v>
      </c>
      <c r="W387" s="569">
        <v>0</v>
      </c>
      <c r="X387" s="570">
        <v>0</v>
      </c>
      <c r="Y387" s="531">
        <f>VLOOKUP($A387,'1.26'!$A$6:$P$387,'Data for figs 1.26_1.31'!Y$2,FALSE)</f>
        <v>2</v>
      </c>
      <c r="Z387" s="533"/>
      <c r="AA387" s="533"/>
      <c r="AB387" s="522"/>
      <c r="AC387" s="527"/>
    </row>
    <row r="388" spans="1:29" ht="17.25" x14ac:dyDescent="0.35">
      <c r="A388" s="534"/>
      <c r="B388" s="534"/>
      <c r="C388" s="534"/>
      <c r="D388" s="534"/>
      <c r="E388" s="534"/>
      <c r="F388" s="534"/>
      <c r="G388" s="535"/>
      <c r="H388" s="535"/>
      <c r="I388" s="535"/>
      <c r="J388" s="535"/>
      <c r="K388" s="535"/>
      <c r="L388" s="535"/>
      <c r="M388" s="548"/>
      <c r="N388" s="549"/>
      <c r="O388" s="513"/>
      <c r="P388" s="513"/>
      <c r="Q388" s="549"/>
      <c r="R388" s="513"/>
      <c r="S388" s="548"/>
      <c r="T388" s="549"/>
      <c r="U388" s="513"/>
      <c r="V388" s="513"/>
      <c r="W388" s="549"/>
      <c r="X388" s="513"/>
      <c r="Y388" s="537"/>
    </row>
    <row r="389" spans="1:29" ht="17.25" x14ac:dyDescent="0.35">
      <c r="A389" s="453" t="s">
        <v>87</v>
      </c>
      <c r="B389" s="453" t="s">
        <v>104</v>
      </c>
      <c r="C389" s="453"/>
      <c r="D389" s="534"/>
      <c r="E389" s="534"/>
      <c r="F389" s="534"/>
      <c r="G389" s="535"/>
      <c r="H389" s="535"/>
      <c r="I389" s="535"/>
      <c r="J389" s="535"/>
      <c r="K389" s="535"/>
      <c r="L389" s="535"/>
      <c r="M389" s="547"/>
      <c r="N389" s="549"/>
      <c r="O389" s="548"/>
      <c r="P389" s="513"/>
      <c r="Q389" s="513"/>
      <c r="R389" s="513"/>
      <c r="S389" s="547"/>
      <c r="T389" s="549"/>
      <c r="U389" s="548"/>
      <c r="V389" s="513"/>
      <c r="W389" s="513"/>
      <c r="X389" s="513"/>
      <c r="Y389" s="537"/>
    </row>
    <row r="390" spans="1:29" ht="17.25" x14ac:dyDescent="0.35">
      <c r="A390" s="453"/>
      <c r="B390" s="453"/>
      <c r="C390" s="453"/>
      <c r="D390" s="534"/>
      <c r="E390" s="534"/>
      <c r="F390" s="534"/>
      <c r="G390" s="535"/>
      <c r="H390" s="535"/>
      <c r="I390" s="535"/>
      <c r="J390" s="535"/>
      <c r="K390" s="535"/>
      <c r="L390" s="535"/>
      <c r="M390" s="547"/>
      <c r="N390" s="549"/>
      <c r="O390" s="548"/>
      <c r="P390" s="513"/>
      <c r="Q390" s="513"/>
      <c r="R390" s="513"/>
      <c r="S390" s="547"/>
      <c r="T390" s="549"/>
      <c r="U390" s="548"/>
      <c r="V390" s="513"/>
      <c r="W390" s="513"/>
      <c r="X390" s="513"/>
      <c r="Y390" s="537"/>
    </row>
    <row r="391" spans="1:29" ht="17.25" x14ac:dyDescent="0.35">
      <c r="A391" s="453" t="s">
        <v>44</v>
      </c>
      <c r="B391" s="454" t="s">
        <v>904</v>
      </c>
      <c r="C391" s="454"/>
      <c r="D391" s="534"/>
      <c r="E391" s="534"/>
      <c r="F391" s="534"/>
      <c r="G391" s="535"/>
      <c r="H391" s="535"/>
      <c r="I391" s="535"/>
      <c r="J391" s="535"/>
      <c r="K391" s="535"/>
      <c r="L391" s="535"/>
      <c r="M391" s="547"/>
      <c r="N391" s="549"/>
      <c r="O391" s="548"/>
      <c r="P391" s="513"/>
      <c r="Q391" s="513"/>
      <c r="R391" s="513"/>
      <c r="S391" s="547"/>
      <c r="T391" s="549"/>
      <c r="U391" s="548"/>
      <c r="V391" s="513"/>
      <c r="W391" s="513"/>
      <c r="X391" s="513"/>
      <c r="Y391" s="537"/>
    </row>
    <row r="392" spans="1:29" ht="17.25" x14ac:dyDescent="0.35">
      <c r="A392" s="453"/>
      <c r="B392" s="454" t="s">
        <v>905</v>
      </c>
      <c r="C392" s="454"/>
      <c r="D392" s="534"/>
      <c r="E392" s="534"/>
      <c r="F392" s="534"/>
      <c r="G392" s="535"/>
      <c r="H392" s="535"/>
      <c r="I392" s="535"/>
      <c r="J392" s="535"/>
      <c r="K392" s="535"/>
      <c r="L392" s="535"/>
      <c r="M392" s="547"/>
      <c r="N392" s="554"/>
      <c r="O392" s="548"/>
      <c r="P392" s="513"/>
      <c r="Q392" s="513"/>
      <c r="R392" s="513"/>
      <c r="S392" s="547"/>
      <c r="T392" s="554"/>
      <c r="U392" s="548"/>
      <c r="V392" s="513"/>
      <c r="W392" s="513"/>
      <c r="X392" s="513"/>
      <c r="Y392" s="537"/>
    </row>
    <row r="393" spans="1:29" ht="17.25" x14ac:dyDescent="0.35">
      <c r="A393" s="453"/>
      <c r="B393" s="455" t="s">
        <v>102</v>
      </c>
      <c r="C393" s="455"/>
      <c r="G393" s="535"/>
      <c r="H393" s="535"/>
      <c r="I393" s="535"/>
      <c r="J393" s="535"/>
      <c r="K393" s="535"/>
      <c r="L393" s="535"/>
      <c r="M393" s="547"/>
      <c r="N393" s="549"/>
      <c r="O393" s="548"/>
      <c r="P393" s="513"/>
      <c r="Q393" s="513"/>
      <c r="R393" s="513"/>
      <c r="S393" s="547"/>
      <c r="T393" s="549"/>
      <c r="U393" s="548"/>
      <c r="V393" s="513"/>
      <c r="W393" s="513"/>
      <c r="X393" s="513"/>
      <c r="Y393" s="537"/>
    </row>
    <row r="394" spans="1:29" ht="17.25" x14ac:dyDescent="0.35">
      <c r="B394" s="455" t="s">
        <v>103</v>
      </c>
      <c r="C394" s="455"/>
      <c r="G394" s="535"/>
      <c r="H394" s="535"/>
      <c r="I394" s="535"/>
      <c r="J394" s="535"/>
      <c r="K394" s="535"/>
      <c r="L394" s="535"/>
      <c r="M394" s="547"/>
      <c r="N394" s="549"/>
      <c r="O394" s="548"/>
      <c r="P394" s="513"/>
      <c r="Q394" s="513"/>
      <c r="R394" s="513"/>
      <c r="S394" s="547"/>
      <c r="T394" s="549"/>
      <c r="U394" s="548"/>
      <c r="V394" s="513"/>
      <c r="W394" s="513"/>
      <c r="X394" s="513"/>
      <c r="Y394" s="537"/>
    </row>
    <row r="395" spans="1:29" ht="17.25" x14ac:dyDescent="0.35">
      <c r="G395" s="535"/>
      <c r="H395" s="535"/>
      <c r="I395" s="535"/>
      <c r="J395" s="535"/>
      <c r="K395" s="535"/>
      <c r="L395" s="535"/>
      <c r="M395" s="547"/>
      <c r="N395" s="549"/>
      <c r="O395" s="548"/>
      <c r="P395" s="513"/>
      <c r="Q395" s="513"/>
      <c r="R395" s="513"/>
      <c r="S395" s="547"/>
      <c r="T395" s="549"/>
      <c r="U395" s="548"/>
      <c r="V395" s="513"/>
      <c r="W395" s="513"/>
      <c r="X395" s="513"/>
      <c r="Y395" s="537"/>
    </row>
    <row r="396" spans="1:29" x14ac:dyDescent="0.3">
      <c r="G396" s="535"/>
      <c r="H396" s="535"/>
      <c r="I396" s="535"/>
      <c r="Y396" s="537"/>
    </row>
  </sheetData>
  <mergeCells count="13">
    <mergeCell ref="J4:L4"/>
    <mergeCell ref="J3:L3"/>
    <mergeCell ref="G3:I3"/>
    <mergeCell ref="G4:I4"/>
    <mergeCell ref="Z4:AB4"/>
    <mergeCell ref="M4:O4"/>
    <mergeCell ref="M3:O3"/>
    <mergeCell ref="P4:R4"/>
    <mergeCell ref="P3:R3"/>
    <mergeCell ref="S4:U4"/>
    <mergeCell ref="S3:U3"/>
    <mergeCell ref="V4:X4"/>
    <mergeCell ref="V3:X3"/>
  </mergeCells>
  <pageMargins left="0.70866141732283472" right="0.70866141732283472" top="0.74803149606299213" bottom="0.74803149606299213" header="0.31496062992125984" footer="0.31496062992125984"/>
  <pageSetup paperSize="9" scale="47" fitToWidth="3" fitToHeight="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tabColor theme="9" tint="0.59999389629810485"/>
    <pageSetUpPr fitToPage="1"/>
  </sheetPr>
  <dimension ref="A1:T401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391" sqref="H391"/>
    </sheetView>
  </sheetViews>
  <sheetFormatPr defaultColWidth="9.140625" defaultRowHeight="16.5" x14ac:dyDescent="0.3"/>
  <cols>
    <col min="1" max="1" width="12.42578125" style="396" customWidth="1"/>
    <col min="2" max="2" width="34" style="396" customWidth="1"/>
    <col min="3" max="3" width="29.7109375" style="396" customWidth="1"/>
    <col min="4" max="4" width="18.7109375" style="396" customWidth="1"/>
    <col min="5" max="5" width="4.7109375" style="396" bestFit="1" customWidth="1"/>
    <col min="6" max="6" width="9.140625" style="396" customWidth="1"/>
    <col min="7" max="7" width="10" style="396" customWidth="1"/>
    <col min="8" max="8" width="8.28515625" style="396" customWidth="1"/>
    <col min="9" max="9" width="7.42578125" style="538" customWidth="1"/>
    <col min="10" max="10" width="9.140625" style="538"/>
    <col min="11" max="11" width="8.42578125" style="538" customWidth="1"/>
    <col min="12" max="12" width="8.28515625" style="396" customWidth="1"/>
    <col min="13" max="13" width="8.42578125" style="396" customWidth="1"/>
    <col min="14" max="14" width="8.28515625" style="396" customWidth="1"/>
    <col min="15" max="15" width="11.42578125" style="396" customWidth="1"/>
    <col min="16" max="16" width="11.85546875" style="539" customWidth="1"/>
    <col min="17" max="18" width="9.140625" style="396"/>
    <col min="19" max="19" width="9.5703125" style="396" bestFit="1" customWidth="1"/>
    <col min="20" max="16384" width="9.140625" style="396"/>
  </cols>
  <sheetData>
    <row r="1" spans="1:20" s="509" customFormat="1" ht="18" x14ac:dyDescent="0.35">
      <c r="A1" s="35" t="s">
        <v>1322</v>
      </c>
      <c r="B1" s="35"/>
      <c r="C1" s="35"/>
      <c r="D1" s="35"/>
      <c r="E1" s="35"/>
      <c r="F1" s="507"/>
      <c r="G1" s="35"/>
      <c r="H1" s="35"/>
      <c r="I1" s="35"/>
      <c r="J1" s="35"/>
      <c r="K1" s="35"/>
      <c r="L1" s="35"/>
      <c r="M1" s="35"/>
      <c r="N1" s="35"/>
      <c r="O1" s="35"/>
      <c r="P1" s="508"/>
    </row>
    <row r="2" spans="1:20" ht="17.25" x14ac:dyDescent="0.35">
      <c r="A2" s="574" t="s">
        <v>965</v>
      </c>
      <c r="B2" s="562"/>
      <c r="C2" s="562"/>
      <c r="D2" s="562"/>
      <c r="E2" s="562"/>
      <c r="F2" s="1134"/>
      <c r="G2" s="1134"/>
      <c r="H2" s="1134"/>
      <c r="I2" s="1134"/>
      <c r="J2" s="1134"/>
      <c r="K2" s="1134"/>
      <c r="L2" s="1134"/>
      <c r="M2" s="1134"/>
      <c r="N2" s="1134"/>
      <c r="O2" s="511"/>
      <c r="P2" s="512"/>
    </row>
    <row r="3" spans="1:20" s="705" customFormat="1" ht="13.5" x14ac:dyDescent="0.3">
      <c r="A3" s="702"/>
      <c r="B3" s="702"/>
      <c r="C3" s="702"/>
      <c r="D3" s="702"/>
      <c r="E3" s="702"/>
      <c r="F3" s="1222" t="s">
        <v>68</v>
      </c>
      <c r="G3" s="1223"/>
      <c r="H3" s="1223"/>
      <c r="I3" s="1223"/>
      <c r="J3" s="1223"/>
      <c r="K3" s="1223"/>
      <c r="L3" s="1223"/>
      <c r="M3" s="1223"/>
      <c r="N3" s="1223"/>
      <c r="O3" s="703"/>
      <c r="P3" s="704"/>
    </row>
    <row r="4" spans="1:20" s="709" customFormat="1" ht="50.25" customHeight="1" x14ac:dyDescent="0.2">
      <c r="A4" s="706"/>
      <c r="B4" s="707"/>
      <c r="C4" s="707"/>
      <c r="D4" s="707"/>
      <c r="E4" s="707"/>
      <c r="F4" s="1224" t="s">
        <v>1273</v>
      </c>
      <c r="G4" s="1225"/>
      <c r="H4" s="1226"/>
      <c r="I4" s="1227" t="s">
        <v>1274</v>
      </c>
      <c r="J4" s="1228"/>
      <c r="K4" s="1229"/>
      <c r="L4" s="1230" t="s">
        <v>1275</v>
      </c>
      <c r="M4" s="1231"/>
      <c r="N4" s="1232"/>
      <c r="O4" s="817" t="s">
        <v>1076</v>
      </c>
      <c r="P4" s="708" t="s">
        <v>903</v>
      </c>
      <c r="Q4" s="1221"/>
      <c r="R4" s="1221"/>
      <c r="S4" s="1221"/>
    </row>
    <row r="5" spans="1:20" s="705" customFormat="1" ht="13.5" x14ac:dyDescent="0.3">
      <c r="A5" s="710" t="s">
        <v>879</v>
      </c>
      <c r="B5" s="710" t="s">
        <v>124</v>
      </c>
      <c r="C5" s="710" t="s">
        <v>914</v>
      </c>
      <c r="D5" s="710" t="s">
        <v>125</v>
      </c>
      <c r="E5" s="710" t="s">
        <v>126</v>
      </c>
      <c r="F5" s="962" t="s">
        <v>65</v>
      </c>
      <c r="G5" s="711" t="s">
        <v>64</v>
      </c>
      <c r="H5" s="741" t="s">
        <v>17</v>
      </c>
      <c r="I5" s="745" t="s">
        <v>65</v>
      </c>
      <c r="J5" s="713" t="s">
        <v>64</v>
      </c>
      <c r="K5" s="746" t="s">
        <v>17</v>
      </c>
      <c r="L5" s="753" t="s">
        <v>65</v>
      </c>
      <c r="M5" s="712" t="s">
        <v>64</v>
      </c>
      <c r="N5" s="754" t="s">
        <v>17</v>
      </c>
      <c r="O5" s="818" t="s">
        <v>126</v>
      </c>
      <c r="P5" s="714" t="s">
        <v>126</v>
      </c>
    </row>
    <row r="6" spans="1:20" s="705" customFormat="1" ht="13.5" x14ac:dyDescent="0.3">
      <c r="A6" s="715" t="s">
        <v>212</v>
      </c>
      <c r="B6" s="715" t="s">
        <v>213</v>
      </c>
      <c r="C6" s="715" t="s">
        <v>931</v>
      </c>
      <c r="D6" s="715" t="s">
        <v>59</v>
      </c>
      <c r="E6" s="715" t="s">
        <v>129</v>
      </c>
      <c r="F6" s="963"/>
      <c r="G6" s="716"/>
      <c r="H6" s="742"/>
      <c r="I6" s="747">
        <v>651</v>
      </c>
      <c r="J6" s="718">
        <v>497</v>
      </c>
      <c r="K6" s="748">
        <v>1148</v>
      </c>
      <c r="L6" s="755">
        <v>217</v>
      </c>
      <c r="M6" s="720">
        <v>166</v>
      </c>
      <c r="N6" s="756">
        <v>383</v>
      </c>
      <c r="O6" s="819"/>
      <c r="P6" s="721">
        <v>52</v>
      </c>
      <c r="Q6" s="722"/>
      <c r="R6" s="722"/>
      <c r="S6" s="722"/>
      <c r="T6" s="723"/>
    </row>
    <row r="7" spans="1:20" s="705" customFormat="1" ht="13.5" x14ac:dyDescent="0.3">
      <c r="A7" s="724" t="s">
        <v>208</v>
      </c>
      <c r="B7" s="724" t="s">
        <v>209</v>
      </c>
      <c r="C7" s="724" t="s">
        <v>931</v>
      </c>
      <c r="D7" s="724" t="s">
        <v>59</v>
      </c>
      <c r="E7" s="724" t="s">
        <v>129</v>
      </c>
      <c r="F7" s="964"/>
      <c r="G7" s="725"/>
      <c r="H7" s="743"/>
      <c r="I7" s="749">
        <v>587</v>
      </c>
      <c r="J7" s="727">
        <v>535</v>
      </c>
      <c r="K7" s="750">
        <v>1127</v>
      </c>
      <c r="L7" s="757">
        <v>196</v>
      </c>
      <c r="M7" s="729">
        <v>178</v>
      </c>
      <c r="N7" s="758">
        <v>376</v>
      </c>
      <c r="O7" s="820"/>
      <c r="P7" s="730">
        <v>156</v>
      </c>
      <c r="Q7" s="722"/>
      <c r="R7" s="722"/>
      <c r="S7" s="722"/>
      <c r="T7" s="723"/>
    </row>
    <row r="8" spans="1:20" s="705" customFormat="1" ht="13.5" x14ac:dyDescent="0.3">
      <c r="A8" s="724" t="s">
        <v>210</v>
      </c>
      <c r="B8" s="724" t="s">
        <v>211</v>
      </c>
      <c r="C8" s="724" t="s">
        <v>931</v>
      </c>
      <c r="D8" s="724" t="s">
        <v>59</v>
      </c>
      <c r="E8" s="724" t="s">
        <v>129</v>
      </c>
      <c r="F8" s="964"/>
      <c r="G8" s="725"/>
      <c r="H8" s="743"/>
      <c r="I8" s="749">
        <v>812</v>
      </c>
      <c r="J8" s="727">
        <v>686</v>
      </c>
      <c r="K8" s="750">
        <v>1503</v>
      </c>
      <c r="L8" s="757">
        <v>271</v>
      </c>
      <c r="M8" s="729">
        <v>229</v>
      </c>
      <c r="N8" s="758">
        <v>501</v>
      </c>
      <c r="O8" s="820"/>
      <c r="P8" s="730">
        <v>264</v>
      </c>
      <c r="Q8" s="722"/>
      <c r="R8" s="722"/>
      <c r="S8" s="722"/>
      <c r="T8" s="723"/>
    </row>
    <row r="9" spans="1:20" s="705" customFormat="1" ht="13.5" x14ac:dyDescent="0.3">
      <c r="A9" s="724" t="s">
        <v>461</v>
      </c>
      <c r="B9" s="724" t="s">
        <v>462</v>
      </c>
      <c r="C9" s="724" t="s">
        <v>934</v>
      </c>
      <c r="D9" s="724" t="s">
        <v>58</v>
      </c>
      <c r="E9" s="724" t="s">
        <v>129</v>
      </c>
      <c r="F9" s="964"/>
      <c r="G9" s="725"/>
      <c r="H9" s="743"/>
      <c r="I9" s="749">
        <v>281</v>
      </c>
      <c r="J9" s="727">
        <v>248</v>
      </c>
      <c r="K9" s="750">
        <v>529</v>
      </c>
      <c r="L9" s="757">
        <v>94</v>
      </c>
      <c r="M9" s="729">
        <v>83</v>
      </c>
      <c r="N9" s="758">
        <v>176</v>
      </c>
      <c r="O9" s="820"/>
      <c r="P9" s="730">
        <v>284</v>
      </c>
      <c r="Q9" s="722"/>
      <c r="R9" s="722"/>
      <c r="S9" s="722"/>
      <c r="T9" s="723"/>
    </row>
    <row r="10" spans="1:20" s="705" customFormat="1" ht="13.5" x14ac:dyDescent="0.3">
      <c r="A10" s="724" t="s">
        <v>467</v>
      </c>
      <c r="B10" s="724" t="s">
        <v>468</v>
      </c>
      <c r="C10" s="724" t="s">
        <v>934</v>
      </c>
      <c r="D10" s="724" t="s">
        <v>58</v>
      </c>
      <c r="E10" s="724" t="s">
        <v>129</v>
      </c>
      <c r="F10" s="964"/>
      <c r="G10" s="725"/>
      <c r="H10" s="743"/>
      <c r="I10" s="749">
        <v>486</v>
      </c>
      <c r="J10" s="727">
        <v>450</v>
      </c>
      <c r="K10" s="750">
        <v>936</v>
      </c>
      <c r="L10" s="757">
        <v>162</v>
      </c>
      <c r="M10" s="729">
        <v>150</v>
      </c>
      <c r="N10" s="758">
        <v>312</v>
      </c>
      <c r="O10" s="820"/>
      <c r="P10" s="730">
        <v>289</v>
      </c>
      <c r="Q10" s="722"/>
      <c r="R10" s="722"/>
      <c r="S10" s="722"/>
      <c r="T10" s="723"/>
    </row>
    <row r="11" spans="1:20" s="705" customFormat="1" ht="13.5" x14ac:dyDescent="0.3">
      <c r="A11" s="724" t="s">
        <v>463</v>
      </c>
      <c r="B11" s="724" t="s">
        <v>464</v>
      </c>
      <c r="C11" s="724" t="s">
        <v>934</v>
      </c>
      <c r="D11" s="724" t="s">
        <v>58</v>
      </c>
      <c r="E11" s="724" t="s">
        <v>129</v>
      </c>
      <c r="F11" s="964"/>
      <c r="G11" s="725"/>
      <c r="H11" s="743"/>
      <c r="I11" s="749">
        <v>423</v>
      </c>
      <c r="J11" s="727">
        <v>448</v>
      </c>
      <c r="K11" s="750">
        <v>871</v>
      </c>
      <c r="L11" s="757">
        <v>141</v>
      </c>
      <c r="M11" s="729">
        <v>149</v>
      </c>
      <c r="N11" s="758">
        <v>290</v>
      </c>
      <c r="O11" s="820"/>
      <c r="P11" s="730">
        <v>141</v>
      </c>
      <c r="Q11" s="722"/>
      <c r="R11" s="722"/>
      <c r="S11" s="722"/>
      <c r="T11" s="723"/>
    </row>
    <row r="12" spans="1:20" s="705" customFormat="1" ht="13.5" x14ac:dyDescent="0.3">
      <c r="A12" s="724" t="s">
        <v>465</v>
      </c>
      <c r="B12" s="724" t="s">
        <v>466</v>
      </c>
      <c r="C12" s="724" t="s">
        <v>934</v>
      </c>
      <c r="D12" s="724" t="s">
        <v>58</v>
      </c>
      <c r="E12" s="724" t="s">
        <v>129</v>
      </c>
      <c r="F12" s="964"/>
      <c r="G12" s="725"/>
      <c r="H12" s="743"/>
      <c r="I12" s="749">
        <v>365</v>
      </c>
      <c r="J12" s="727">
        <v>336</v>
      </c>
      <c r="K12" s="750">
        <v>698</v>
      </c>
      <c r="L12" s="757">
        <v>122</v>
      </c>
      <c r="M12" s="729">
        <v>112</v>
      </c>
      <c r="N12" s="758">
        <v>233</v>
      </c>
      <c r="O12" s="820"/>
      <c r="P12" s="730">
        <v>73</v>
      </c>
      <c r="Q12" s="722"/>
      <c r="R12" s="722"/>
      <c r="S12" s="722"/>
      <c r="T12" s="723"/>
    </row>
    <row r="13" spans="1:20" s="705" customFormat="1" ht="12.75" customHeight="1" x14ac:dyDescent="0.3">
      <c r="A13" s="724" t="s">
        <v>469</v>
      </c>
      <c r="B13" s="724" t="s">
        <v>470</v>
      </c>
      <c r="C13" s="724" t="s">
        <v>934</v>
      </c>
      <c r="D13" s="724" t="s">
        <v>58</v>
      </c>
      <c r="E13" s="724" t="s">
        <v>129</v>
      </c>
      <c r="F13" s="964"/>
      <c r="G13" s="725"/>
      <c r="H13" s="743"/>
      <c r="I13" s="749">
        <v>496</v>
      </c>
      <c r="J13" s="727">
        <v>534</v>
      </c>
      <c r="K13" s="750">
        <v>1030</v>
      </c>
      <c r="L13" s="757">
        <v>165</v>
      </c>
      <c r="M13" s="729">
        <v>178</v>
      </c>
      <c r="N13" s="758">
        <v>343</v>
      </c>
      <c r="O13" s="820"/>
      <c r="P13" s="730">
        <v>304</v>
      </c>
      <c r="Q13" s="722"/>
      <c r="R13" s="722"/>
      <c r="S13" s="722"/>
      <c r="T13" s="723"/>
    </row>
    <row r="14" spans="1:20" s="705" customFormat="1" ht="13.5" x14ac:dyDescent="0.3">
      <c r="A14" s="724" t="s">
        <v>471</v>
      </c>
      <c r="B14" s="724" t="s">
        <v>472</v>
      </c>
      <c r="C14" s="724" t="s">
        <v>934</v>
      </c>
      <c r="D14" s="724" t="s">
        <v>58</v>
      </c>
      <c r="E14" s="724" t="s">
        <v>129</v>
      </c>
      <c r="F14" s="964"/>
      <c r="G14" s="725"/>
      <c r="H14" s="743"/>
      <c r="I14" s="749">
        <v>497</v>
      </c>
      <c r="J14" s="727">
        <v>472</v>
      </c>
      <c r="K14" s="750">
        <v>969</v>
      </c>
      <c r="L14" s="757">
        <v>166</v>
      </c>
      <c r="M14" s="729">
        <v>157</v>
      </c>
      <c r="N14" s="758">
        <v>323</v>
      </c>
      <c r="O14" s="820"/>
      <c r="P14" s="730">
        <v>316</v>
      </c>
      <c r="Q14" s="722"/>
      <c r="R14" s="722"/>
      <c r="S14" s="722"/>
      <c r="T14" s="723"/>
    </row>
    <row r="15" spans="1:20" s="705" customFormat="1" ht="13.5" x14ac:dyDescent="0.3">
      <c r="A15" s="724" t="s">
        <v>594</v>
      </c>
      <c r="B15" s="724" t="s">
        <v>926</v>
      </c>
      <c r="C15" s="724" t="s">
        <v>926</v>
      </c>
      <c r="D15" s="724" t="s">
        <v>56</v>
      </c>
      <c r="E15" s="724" t="s">
        <v>129</v>
      </c>
      <c r="F15" s="964"/>
      <c r="G15" s="725"/>
      <c r="H15" s="743"/>
      <c r="I15" s="749">
        <v>1299</v>
      </c>
      <c r="J15" s="727">
        <v>1288</v>
      </c>
      <c r="K15" s="750">
        <v>2588</v>
      </c>
      <c r="L15" s="757">
        <v>433</v>
      </c>
      <c r="M15" s="729">
        <v>429</v>
      </c>
      <c r="N15" s="758">
        <v>863</v>
      </c>
      <c r="O15" s="820"/>
      <c r="P15" s="730">
        <v>82</v>
      </c>
      <c r="Q15" s="722"/>
      <c r="R15" s="722"/>
      <c r="S15" s="722"/>
      <c r="T15" s="723"/>
    </row>
    <row r="16" spans="1:20" s="705" customFormat="1" ht="13.5" x14ac:dyDescent="0.3">
      <c r="A16" s="724" t="s">
        <v>477</v>
      </c>
      <c r="B16" s="724" t="s">
        <v>478</v>
      </c>
      <c r="C16" s="724" t="s">
        <v>935</v>
      </c>
      <c r="D16" s="724" t="s">
        <v>58</v>
      </c>
      <c r="E16" s="724" t="s">
        <v>129</v>
      </c>
      <c r="F16" s="964"/>
      <c r="G16" s="725"/>
      <c r="H16" s="743"/>
      <c r="I16" s="749">
        <v>677</v>
      </c>
      <c r="J16" s="727">
        <v>579</v>
      </c>
      <c r="K16" s="750">
        <v>1266</v>
      </c>
      <c r="L16" s="757">
        <v>226</v>
      </c>
      <c r="M16" s="729">
        <v>193</v>
      </c>
      <c r="N16" s="758">
        <v>422</v>
      </c>
      <c r="O16" s="820"/>
      <c r="P16" s="730">
        <v>172</v>
      </c>
      <c r="Q16" s="722"/>
      <c r="R16" s="722"/>
      <c r="S16" s="722"/>
      <c r="T16" s="723"/>
    </row>
    <row r="17" spans="1:20" s="705" customFormat="1" ht="13.5" x14ac:dyDescent="0.3">
      <c r="A17" s="724" t="s">
        <v>473</v>
      </c>
      <c r="B17" s="724" t="s">
        <v>474</v>
      </c>
      <c r="C17" s="724" t="s">
        <v>935</v>
      </c>
      <c r="D17" s="724" t="s">
        <v>58</v>
      </c>
      <c r="E17" s="724" t="s">
        <v>129</v>
      </c>
      <c r="F17" s="964"/>
      <c r="G17" s="725"/>
      <c r="H17" s="743"/>
      <c r="I17" s="749">
        <v>581</v>
      </c>
      <c r="J17" s="727">
        <v>547</v>
      </c>
      <c r="K17" s="750">
        <v>1128</v>
      </c>
      <c r="L17" s="757">
        <v>194</v>
      </c>
      <c r="M17" s="729">
        <v>182</v>
      </c>
      <c r="N17" s="758">
        <v>376</v>
      </c>
      <c r="O17" s="820"/>
      <c r="P17" s="730">
        <v>277</v>
      </c>
      <c r="Q17" s="722"/>
      <c r="R17" s="722"/>
      <c r="S17" s="722"/>
      <c r="T17" s="723"/>
    </row>
    <row r="18" spans="1:20" s="705" customFormat="1" ht="13.5" x14ac:dyDescent="0.3">
      <c r="A18" s="724" t="s">
        <v>475</v>
      </c>
      <c r="B18" s="724" t="s">
        <v>476</v>
      </c>
      <c r="C18" s="724" t="s">
        <v>935</v>
      </c>
      <c r="D18" s="724" t="s">
        <v>58</v>
      </c>
      <c r="E18" s="724" t="s">
        <v>129</v>
      </c>
      <c r="F18" s="964"/>
      <c r="G18" s="725"/>
      <c r="H18" s="743"/>
      <c r="I18" s="749">
        <v>317</v>
      </c>
      <c r="J18" s="727">
        <v>310</v>
      </c>
      <c r="K18" s="750">
        <v>626</v>
      </c>
      <c r="L18" s="757">
        <v>106</v>
      </c>
      <c r="M18" s="729">
        <v>103</v>
      </c>
      <c r="N18" s="758">
        <v>209</v>
      </c>
      <c r="O18" s="820"/>
      <c r="P18" s="730">
        <v>315</v>
      </c>
      <c r="Q18" s="722"/>
      <c r="R18" s="722"/>
      <c r="S18" s="722"/>
      <c r="T18" s="723"/>
    </row>
    <row r="19" spans="1:20" s="705" customFormat="1" ht="13.5" x14ac:dyDescent="0.3">
      <c r="A19" s="724" t="s">
        <v>479</v>
      </c>
      <c r="B19" s="724" t="s">
        <v>480</v>
      </c>
      <c r="C19" s="724" t="s">
        <v>935</v>
      </c>
      <c r="D19" s="724" t="s">
        <v>58</v>
      </c>
      <c r="E19" s="724" t="s">
        <v>129</v>
      </c>
      <c r="F19" s="964"/>
      <c r="G19" s="725"/>
      <c r="H19" s="743"/>
      <c r="I19" s="749">
        <v>264</v>
      </c>
      <c r="J19" s="727">
        <v>289</v>
      </c>
      <c r="K19" s="750">
        <v>550</v>
      </c>
      <c r="L19" s="757">
        <v>88</v>
      </c>
      <c r="M19" s="729">
        <v>96</v>
      </c>
      <c r="N19" s="758">
        <v>183</v>
      </c>
      <c r="O19" s="820"/>
      <c r="P19" s="730">
        <v>292</v>
      </c>
      <c r="Q19" s="722"/>
      <c r="R19" s="722"/>
      <c r="S19" s="722"/>
      <c r="T19" s="723"/>
    </row>
    <row r="20" spans="1:20" s="705" customFormat="1" ht="13.5" x14ac:dyDescent="0.3">
      <c r="A20" s="724" t="s">
        <v>481</v>
      </c>
      <c r="B20" s="724" t="s">
        <v>482</v>
      </c>
      <c r="C20" s="724" t="s">
        <v>935</v>
      </c>
      <c r="D20" s="724" t="s">
        <v>58</v>
      </c>
      <c r="E20" s="724" t="s">
        <v>129</v>
      </c>
      <c r="F20" s="964"/>
      <c r="G20" s="725"/>
      <c r="H20" s="743"/>
      <c r="I20" s="749">
        <v>585</v>
      </c>
      <c r="J20" s="727">
        <v>502</v>
      </c>
      <c r="K20" s="750">
        <v>1087</v>
      </c>
      <c r="L20" s="757">
        <v>195</v>
      </c>
      <c r="M20" s="729">
        <v>167</v>
      </c>
      <c r="N20" s="758">
        <v>362</v>
      </c>
      <c r="O20" s="820"/>
      <c r="P20" s="730">
        <v>280</v>
      </c>
      <c r="Q20" s="722"/>
      <c r="R20" s="722"/>
      <c r="S20" s="722"/>
      <c r="T20" s="723"/>
    </row>
    <row r="21" spans="1:20" s="705" customFormat="1" ht="13.5" x14ac:dyDescent="0.3">
      <c r="A21" s="724" t="s">
        <v>222</v>
      </c>
      <c r="B21" s="724" t="s">
        <v>223</v>
      </c>
      <c r="C21" s="724" t="s">
        <v>930</v>
      </c>
      <c r="D21" s="724" t="s">
        <v>59</v>
      </c>
      <c r="E21" s="724" t="s">
        <v>129</v>
      </c>
      <c r="F21" s="964"/>
      <c r="G21" s="725"/>
      <c r="H21" s="743"/>
      <c r="I21" s="749">
        <v>671</v>
      </c>
      <c r="J21" s="727">
        <v>575</v>
      </c>
      <c r="K21" s="750">
        <v>1246</v>
      </c>
      <c r="L21" s="757">
        <v>224</v>
      </c>
      <c r="M21" s="729">
        <v>192</v>
      </c>
      <c r="N21" s="758">
        <v>415</v>
      </c>
      <c r="O21" s="820"/>
      <c r="P21" s="730">
        <v>53</v>
      </c>
      <c r="Q21" s="722"/>
      <c r="R21" s="722"/>
      <c r="S21" s="722"/>
      <c r="T21" s="723"/>
    </row>
    <row r="22" spans="1:20" s="705" customFormat="1" ht="13.5" x14ac:dyDescent="0.3">
      <c r="A22" s="724" t="s">
        <v>214</v>
      </c>
      <c r="B22" s="724" t="s">
        <v>215</v>
      </c>
      <c r="C22" s="724" t="s">
        <v>930</v>
      </c>
      <c r="D22" s="724" t="s">
        <v>59</v>
      </c>
      <c r="E22" s="724" t="s">
        <v>129</v>
      </c>
      <c r="F22" s="964"/>
      <c r="G22" s="725"/>
      <c r="H22" s="743"/>
      <c r="I22" s="749">
        <v>362</v>
      </c>
      <c r="J22" s="727">
        <v>340</v>
      </c>
      <c r="K22" s="750">
        <v>702</v>
      </c>
      <c r="L22" s="757">
        <v>121</v>
      </c>
      <c r="M22" s="729">
        <v>113</v>
      </c>
      <c r="N22" s="758">
        <v>234</v>
      </c>
      <c r="O22" s="820"/>
      <c r="P22" s="730">
        <v>205</v>
      </c>
      <c r="Q22" s="722"/>
      <c r="R22" s="722"/>
      <c r="S22" s="722"/>
      <c r="T22" s="723"/>
    </row>
    <row r="23" spans="1:20" s="705" customFormat="1" ht="13.5" x14ac:dyDescent="0.3">
      <c r="A23" s="724" t="s">
        <v>216</v>
      </c>
      <c r="B23" s="724" t="s">
        <v>217</v>
      </c>
      <c r="C23" s="724" t="s">
        <v>930</v>
      </c>
      <c r="D23" s="724" t="s">
        <v>59</v>
      </c>
      <c r="E23" s="724" t="s">
        <v>129</v>
      </c>
      <c r="F23" s="964"/>
      <c r="G23" s="725"/>
      <c r="H23" s="743"/>
      <c r="I23" s="749">
        <v>335</v>
      </c>
      <c r="J23" s="727">
        <v>326</v>
      </c>
      <c r="K23" s="750">
        <v>661</v>
      </c>
      <c r="L23" s="757">
        <v>112</v>
      </c>
      <c r="M23" s="729">
        <v>109</v>
      </c>
      <c r="N23" s="758">
        <v>220</v>
      </c>
      <c r="O23" s="820"/>
      <c r="P23" s="730">
        <v>266</v>
      </c>
      <c r="Q23" s="722"/>
      <c r="R23" s="722"/>
      <c r="S23" s="722"/>
      <c r="T23" s="723"/>
    </row>
    <row r="24" spans="1:20" s="705" customFormat="1" ht="13.5" x14ac:dyDescent="0.3">
      <c r="A24" s="724" t="s">
        <v>218</v>
      </c>
      <c r="B24" s="724" t="s">
        <v>219</v>
      </c>
      <c r="C24" s="724" t="s">
        <v>930</v>
      </c>
      <c r="D24" s="724" t="s">
        <v>59</v>
      </c>
      <c r="E24" s="724" t="s">
        <v>129</v>
      </c>
      <c r="F24" s="964"/>
      <c r="G24" s="725"/>
      <c r="H24" s="743"/>
      <c r="I24" s="749">
        <v>475</v>
      </c>
      <c r="J24" s="727">
        <v>439</v>
      </c>
      <c r="K24" s="750">
        <v>914</v>
      </c>
      <c r="L24" s="757">
        <v>158</v>
      </c>
      <c r="M24" s="729">
        <v>146</v>
      </c>
      <c r="N24" s="758">
        <v>305</v>
      </c>
      <c r="O24" s="820"/>
      <c r="P24" s="730">
        <v>51</v>
      </c>
      <c r="Q24" s="722"/>
      <c r="R24" s="722"/>
      <c r="S24" s="722"/>
      <c r="T24" s="723"/>
    </row>
    <row r="25" spans="1:20" s="705" customFormat="1" ht="13.5" x14ac:dyDescent="0.3">
      <c r="A25" s="724" t="s">
        <v>220</v>
      </c>
      <c r="B25" s="724" t="s">
        <v>221</v>
      </c>
      <c r="C25" s="724" t="s">
        <v>930</v>
      </c>
      <c r="D25" s="724" t="s">
        <v>59</v>
      </c>
      <c r="E25" s="724" t="s">
        <v>129</v>
      </c>
      <c r="F25" s="964"/>
      <c r="G25" s="725"/>
      <c r="H25" s="743"/>
      <c r="I25" s="749">
        <v>597</v>
      </c>
      <c r="J25" s="727">
        <v>549</v>
      </c>
      <c r="K25" s="750">
        <v>1146</v>
      </c>
      <c r="L25" s="757">
        <v>199</v>
      </c>
      <c r="M25" s="729">
        <v>183</v>
      </c>
      <c r="N25" s="758">
        <v>382</v>
      </c>
      <c r="O25" s="820"/>
      <c r="P25" s="730">
        <v>247</v>
      </c>
      <c r="Q25" s="722"/>
      <c r="R25" s="722"/>
      <c r="S25" s="722"/>
      <c r="T25" s="723"/>
    </row>
    <row r="26" spans="1:20" s="705" customFormat="1" ht="13.5" x14ac:dyDescent="0.3">
      <c r="A26" s="724" t="s">
        <v>224</v>
      </c>
      <c r="B26" s="724" t="s">
        <v>225</v>
      </c>
      <c r="C26" s="724" t="s">
        <v>930</v>
      </c>
      <c r="D26" s="724" t="s">
        <v>59</v>
      </c>
      <c r="E26" s="724" t="s">
        <v>129</v>
      </c>
      <c r="F26" s="964"/>
      <c r="G26" s="725"/>
      <c r="H26" s="743"/>
      <c r="I26" s="749">
        <v>517</v>
      </c>
      <c r="J26" s="727">
        <v>492</v>
      </c>
      <c r="K26" s="750">
        <v>1009</v>
      </c>
      <c r="L26" s="757">
        <v>172</v>
      </c>
      <c r="M26" s="729">
        <v>164</v>
      </c>
      <c r="N26" s="758">
        <v>336</v>
      </c>
      <c r="O26" s="820"/>
      <c r="P26" s="730">
        <v>300</v>
      </c>
      <c r="Q26" s="722"/>
      <c r="R26" s="722"/>
      <c r="S26" s="722"/>
      <c r="T26" s="723"/>
    </row>
    <row r="27" spans="1:20" s="705" customFormat="1" ht="13.5" x14ac:dyDescent="0.3">
      <c r="A27" s="724" t="s">
        <v>387</v>
      </c>
      <c r="B27" s="724" t="s">
        <v>388</v>
      </c>
      <c r="C27" s="724" t="s">
        <v>916</v>
      </c>
      <c r="D27" s="724" t="s">
        <v>62</v>
      </c>
      <c r="E27" s="724" t="s">
        <v>129</v>
      </c>
      <c r="F27" s="964"/>
      <c r="G27" s="725"/>
      <c r="H27" s="743"/>
      <c r="I27" s="749">
        <v>497</v>
      </c>
      <c r="J27" s="727">
        <v>440</v>
      </c>
      <c r="K27" s="750">
        <v>937</v>
      </c>
      <c r="L27" s="757">
        <v>166</v>
      </c>
      <c r="M27" s="729">
        <v>147</v>
      </c>
      <c r="N27" s="758">
        <v>312</v>
      </c>
      <c r="O27" s="820"/>
      <c r="P27" s="730">
        <v>39</v>
      </c>
      <c r="Q27" s="722"/>
      <c r="R27" s="722"/>
      <c r="S27" s="722"/>
      <c r="T27" s="723"/>
    </row>
    <row r="28" spans="1:20" s="705" customFormat="1" ht="13.5" x14ac:dyDescent="0.3">
      <c r="A28" s="724" t="s">
        <v>389</v>
      </c>
      <c r="B28" s="724" t="s">
        <v>390</v>
      </c>
      <c r="C28" s="724" t="s">
        <v>916</v>
      </c>
      <c r="D28" s="724" t="s">
        <v>62</v>
      </c>
      <c r="E28" s="724" t="s">
        <v>129</v>
      </c>
      <c r="F28" s="964"/>
      <c r="G28" s="725"/>
      <c r="H28" s="743"/>
      <c r="I28" s="749">
        <v>862</v>
      </c>
      <c r="J28" s="727">
        <v>757</v>
      </c>
      <c r="K28" s="750">
        <v>1619</v>
      </c>
      <c r="L28" s="757">
        <v>287</v>
      </c>
      <c r="M28" s="729">
        <v>252</v>
      </c>
      <c r="N28" s="758">
        <v>540</v>
      </c>
      <c r="O28" s="820"/>
      <c r="P28" s="730">
        <v>175</v>
      </c>
      <c r="Q28" s="722"/>
      <c r="R28" s="722"/>
      <c r="S28" s="722"/>
      <c r="T28" s="723"/>
    </row>
    <row r="29" spans="1:20" s="705" customFormat="1" ht="13.5" x14ac:dyDescent="0.3">
      <c r="A29" s="724" t="s">
        <v>383</v>
      </c>
      <c r="B29" s="724" t="s">
        <v>384</v>
      </c>
      <c r="C29" s="724" t="s">
        <v>916</v>
      </c>
      <c r="D29" s="724" t="s">
        <v>62</v>
      </c>
      <c r="E29" s="724" t="s">
        <v>129</v>
      </c>
      <c r="F29" s="964"/>
      <c r="G29" s="725"/>
      <c r="H29" s="743"/>
      <c r="I29" s="749">
        <v>1723</v>
      </c>
      <c r="J29" s="727">
        <v>1717</v>
      </c>
      <c r="K29" s="750">
        <v>3440</v>
      </c>
      <c r="L29" s="757">
        <v>574</v>
      </c>
      <c r="M29" s="729">
        <v>572</v>
      </c>
      <c r="N29" s="758">
        <v>1147</v>
      </c>
      <c r="O29" s="820"/>
      <c r="P29" s="730">
        <v>228</v>
      </c>
      <c r="Q29" s="722"/>
      <c r="R29" s="722"/>
      <c r="S29" s="722"/>
      <c r="T29" s="723"/>
    </row>
    <row r="30" spans="1:20" s="705" customFormat="1" ht="13.5" x14ac:dyDescent="0.3">
      <c r="A30" s="724" t="s">
        <v>385</v>
      </c>
      <c r="B30" s="724" t="s">
        <v>386</v>
      </c>
      <c r="C30" s="724" t="s">
        <v>916</v>
      </c>
      <c r="D30" s="724" t="s">
        <v>62</v>
      </c>
      <c r="E30" s="724" t="s">
        <v>129</v>
      </c>
      <c r="F30" s="964"/>
      <c r="G30" s="725"/>
      <c r="H30" s="743"/>
      <c r="I30" s="749">
        <v>1440</v>
      </c>
      <c r="J30" s="727">
        <v>1388</v>
      </c>
      <c r="K30" s="750">
        <v>2828</v>
      </c>
      <c r="L30" s="757">
        <v>480</v>
      </c>
      <c r="M30" s="729">
        <v>463</v>
      </c>
      <c r="N30" s="758">
        <v>943</v>
      </c>
      <c r="O30" s="820"/>
      <c r="P30" s="730">
        <v>183</v>
      </c>
      <c r="Q30" s="722"/>
      <c r="R30" s="722"/>
      <c r="S30" s="722"/>
      <c r="T30" s="723"/>
    </row>
    <row r="31" spans="1:20" s="705" customFormat="1" ht="13.5" x14ac:dyDescent="0.3">
      <c r="A31" s="724" t="s">
        <v>595</v>
      </c>
      <c r="B31" s="724" t="s">
        <v>938</v>
      </c>
      <c r="C31" s="724" t="s">
        <v>938</v>
      </c>
      <c r="D31" s="724" t="s">
        <v>56</v>
      </c>
      <c r="E31" s="724" t="s">
        <v>129</v>
      </c>
      <c r="F31" s="964"/>
      <c r="G31" s="725"/>
      <c r="H31" s="743"/>
      <c r="I31" s="749">
        <v>2964</v>
      </c>
      <c r="J31" s="727">
        <v>3154</v>
      </c>
      <c r="K31" s="750">
        <v>6123</v>
      </c>
      <c r="L31" s="757">
        <v>988</v>
      </c>
      <c r="M31" s="729">
        <v>1051</v>
      </c>
      <c r="N31" s="758">
        <v>2041</v>
      </c>
      <c r="O31" s="820"/>
      <c r="P31" s="730">
        <v>83</v>
      </c>
      <c r="Q31" s="722"/>
      <c r="R31" s="722"/>
      <c r="S31" s="722"/>
      <c r="T31" s="723"/>
    </row>
    <row r="32" spans="1:20" s="705" customFormat="1" ht="13.5" x14ac:dyDescent="0.3">
      <c r="A32" s="724" t="s">
        <v>1209</v>
      </c>
      <c r="B32" s="724" t="s">
        <v>1210</v>
      </c>
      <c r="C32" s="724" t="s">
        <v>938</v>
      </c>
      <c r="D32" s="724" t="s">
        <v>56</v>
      </c>
      <c r="E32" s="724" t="s">
        <v>129</v>
      </c>
      <c r="F32" s="964"/>
      <c r="G32" s="725"/>
      <c r="H32" s="743"/>
      <c r="I32" s="749">
        <v>15</v>
      </c>
      <c r="J32" s="727">
        <v>5</v>
      </c>
      <c r="K32" s="750">
        <v>24</v>
      </c>
      <c r="L32" s="757">
        <v>5</v>
      </c>
      <c r="M32" s="729">
        <v>2</v>
      </c>
      <c r="N32" s="758">
        <v>8</v>
      </c>
      <c r="O32" s="820"/>
      <c r="P32" s="730">
        <v>245</v>
      </c>
      <c r="Q32" s="722"/>
      <c r="R32" s="722"/>
      <c r="S32" s="722"/>
      <c r="T32" s="723"/>
    </row>
    <row r="33" spans="1:20" s="705" customFormat="1" ht="13.5" x14ac:dyDescent="0.3">
      <c r="A33" s="724" t="s">
        <v>363</v>
      </c>
      <c r="B33" s="724" t="s">
        <v>364</v>
      </c>
      <c r="C33" s="724" t="s">
        <v>360</v>
      </c>
      <c r="D33" s="724" t="s">
        <v>63</v>
      </c>
      <c r="E33" s="724" t="s">
        <v>129</v>
      </c>
      <c r="F33" s="964"/>
      <c r="G33" s="725"/>
      <c r="H33" s="743"/>
      <c r="I33" s="749">
        <v>425</v>
      </c>
      <c r="J33" s="727">
        <v>382</v>
      </c>
      <c r="K33" s="750">
        <v>807</v>
      </c>
      <c r="L33" s="757">
        <v>142</v>
      </c>
      <c r="M33" s="729">
        <v>127</v>
      </c>
      <c r="N33" s="758">
        <v>269</v>
      </c>
      <c r="O33" s="820"/>
      <c r="P33" s="730">
        <v>25</v>
      </c>
      <c r="Q33" s="722"/>
      <c r="R33" s="722"/>
      <c r="S33" s="722"/>
      <c r="T33" s="723"/>
    </row>
    <row r="34" spans="1:20" s="732" customFormat="1" ht="13.5" x14ac:dyDescent="0.3">
      <c r="A34" s="724" t="s">
        <v>365</v>
      </c>
      <c r="B34" s="724" t="s">
        <v>366</v>
      </c>
      <c r="C34" s="724" t="s">
        <v>360</v>
      </c>
      <c r="D34" s="724" t="s">
        <v>63</v>
      </c>
      <c r="E34" s="724" t="s">
        <v>129</v>
      </c>
      <c r="F34" s="964"/>
      <c r="G34" s="725"/>
      <c r="H34" s="743"/>
      <c r="I34" s="749">
        <v>748</v>
      </c>
      <c r="J34" s="727">
        <v>719</v>
      </c>
      <c r="K34" s="750">
        <v>1463</v>
      </c>
      <c r="L34" s="757">
        <v>249</v>
      </c>
      <c r="M34" s="729">
        <v>240</v>
      </c>
      <c r="N34" s="758">
        <v>488</v>
      </c>
      <c r="O34" s="820"/>
      <c r="P34" s="730">
        <v>113</v>
      </c>
      <c r="Q34" s="722"/>
      <c r="R34" s="722"/>
      <c r="S34" s="722"/>
      <c r="T34" s="723"/>
    </row>
    <row r="35" spans="1:20" s="732" customFormat="1" ht="13.5" x14ac:dyDescent="0.3">
      <c r="A35" s="724" t="s">
        <v>361</v>
      </c>
      <c r="B35" s="724" t="s">
        <v>362</v>
      </c>
      <c r="C35" s="724" t="s">
        <v>360</v>
      </c>
      <c r="D35" s="724" t="s">
        <v>63</v>
      </c>
      <c r="E35" s="724" t="s">
        <v>129</v>
      </c>
      <c r="F35" s="964"/>
      <c r="G35" s="725"/>
      <c r="H35" s="743"/>
      <c r="I35" s="749">
        <v>421</v>
      </c>
      <c r="J35" s="727">
        <v>449</v>
      </c>
      <c r="K35" s="750">
        <v>870</v>
      </c>
      <c r="L35" s="757">
        <v>140</v>
      </c>
      <c r="M35" s="729">
        <v>150</v>
      </c>
      <c r="N35" s="758">
        <v>290</v>
      </c>
      <c r="O35" s="820"/>
      <c r="P35" s="730">
        <v>103</v>
      </c>
      <c r="Q35" s="722"/>
      <c r="R35" s="722"/>
      <c r="S35" s="722"/>
      <c r="T35" s="723"/>
    </row>
    <row r="36" spans="1:20" s="732" customFormat="1" ht="13.5" x14ac:dyDescent="0.3">
      <c r="A36" s="724" t="s">
        <v>359</v>
      </c>
      <c r="B36" s="724" t="s">
        <v>360</v>
      </c>
      <c r="C36" s="724" t="s">
        <v>360</v>
      </c>
      <c r="D36" s="724" t="s">
        <v>63</v>
      </c>
      <c r="E36" s="724" t="s">
        <v>129</v>
      </c>
      <c r="F36" s="964"/>
      <c r="G36" s="725"/>
      <c r="H36" s="743"/>
      <c r="I36" s="749">
        <v>2315</v>
      </c>
      <c r="J36" s="727">
        <v>2274</v>
      </c>
      <c r="K36" s="750">
        <v>4594</v>
      </c>
      <c r="L36" s="757">
        <v>772</v>
      </c>
      <c r="M36" s="729">
        <v>758</v>
      </c>
      <c r="N36" s="758">
        <v>1531</v>
      </c>
      <c r="O36" s="820"/>
      <c r="P36" s="730">
        <v>65</v>
      </c>
      <c r="Q36" s="722"/>
      <c r="R36" s="722"/>
      <c r="S36" s="722"/>
      <c r="T36" s="723"/>
    </row>
    <row r="37" spans="1:20" s="732" customFormat="1" ht="13.5" x14ac:dyDescent="0.3">
      <c r="A37" s="724" t="s">
        <v>391</v>
      </c>
      <c r="B37" s="724" t="s">
        <v>392</v>
      </c>
      <c r="C37" s="724" t="s">
        <v>939</v>
      </c>
      <c r="D37" s="724" t="s">
        <v>62</v>
      </c>
      <c r="E37" s="724" t="s">
        <v>129</v>
      </c>
      <c r="F37" s="964"/>
      <c r="G37" s="725"/>
      <c r="H37" s="743"/>
      <c r="I37" s="749">
        <v>517</v>
      </c>
      <c r="J37" s="727">
        <v>533</v>
      </c>
      <c r="K37" s="750">
        <v>1050</v>
      </c>
      <c r="L37" s="757">
        <v>172</v>
      </c>
      <c r="M37" s="729">
        <v>178</v>
      </c>
      <c r="N37" s="758">
        <v>350</v>
      </c>
      <c r="O37" s="820"/>
      <c r="P37" s="730">
        <v>109</v>
      </c>
      <c r="Q37" s="722"/>
      <c r="R37" s="722"/>
      <c r="S37" s="722"/>
      <c r="T37" s="723"/>
    </row>
    <row r="38" spans="1:20" s="732" customFormat="1" ht="13.5" x14ac:dyDescent="0.3">
      <c r="A38" s="724" t="s">
        <v>393</v>
      </c>
      <c r="B38" s="724" t="s">
        <v>394</v>
      </c>
      <c r="C38" s="724" t="s">
        <v>939</v>
      </c>
      <c r="D38" s="724" t="s">
        <v>62</v>
      </c>
      <c r="E38" s="724" t="s">
        <v>129</v>
      </c>
      <c r="F38" s="964"/>
      <c r="G38" s="725"/>
      <c r="H38" s="743"/>
      <c r="I38" s="749">
        <v>330</v>
      </c>
      <c r="J38" s="727">
        <v>319</v>
      </c>
      <c r="K38" s="750">
        <v>654</v>
      </c>
      <c r="L38" s="757">
        <v>110</v>
      </c>
      <c r="M38" s="729">
        <v>106</v>
      </c>
      <c r="N38" s="758">
        <v>218</v>
      </c>
      <c r="O38" s="820"/>
      <c r="P38" s="730">
        <v>44</v>
      </c>
      <c r="Q38" s="722"/>
      <c r="R38" s="722"/>
      <c r="S38" s="722"/>
      <c r="T38" s="723"/>
    </row>
    <row r="39" spans="1:20" s="732" customFormat="1" ht="13.5" x14ac:dyDescent="0.3">
      <c r="A39" s="724" t="s">
        <v>395</v>
      </c>
      <c r="B39" s="724" t="s">
        <v>396</v>
      </c>
      <c r="C39" s="724" t="s">
        <v>939</v>
      </c>
      <c r="D39" s="724" t="s">
        <v>62</v>
      </c>
      <c r="E39" s="724" t="s">
        <v>129</v>
      </c>
      <c r="F39" s="964"/>
      <c r="G39" s="725"/>
      <c r="H39" s="743"/>
      <c r="I39" s="749">
        <v>570</v>
      </c>
      <c r="J39" s="727">
        <v>570</v>
      </c>
      <c r="K39" s="750">
        <v>1140</v>
      </c>
      <c r="L39" s="757">
        <v>190</v>
      </c>
      <c r="M39" s="729">
        <v>190</v>
      </c>
      <c r="N39" s="758">
        <v>380</v>
      </c>
      <c r="O39" s="820"/>
      <c r="P39" s="730">
        <v>115</v>
      </c>
      <c r="Q39" s="722"/>
      <c r="R39" s="722"/>
      <c r="S39" s="722"/>
      <c r="T39" s="723"/>
    </row>
    <row r="40" spans="1:20" s="732" customFormat="1" ht="13.5" x14ac:dyDescent="0.3">
      <c r="A40" s="724" t="s">
        <v>397</v>
      </c>
      <c r="B40" s="724" t="s">
        <v>398</v>
      </c>
      <c r="C40" s="724" t="s">
        <v>939</v>
      </c>
      <c r="D40" s="724" t="s">
        <v>62</v>
      </c>
      <c r="E40" s="724" t="s">
        <v>129</v>
      </c>
      <c r="F40" s="964"/>
      <c r="G40" s="725"/>
      <c r="H40" s="743"/>
      <c r="I40" s="749">
        <v>369</v>
      </c>
      <c r="J40" s="727">
        <v>330</v>
      </c>
      <c r="K40" s="750">
        <v>704</v>
      </c>
      <c r="L40" s="757">
        <v>123</v>
      </c>
      <c r="M40" s="729">
        <v>110</v>
      </c>
      <c r="N40" s="758">
        <v>235</v>
      </c>
      <c r="O40" s="820"/>
      <c r="P40" s="730">
        <v>78</v>
      </c>
      <c r="Q40" s="722"/>
      <c r="R40" s="722"/>
      <c r="S40" s="722"/>
      <c r="T40" s="723"/>
    </row>
    <row r="41" spans="1:20" s="732" customFormat="1" ht="13.5" x14ac:dyDescent="0.3">
      <c r="A41" s="724" t="s">
        <v>399</v>
      </c>
      <c r="B41" s="724" t="s">
        <v>400</v>
      </c>
      <c r="C41" s="724" t="s">
        <v>939</v>
      </c>
      <c r="D41" s="724" t="s">
        <v>62</v>
      </c>
      <c r="E41" s="724" t="s">
        <v>129</v>
      </c>
      <c r="F41" s="964"/>
      <c r="G41" s="725"/>
      <c r="H41" s="743"/>
      <c r="I41" s="749">
        <v>272</v>
      </c>
      <c r="J41" s="727">
        <v>238</v>
      </c>
      <c r="K41" s="750">
        <v>510</v>
      </c>
      <c r="L41" s="757">
        <v>91</v>
      </c>
      <c r="M41" s="729">
        <v>79</v>
      </c>
      <c r="N41" s="758">
        <v>170</v>
      </c>
      <c r="O41" s="820"/>
      <c r="P41" s="730">
        <v>169</v>
      </c>
      <c r="Q41" s="722"/>
      <c r="R41" s="722"/>
      <c r="S41" s="722"/>
      <c r="T41" s="723"/>
    </row>
    <row r="42" spans="1:20" s="732" customFormat="1" ht="13.5" x14ac:dyDescent="0.3">
      <c r="A42" s="724" t="s">
        <v>401</v>
      </c>
      <c r="B42" s="724" t="s">
        <v>402</v>
      </c>
      <c r="C42" s="724" t="s">
        <v>939</v>
      </c>
      <c r="D42" s="724" t="s">
        <v>62</v>
      </c>
      <c r="E42" s="724" t="s">
        <v>129</v>
      </c>
      <c r="F42" s="964"/>
      <c r="G42" s="725"/>
      <c r="H42" s="743"/>
      <c r="I42" s="749">
        <v>569</v>
      </c>
      <c r="J42" s="727">
        <v>636</v>
      </c>
      <c r="K42" s="750">
        <v>1205</v>
      </c>
      <c r="L42" s="757">
        <v>190</v>
      </c>
      <c r="M42" s="729">
        <v>212</v>
      </c>
      <c r="N42" s="758">
        <v>402</v>
      </c>
      <c r="O42" s="820"/>
      <c r="P42" s="730">
        <v>242</v>
      </c>
      <c r="Q42" s="722"/>
      <c r="R42" s="722"/>
      <c r="S42" s="722"/>
      <c r="T42" s="723"/>
    </row>
    <row r="43" spans="1:20" s="732" customFormat="1" ht="13.5" x14ac:dyDescent="0.3">
      <c r="A43" s="724" t="s">
        <v>127</v>
      </c>
      <c r="B43" s="724" t="s">
        <v>128</v>
      </c>
      <c r="C43" s="724" t="s">
        <v>920</v>
      </c>
      <c r="D43" s="724" t="s">
        <v>61</v>
      </c>
      <c r="E43" s="724" t="s">
        <v>129</v>
      </c>
      <c r="F43" s="964"/>
      <c r="G43" s="725"/>
      <c r="H43" s="743"/>
      <c r="I43" s="749">
        <v>541</v>
      </c>
      <c r="J43" s="727">
        <v>534</v>
      </c>
      <c r="K43" s="750">
        <v>1075</v>
      </c>
      <c r="L43" s="757">
        <v>180</v>
      </c>
      <c r="M43" s="729">
        <v>178</v>
      </c>
      <c r="N43" s="758">
        <v>358</v>
      </c>
      <c r="O43" s="820"/>
      <c r="P43" s="730">
        <v>167</v>
      </c>
      <c r="Q43" s="722"/>
      <c r="R43" s="722"/>
      <c r="S43" s="722"/>
      <c r="T43" s="723"/>
    </row>
    <row r="44" spans="1:20" s="732" customFormat="1" ht="13.5" x14ac:dyDescent="0.3">
      <c r="A44" s="724" t="s">
        <v>190</v>
      </c>
      <c r="B44" s="724" t="s">
        <v>191</v>
      </c>
      <c r="C44" s="724" t="s">
        <v>922</v>
      </c>
      <c r="D44" s="724" t="s">
        <v>61</v>
      </c>
      <c r="E44" s="724" t="s">
        <v>129</v>
      </c>
      <c r="F44" s="964"/>
      <c r="G44" s="725"/>
      <c r="H44" s="743"/>
      <c r="I44" s="749">
        <v>500</v>
      </c>
      <c r="J44" s="727">
        <v>411</v>
      </c>
      <c r="K44" s="750">
        <v>910</v>
      </c>
      <c r="L44" s="757">
        <v>167</v>
      </c>
      <c r="M44" s="729">
        <v>137</v>
      </c>
      <c r="N44" s="758">
        <v>303</v>
      </c>
      <c r="O44" s="820"/>
      <c r="P44" s="730">
        <v>63</v>
      </c>
      <c r="Q44" s="722"/>
      <c r="R44" s="722"/>
      <c r="S44" s="722"/>
      <c r="T44" s="723"/>
    </row>
    <row r="45" spans="1:20" s="732" customFormat="1" ht="13.5" x14ac:dyDescent="0.3">
      <c r="A45" s="724" t="s">
        <v>192</v>
      </c>
      <c r="B45" s="724" t="s">
        <v>193</v>
      </c>
      <c r="C45" s="724" t="s">
        <v>922</v>
      </c>
      <c r="D45" s="724" t="s">
        <v>61</v>
      </c>
      <c r="E45" s="724" t="s">
        <v>129</v>
      </c>
      <c r="F45" s="964"/>
      <c r="G45" s="725"/>
      <c r="H45" s="743"/>
      <c r="I45" s="749">
        <v>527</v>
      </c>
      <c r="J45" s="727">
        <v>503</v>
      </c>
      <c r="K45" s="750">
        <v>1030</v>
      </c>
      <c r="L45" s="757">
        <v>176</v>
      </c>
      <c r="M45" s="729">
        <v>168</v>
      </c>
      <c r="N45" s="758">
        <v>343</v>
      </c>
      <c r="O45" s="820"/>
      <c r="P45" s="730">
        <v>108</v>
      </c>
      <c r="Q45" s="722"/>
      <c r="R45" s="722"/>
      <c r="S45" s="722"/>
      <c r="T45" s="723"/>
    </row>
    <row r="46" spans="1:20" s="732" customFormat="1" ht="13.5" x14ac:dyDescent="0.3">
      <c r="A46" s="724" t="s">
        <v>146</v>
      </c>
      <c r="B46" s="724" t="s">
        <v>147</v>
      </c>
      <c r="C46" s="724" t="s">
        <v>921</v>
      </c>
      <c r="D46" s="724" t="s">
        <v>61</v>
      </c>
      <c r="E46" s="724" t="s">
        <v>129</v>
      </c>
      <c r="F46" s="964"/>
      <c r="G46" s="725"/>
      <c r="H46" s="743"/>
      <c r="I46" s="749">
        <v>380</v>
      </c>
      <c r="J46" s="727">
        <v>325</v>
      </c>
      <c r="K46" s="750">
        <v>705</v>
      </c>
      <c r="L46" s="757">
        <v>127</v>
      </c>
      <c r="M46" s="729">
        <v>108</v>
      </c>
      <c r="N46" s="758">
        <v>235</v>
      </c>
      <c r="O46" s="820"/>
      <c r="P46" s="730">
        <v>281</v>
      </c>
      <c r="Q46" s="722"/>
      <c r="R46" s="722"/>
      <c r="S46" s="722"/>
      <c r="T46" s="723"/>
    </row>
    <row r="47" spans="1:20" s="732" customFormat="1" ht="13.5" x14ac:dyDescent="0.3">
      <c r="A47" s="724" t="s">
        <v>130</v>
      </c>
      <c r="B47" s="724" t="s">
        <v>131</v>
      </c>
      <c r="C47" s="724" t="s">
        <v>920</v>
      </c>
      <c r="D47" s="724" t="s">
        <v>61</v>
      </c>
      <c r="E47" s="724" t="s">
        <v>129</v>
      </c>
      <c r="F47" s="964"/>
      <c r="G47" s="725"/>
      <c r="H47" s="743"/>
      <c r="I47" s="749">
        <v>332</v>
      </c>
      <c r="J47" s="727">
        <v>326</v>
      </c>
      <c r="K47" s="750">
        <v>663</v>
      </c>
      <c r="L47" s="757">
        <v>111</v>
      </c>
      <c r="M47" s="729">
        <v>109</v>
      </c>
      <c r="N47" s="758">
        <v>221</v>
      </c>
      <c r="O47" s="820"/>
      <c r="P47" s="730">
        <v>58</v>
      </c>
      <c r="Q47" s="722"/>
      <c r="R47" s="722"/>
      <c r="S47" s="722"/>
      <c r="T47" s="723"/>
    </row>
    <row r="48" spans="1:20" s="732" customFormat="1" ht="13.5" x14ac:dyDescent="0.3">
      <c r="A48" s="724" t="s">
        <v>162</v>
      </c>
      <c r="B48" s="724" t="s">
        <v>163</v>
      </c>
      <c r="C48" s="724" t="s">
        <v>919</v>
      </c>
      <c r="D48" s="724" t="s">
        <v>61</v>
      </c>
      <c r="E48" s="724" t="s">
        <v>129</v>
      </c>
      <c r="F48" s="964"/>
      <c r="G48" s="725"/>
      <c r="H48" s="743"/>
      <c r="I48" s="749">
        <v>370</v>
      </c>
      <c r="J48" s="727">
        <v>313</v>
      </c>
      <c r="K48" s="750">
        <v>683</v>
      </c>
      <c r="L48" s="757">
        <v>123</v>
      </c>
      <c r="M48" s="729">
        <v>104</v>
      </c>
      <c r="N48" s="758">
        <v>228</v>
      </c>
      <c r="O48" s="820"/>
      <c r="P48" s="730">
        <v>85</v>
      </c>
      <c r="Q48" s="722"/>
      <c r="R48" s="722"/>
      <c r="S48" s="722"/>
      <c r="T48" s="723"/>
    </row>
    <row r="49" spans="1:20" s="732" customFormat="1" ht="13.5" x14ac:dyDescent="0.3">
      <c r="A49" s="724" t="s">
        <v>194</v>
      </c>
      <c r="B49" s="724" t="s">
        <v>195</v>
      </c>
      <c r="C49" s="724" t="s">
        <v>922</v>
      </c>
      <c r="D49" s="724" t="s">
        <v>61</v>
      </c>
      <c r="E49" s="724" t="s">
        <v>129</v>
      </c>
      <c r="F49" s="964"/>
      <c r="G49" s="725"/>
      <c r="H49" s="743"/>
      <c r="I49" s="749">
        <v>508</v>
      </c>
      <c r="J49" s="727">
        <v>501</v>
      </c>
      <c r="K49" s="750">
        <v>1009</v>
      </c>
      <c r="L49" s="757">
        <v>169</v>
      </c>
      <c r="M49" s="729">
        <v>167</v>
      </c>
      <c r="N49" s="758">
        <v>336</v>
      </c>
      <c r="O49" s="820"/>
      <c r="P49" s="730">
        <v>223</v>
      </c>
      <c r="Q49" s="722"/>
      <c r="R49" s="722"/>
      <c r="S49" s="722"/>
      <c r="T49" s="723"/>
    </row>
    <row r="50" spans="1:20" s="732" customFormat="1" ht="13.5" x14ac:dyDescent="0.3">
      <c r="A50" s="724" t="s">
        <v>148</v>
      </c>
      <c r="B50" s="724" t="s">
        <v>149</v>
      </c>
      <c r="C50" s="724" t="s">
        <v>921</v>
      </c>
      <c r="D50" s="724" t="s">
        <v>61</v>
      </c>
      <c r="E50" s="724" t="s">
        <v>129</v>
      </c>
      <c r="F50" s="964"/>
      <c r="G50" s="725"/>
      <c r="H50" s="743"/>
      <c r="I50" s="749">
        <v>610</v>
      </c>
      <c r="J50" s="727">
        <v>621</v>
      </c>
      <c r="K50" s="750">
        <v>1236</v>
      </c>
      <c r="L50" s="757">
        <v>203</v>
      </c>
      <c r="M50" s="729">
        <v>207</v>
      </c>
      <c r="N50" s="758">
        <v>412</v>
      </c>
      <c r="O50" s="820"/>
      <c r="P50" s="730">
        <v>244</v>
      </c>
      <c r="Q50" s="722"/>
      <c r="R50" s="722"/>
      <c r="S50" s="722"/>
      <c r="T50" s="723"/>
    </row>
    <row r="51" spans="1:20" s="732" customFormat="1" ht="13.5" x14ac:dyDescent="0.3">
      <c r="A51" s="724" t="s">
        <v>132</v>
      </c>
      <c r="B51" s="724" t="s">
        <v>133</v>
      </c>
      <c r="C51" s="724" t="s">
        <v>920</v>
      </c>
      <c r="D51" s="724" t="s">
        <v>61</v>
      </c>
      <c r="E51" s="724" t="s">
        <v>129</v>
      </c>
      <c r="F51" s="964"/>
      <c r="G51" s="725"/>
      <c r="H51" s="743"/>
      <c r="I51" s="749">
        <v>508</v>
      </c>
      <c r="J51" s="727">
        <v>451</v>
      </c>
      <c r="K51" s="750">
        <v>958</v>
      </c>
      <c r="L51" s="757">
        <v>169</v>
      </c>
      <c r="M51" s="729">
        <v>150</v>
      </c>
      <c r="N51" s="758">
        <v>319</v>
      </c>
      <c r="O51" s="820"/>
      <c r="P51" s="730">
        <v>86</v>
      </c>
      <c r="Q51" s="722"/>
      <c r="R51" s="722"/>
      <c r="S51" s="722"/>
      <c r="T51" s="723"/>
    </row>
    <row r="52" spans="1:20" s="732" customFormat="1" ht="13.5" x14ac:dyDescent="0.3">
      <c r="A52" s="724" t="s">
        <v>604</v>
      </c>
      <c r="B52" s="724" t="s">
        <v>605</v>
      </c>
      <c r="C52" s="724" t="s">
        <v>928</v>
      </c>
      <c r="D52" s="724" t="s">
        <v>56</v>
      </c>
      <c r="E52" s="724" t="s">
        <v>129</v>
      </c>
      <c r="F52" s="964"/>
      <c r="G52" s="725"/>
      <c r="H52" s="743"/>
      <c r="I52" s="749">
        <v>994</v>
      </c>
      <c r="J52" s="727">
        <v>1049</v>
      </c>
      <c r="K52" s="750">
        <v>2043</v>
      </c>
      <c r="L52" s="757">
        <v>331</v>
      </c>
      <c r="M52" s="729">
        <v>350</v>
      </c>
      <c r="N52" s="758">
        <v>681</v>
      </c>
      <c r="O52" s="820"/>
      <c r="P52" s="730">
        <v>72</v>
      </c>
      <c r="Q52" s="722"/>
      <c r="R52" s="722"/>
      <c r="S52" s="722"/>
      <c r="T52" s="723"/>
    </row>
    <row r="53" spans="1:20" s="732" customFormat="1" ht="13.5" x14ac:dyDescent="0.3">
      <c r="A53" s="724" t="s">
        <v>610</v>
      </c>
      <c r="B53" s="724" t="s">
        <v>611</v>
      </c>
      <c r="C53" s="724" t="s">
        <v>928</v>
      </c>
      <c r="D53" s="724" t="s">
        <v>56</v>
      </c>
      <c r="E53" s="724" t="s">
        <v>129</v>
      </c>
      <c r="F53" s="964"/>
      <c r="G53" s="725"/>
      <c r="H53" s="743"/>
      <c r="I53" s="749">
        <v>773</v>
      </c>
      <c r="J53" s="727">
        <v>793</v>
      </c>
      <c r="K53" s="750">
        <v>1566</v>
      </c>
      <c r="L53" s="757">
        <v>258</v>
      </c>
      <c r="M53" s="729">
        <v>264</v>
      </c>
      <c r="N53" s="758">
        <v>522</v>
      </c>
      <c r="O53" s="820"/>
      <c r="P53" s="730">
        <v>48</v>
      </c>
      <c r="Q53" s="722"/>
      <c r="R53" s="722"/>
      <c r="S53" s="722"/>
      <c r="T53" s="723"/>
    </row>
    <row r="54" spans="1:20" s="732" customFormat="1" ht="13.5" x14ac:dyDescent="0.3">
      <c r="A54" s="724" t="s">
        <v>596</v>
      </c>
      <c r="B54" s="724" t="s">
        <v>597</v>
      </c>
      <c r="C54" s="724" t="s">
        <v>928</v>
      </c>
      <c r="D54" s="724" t="s">
        <v>56</v>
      </c>
      <c r="E54" s="724" t="s">
        <v>129</v>
      </c>
      <c r="F54" s="964"/>
      <c r="G54" s="725"/>
      <c r="H54" s="743"/>
      <c r="I54" s="749">
        <v>832</v>
      </c>
      <c r="J54" s="727">
        <v>923</v>
      </c>
      <c r="K54" s="750">
        <v>1755</v>
      </c>
      <c r="L54" s="757">
        <v>277</v>
      </c>
      <c r="M54" s="729">
        <v>308</v>
      </c>
      <c r="N54" s="758">
        <v>585</v>
      </c>
      <c r="O54" s="820"/>
      <c r="P54" s="730">
        <v>238</v>
      </c>
      <c r="Q54" s="722"/>
      <c r="R54" s="722"/>
      <c r="S54" s="722"/>
      <c r="T54" s="723"/>
    </row>
    <row r="55" spans="1:20" s="732" customFormat="1" ht="13.5" x14ac:dyDescent="0.3">
      <c r="A55" s="724" t="s">
        <v>598</v>
      </c>
      <c r="B55" s="724" t="s">
        <v>599</v>
      </c>
      <c r="C55" s="724" t="s">
        <v>928</v>
      </c>
      <c r="D55" s="724" t="s">
        <v>56</v>
      </c>
      <c r="E55" s="724" t="s">
        <v>129</v>
      </c>
      <c r="F55" s="964"/>
      <c r="G55" s="725"/>
      <c r="H55" s="743"/>
      <c r="I55" s="749">
        <v>457</v>
      </c>
      <c r="J55" s="727">
        <v>450</v>
      </c>
      <c r="K55" s="750">
        <v>907</v>
      </c>
      <c r="L55" s="757">
        <v>152</v>
      </c>
      <c r="M55" s="729">
        <v>150</v>
      </c>
      <c r="N55" s="758">
        <v>302</v>
      </c>
      <c r="O55" s="820"/>
      <c r="P55" s="730">
        <v>193</v>
      </c>
      <c r="Q55" s="722"/>
      <c r="R55" s="722"/>
      <c r="S55" s="722"/>
      <c r="T55" s="723"/>
    </row>
    <row r="56" spans="1:20" s="732" customFormat="1" ht="13.5" x14ac:dyDescent="0.3">
      <c r="A56" s="724" t="s">
        <v>600</v>
      </c>
      <c r="B56" s="724" t="s">
        <v>601</v>
      </c>
      <c r="C56" s="724" t="s">
        <v>928</v>
      </c>
      <c r="D56" s="724" t="s">
        <v>56</v>
      </c>
      <c r="E56" s="724" t="s">
        <v>129</v>
      </c>
      <c r="F56" s="964"/>
      <c r="G56" s="725"/>
      <c r="H56" s="743"/>
      <c r="I56" s="749">
        <v>386</v>
      </c>
      <c r="J56" s="727">
        <v>349</v>
      </c>
      <c r="K56" s="750">
        <v>735</v>
      </c>
      <c r="L56" s="757">
        <v>129</v>
      </c>
      <c r="M56" s="729">
        <v>116</v>
      </c>
      <c r="N56" s="758">
        <v>245</v>
      </c>
      <c r="O56" s="820"/>
      <c r="P56" s="730">
        <v>162</v>
      </c>
      <c r="Q56" s="722"/>
      <c r="R56" s="722"/>
      <c r="S56" s="722"/>
      <c r="T56" s="723"/>
    </row>
    <row r="57" spans="1:20" s="732" customFormat="1" ht="13.5" x14ac:dyDescent="0.3">
      <c r="A57" s="724" t="s">
        <v>602</v>
      </c>
      <c r="B57" s="724" t="s">
        <v>603</v>
      </c>
      <c r="C57" s="724" t="s">
        <v>928</v>
      </c>
      <c r="D57" s="724" t="s">
        <v>56</v>
      </c>
      <c r="E57" s="724" t="s">
        <v>129</v>
      </c>
      <c r="F57" s="964"/>
      <c r="G57" s="725"/>
      <c r="H57" s="743"/>
      <c r="I57" s="749">
        <v>526</v>
      </c>
      <c r="J57" s="727">
        <v>552</v>
      </c>
      <c r="K57" s="750">
        <v>1078</v>
      </c>
      <c r="L57" s="757">
        <v>175</v>
      </c>
      <c r="M57" s="729">
        <v>184</v>
      </c>
      <c r="N57" s="758">
        <v>359</v>
      </c>
      <c r="O57" s="820"/>
      <c r="P57" s="730">
        <v>123</v>
      </c>
      <c r="Q57" s="722"/>
      <c r="R57" s="722"/>
      <c r="S57" s="722"/>
      <c r="T57" s="723"/>
    </row>
    <row r="58" spans="1:20" s="732" customFormat="1" ht="13.5" x14ac:dyDescent="0.3">
      <c r="A58" s="724" t="s">
        <v>606</v>
      </c>
      <c r="B58" s="724" t="s">
        <v>607</v>
      </c>
      <c r="C58" s="724" t="s">
        <v>928</v>
      </c>
      <c r="D58" s="724" t="s">
        <v>56</v>
      </c>
      <c r="E58" s="724" t="s">
        <v>129</v>
      </c>
      <c r="F58" s="964"/>
      <c r="G58" s="725"/>
      <c r="H58" s="743"/>
      <c r="I58" s="749">
        <v>411</v>
      </c>
      <c r="J58" s="727">
        <v>388</v>
      </c>
      <c r="K58" s="750">
        <v>797</v>
      </c>
      <c r="L58" s="757">
        <v>137</v>
      </c>
      <c r="M58" s="729">
        <v>129</v>
      </c>
      <c r="N58" s="758">
        <v>266</v>
      </c>
      <c r="O58" s="820"/>
      <c r="P58" s="730">
        <v>219</v>
      </c>
      <c r="Q58" s="722"/>
      <c r="R58" s="722"/>
      <c r="S58" s="722"/>
      <c r="T58" s="723"/>
    </row>
    <row r="59" spans="1:20" s="732" customFormat="1" ht="13.5" x14ac:dyDescent="0.3">
      <c r="A59" s="724" t="s">
        <v>608</v>
      </c>
      <c r="B59" s="724" t="s">
        <v>609</v>
      </c>
      <c r="C59" s="724" t="s">
        <v>928</v>
      </c>
      <c r="D59" s="724" t="s">
        <v>56</v>
      </c>
      <c r="E59" s="724" t="s">
        <v>129</v>
      </c>
      <c r="F59" s="964"/>
      <c r="G59" s="725"/>
      <c r="H59" s="743"/>
      <c r="I59" s="749">
        <v>652</v>
      </c>
      <c r="J59" s="727">
        <v>675</v>
      </c>
      <c r="K59" s="750">
        <v>1327</v>
      </c>
      <c r="L59" s="757">
        <v>217</v>
      </c>
      <c r="M59" s="729">
        <v>225</v>
      </c>
      <c r="N59" s="758">
        <v>442</v>
      </c>
      <c r="O59" s="820"/>
      <c r="P59" s="730">
        <v>186</v>
      </c>
      <c r="Q59" s="722"/>
      <c r="R59" s="722"/>
      <c r="S59" s="722"/>
      <c r="T59" s="723"/>
    </row>
    <row r="60" spans="1:20" s="732" customFormat="1" ht="13.5" x14ac:dyDescent="0.3">
      <c r="A60" s="724" t="s">
        <v>612</v>
      </c>
      <c r="B60" s="724" t="s">
        <v>613</v>
      </c>
      <c r="C60" s="724" t="s">
        <v>928</v>
      </c>
      <c r="D60" s="724" t="s">
        <v>56</v>
      </c>
      <c r="E60" s="724" t="s">
        <v>129</v>
      </c>
      <c r="F60" s="964"/>
      <c r="G60" s="725"/>
      <c r="H60" s="743"/>
      <c r="I60" s="749">
        <v>385</v>
      </c>
      <c r="J60" s="727">
        <v>401</v>
      </c>
      <c r="K60" s="750">
        <v>784</v>
      </c>
      <c r="L60" s="757">
        <v>128</v>
      </c>
      <c r="M60" s="729">
        <v>134</v>
      </c>
      <c r="N60" s="758">
        <v>261</v>
      </c>
      <c r="O60" s="820"/>
      <c r="P60" s="730">
        <v>67</v>
      </c>
      <c r="Q60" s="722"/>
      <c r="R60" s="722"/>
      <c r="S60" s="722"/>
      <c r="T60" s="723"/>
    </row>
    <row r="61" spans="1:20" s="732" customFormat="1" ht="13.5" x14ac:dyDescent="0.3">
      <c r="A61" s="724" t="s">
        <v>614</v>
      </c>
      <c r="B61" s="724" t="s">
        <v>615</v>
      </c>
      <c r="C61" s="724" t="s">
        <v>928</v>
      </c>
      <c r="D61" s="724" t="s">
        <v>56</v>
      </c>
      <c r="E61" s="724" t="s">
        <v>129</v>
      </c>
      <c r="F61" s="964"/>
      <c r="G61" s="725"/>
      <c r="H61" s="743"/>
      <c r="I61" s="749">
        <v>276</v>
      </c>
      <c r="J61" s="727">
        <v>308</v>
      </c>
      <c r="K61" s="750">
        <v>584</v>
      </c>
      <c r="L61" s="757">
        <v>92</v>
      </c>
      <c r="M61" s="729">
        <v>103</v>
      </c>
      <c r="N61" s="758">
        <v>195</v>
      </c>
      <c r="O61" s="820"/>
      <c r="P61" s="730">
        <v>139</v>
      </c>
      <c r="Q61" s="722"/>
      <c r="R61" s="722"/>
      <c r="S61" s="722"/>
      <c r="T61" s="723"/>
    </row>
    <row r="62" spans="1:20" s="732" customFormat="1" ht="13.5" x14ac:dyDescent="0.3">
      <c r="A62" s="724" t="s">
        <v>1211</v>
      </c>
      <c r="B62" s="724" t="s">
        <v>1230</v>
      </c>
      <c r="C62" s="724" t="s">
        <v>929</v>
      </c>
      <c r="D62" s="724" t="s">
        <v>56</v>
      </c>
      <c r="E62" s="724" t="s">
        <v>129</v>
      </c>
      <c r="F62" s="964"/>
      <c r="G62" s="725"/>
      <c r="H62" s="743"/>
      <c r="I62" s="749">
        <v>1714</v>
      </c>
      <c r="J62" s="727">
        <v>1902</v>
      </c>
      <c r="K62" s="750">
        <v>3621</v>
      </c>
      <c r="L62" s="757">
        <v>571</v>
      </c>
      <c r="M62" s="729">
        <v>634</v>
      </c>
      <c r="N62" s="758">
        <v>1207</v>
      </c>
      <c r="O62" s="820"/>
      <c r="P62" s="730">
        <v>166</v>
      </c>
      <c r="Q62" s="722"/>
      <c r="R62" s="722"/>
      <c r="S62" s="722"/>
      <c r="T62" s="723"/>
    </row>
    <row r="63" spans="1:20" s="732" customFormat="1" ht="13.5" x14ac:dyDescent="0.3">
      <c r="A63" s="724" t="s">
        <v>1213</v>
      </c>
      <c r="B63" s="724" t="s">
        <v>929</v>
      </c>
      <c r="C63" s="724" t="s">
        <v>929</v>
      </c>
      <c r="D63" s="724" t="s">
        <v>56</v>
      </c>
      <c r="E63" s="724" t="s">
        <v>129</v>
      </c>
      <c r="F63" s="964"/>
      <c r="G63" s="725"/>
      <c r="H63" s="743"/>
      <c r="I63" s="749">
        <v>2011</v>
      </c>
      <c r="J63" s="727">
        <v>2086</v>
      </c>
      <c r="K63" s="750">
        <v>4107</v>
      </c>
      <c r="L63" s="757">
        <v>670</v>
      </c>
      <c r="M63" s="729">
        <v>695</v>
      </c>
      <c r="N63" s="758">
        <v>1369</v>
      </c>
      <c r="O63" s="820"/>
      <c r="P63" s="730">
        <v>197</v>
      </c>
      <c r="Q63" s="722"/>
      <c r="R63" s="722"/>
      <c r="S63" s="722"/>
      <c r="T63" s="723"/>
    </row>
    <row r="64" spans="1:20" s="732" customFormat="1" ht="13.5" x14ac:dyDescent="0.3">
      <c r="A64" s="724" t="s">
        <v>483</v>
      </c>
      <c r="B64" s="724" t="s">
        <v>484</v>
      </c>
      <c r="C64" s="724" t="s">
        <v>936</v>
      </c>
      <c r="D64" s="724" t="s">
        <v>58</v>
      </c>
      <c r="E64" s="724" t="s">
        <v>129</v>
      </c>
      <c r="F64" s="964"/>
      <c r="G64" s="725"/>
      <c r="H64" s="743"/>
      <c r="I64" s="749">
        <v>871</v>
      </c>
      <c r="J64" s="727">
        <v>880</v>
      </c>
      <c r="K64" s="750">
        <v>1751</v>
      </c>
      <c r="L64" s="757">
        <v>290</v>
      </c>
      <c r="M64" s="729">
        <v>293</v>
      </c>
      <c r="N64" s="758">
        <v>584</v>
      </c>
      <c r="O64" s="820"/>
      <c r="P64" s="730">
        <v>140</v>
      </c>
      <c r="Q64" s="722"/>
      <c r="R64" s="722"/>
      <c r="S64" s="722"/>
      <c r="T64" s="723"/>
    </row>
    <row r="65" spans="1:20" s="732" customFormat="1" ht="13.5" x14ac:dyDescent="0.3">
      <c r="A65" s="724" t="s">
        <v>485</v>
      </c>
      <c r="B65" s="724" t="s">
        <v>486</v>
      </c>
      <c r="C65" s="724" t="s">
        <v>936</v>
      </c>
      <c r="D65" s="724" t="s">
        <v>58</v>
      </c>
      <c r="E65" s="724" t="s">
        <v>129</v>
      </c>
      <c r="F65" s="964"/>
      <c r="G65" s="725"/>
      <c r="H65" s="743"/>
      <c r="I65" s="749">
        <v>513</v>
      </c>
      <c r="J65" s="727">
        <v>600</v>
      </c>
      <c r="K65" s="750">
        <v>1113</v>
      </c>
      <c r="L65" s="757">
        <v>171</v>
      </c>
      <c r="M65" s="729">
        <v>200</v>
      </c>
      <c r="N65" s="758">
        <v>371</v>
      </c>
      <c r="O65" s="820"/>
      <c r="P65" s="730">
        <v>106</v>
      </c>
      <c r="Q65" s="722"/>
      <c r="R65" s="722"/>
      <c r="S65" s="722"/>
      <c r="T65" s="723"/>
    </row>
    <row r="66" spans="1:20" s="732" customFormat="1" ht="13.5" x14ac:dyDescent="0.3">
      <c r="A66" s="724" t="s">
        <v>487</v>
      </c>
      <c r="B66" s="724" t="s">
        <v>488</v>
      </c>
      <c r="C66" s="724" t="s">
        <v>936</v>
      </c>
      <c r="D66" s="724" t="s">
        <v>58</v>
      </c>
      <c r="E66" s="724" t="s">
        <v>129</v>
      </c>
      <c r="F66" s="964"/>
      <c r="G66" s="725"/>
      <c r="H66" s="743"/>
      <c r="I66" s="749">
        <v>460</v>
      </c>
      <c r="J66" s="727">
        <v>551</v>
      </c>
      <c r="K66" s="750">
        <v>1009</v>
      </c>
      <c r="L66" s="757">
        <v>153</v>
      </c>
      <c r="M66" s="729">
        <v>184</v>
      </c>
      <c r="N66" s="758">
        <v>336</v>
      </c>
      <c r="O66" s="820"/>
      <c r="P66" s="730">
        <v>13</v>
      </c>
      <c r="Q66" s="722"/>
      <c r="R66" s="722"/>
      <c r="S66" s="722"/>
      <c r="T66" s="723"/>
    </row>
    <row r="67" spans="1:20" s="732" customFormat="1" ht="13.5" x14ac:dyDescent="0.3">
      <c r="A67" s="724" t="s">
        <v>489</v>
      </c>
      <c r="B67" s="724" t="s">
        <v>490</v>
      </c>
      <c r="C67" s="724" t="s">
        <v>936</v>
      </c>
      <c r="D67" s="724" t="s">
        <v>58</v>
      </c>
      <c r="E67" s="724" t="s">
        <v>129</v>
      </c>
      <c r="F67" s="964"/>
      <c r="G67" s="725"/>
      <c r="H67" s="743"/>
      <c r="I67" s="749">
        <v>451</v>
      </c>
      <c r="J67" s="727">
        <v>562</v>
      </c>
      <c r="K67" s="750">
        <v>1018</v>
      </c>
      <c r="L67" s="757">
        <v>150</v>
      </c>
      <c r="M67" s="729">
        <v>187</v>
      </c>
      <c r="N67" s="758">
        <v>339</v>
      </c>
      <c r="O67" s="820"/>
      <c r="P67" s="730">
        <v>194</v>
      </c>
      <c r="Q67" s="722"/>
      <c r="R67" s="722"/>
      <c r="S67" s="722"/>
      <c r="T67" s="723"/>
    </row>
    <row r="68" spans="1:20" s="732" customFormat="1" ht="13.5" x14ac:dyDescent="0.3">
      <c r="A68" s="724" t="s">
        <v>491</v>
      </c>
      <c r="B68" s="724" t="s">
        <v>492</v>
      </c>
      <c r="C68" s="724" t="s">
        <v>936</v>
      </c>
      <c r="D68" s="724" t="s">
        <v>58</v>
      </c>
      <c r="E68" s="724" t="s">
        <v>129</v>
      </c>
      <c r="F68" s="964"/>
      <c r="G68" s="725"/>
      <c r="H68" s="743"/>
      <c r="I68" s="749">
        <v>585</v>
      </c>
      <c r="J68" s="727">
        <v>772</v>
      </c>
      <c r="K68" s="750">
        <v>1357</v>
      </c>
      <c r="L68" s="757">
        <v>195</v>
      </c>
      <c r="M68" s="729">
        <v>257</v>
      </c>
      <c r="N68" s="758">
        <v>452</v>
      </c>
      <c r="O68" s="820"/>
      <c r="P68" s="730">
        <v>135</v>
      </c>
      <c r="Q68" s="722"/>
      <c r="R68" s="722"/>
      <c r="S68" s="722"/>
      <c r="T68" s="723"/>
    </row>
    <row r="69" spans="1:20" s="732" customFormat="1" ht="13.5" x14ac:dyDescent="0.3">
      <c r="A69" s="724" t="s">
        <v>493</v>
      </c>
      <c r="B69" s="724" t="s">
        <v>494</v>
      </c>
      <c r="C69" s="724" t="s">
        <v>936</v>
      </c>
      <c r="D69" s="724" t="s">
        <v>58</v>
      </c>
      <c r="E69" s="724" t="s">
        <v>129</v>
      </c>
      <c r="F69" s="964"/>
      <c r="G69" s="725"/>
      <c r="H69" s="743"/>
      <c r="I69" s="749">
        <v>675</v>
      </c>
      <c r="J69" s="727">
        <v>840</v>
      </c>
      <c r="K69" s="750">
        <v>1515</v>
      </c>
      <c r="L69" s="757">
        <v>225</v>
      </c>
      <c r="M69" s="729">
        <v>280</v>
      </c>
      <c r="N69" s="758">
        <v>505</v>
      </c>
      <c r="O69" s="820"/>
      <c r="P69" s="730">
        <v>254</v>
      </c>
      <c r="Q69" s="722"/>
      <c r="R69" s="722"/>
      <c r="S69" s="722"/>
      <c r="T69" s="723"/>
    </row>
    <row r="70" spans="1:20" s="732" customFormat="1" ht="13.5" x14ac:dyDescent="0.3">
      <c r="A70" s="724" t="s">
        <v>246</v>
      </c>
      <c r="B70" s="724" t="s">
        <v>247</v>
      </c>
      <c r="C70" s="724" t="s">
        <v>932</v>
      </c>
      <c r="D70" s="724" t="s">
        <v>59</v>
      </c>
      <c r="E70" s="724" t="s">
        <v>129</v>
      </c>
      <c r="F70" s="964"/>
      <c r="G70" s="725"/>
      <c r="H70" s="743"/>
      <c r="I70" s="749">
        <v>812</v>
      </c>
      <c r="J70" s="727">
        <v>811</v>
      </c>
      <c r="K70" s="750">
        <v>1628</v>
      </c>
      <c r="L70" s="757">
        <v>271</v>
      </c>
      <c r="M70" s="729">
        <v>270</v>
      </c>
      <c r="N70" s="758">
        <v>543</v>
      </c>
      <c r="O70" s="820"/>
      <c r="P70" s="730">
        <v>129</v>
      </c>
      <c r="Q70" s="722"/>
      <c r="R70" s="722"/>
      <c r="S70" s="722"/>
      <c r="T70" s="723"/>
    </row>
    <row r="71" spans="1:20" s="732" customFormat="1" ht="13.5" x14ac:dyDescent="0.3">
      <c r="A71" s="724" t="s">
        <v>250</v>
      </c>
      <c r="B71" s="724" t="s">
        <v>251</v>
      </c>
      <c r="C71" s="724" t="s">
        <v>932</v>
      </c>
      <c r="D71" s="724" t="s">
        <v>59</v>
      </c>
      <c r="E71" s="724" t="s">
        <v>129</v>
      </c>
      <c r="F71" s="964"/>
      <c r="G71" s="725"/>
      <c r="H71" s="743"/>
      <c r="I71" s="749">
        <v>546</v>
      </c>
      <c r="J71" s="727">
        <v>448</v>
      </c>
      <c r="K71" s="750">
        <v>994</v>
      </c>
      <c r="L71" s="757">
        <v>182</v>
      </c>
      <c r="M71" s="729">
        <v>149</v>
      </c>
      <c r="N71" s="758">
        <v>331</v>
      </c>
      <c r="O71" s="820"/>
      <c r="P71" s="730">
        <v>116</v>
      </c>
      <c r="Q71" s="722"/>
      <c r="R71" s="722"/>
      <c r="S71" s="722"/>
      <c r="T71" s="723"/>
    </row>
    <row r="72" spans="1:20" s="732" customFormat="1" ht="13.5" x14ac:dyDescent="0.3">
      <c r="A72" s="724" t="s">
        <v>226</v>
      </c>
      <c r="B72" s="724" t="s">
        <v>227</v>
      </c>
      <c r="C72" s="724" t="s">
        <v>932</v>
      </c>
      <c r="D72" s="724" t="s">
        <v>59</v>
      </c>
      <c r="E72" s="724" t="s">
        <v>129</v>
      </c>
      <c r="F72" s="964"/>
      <c r="G72" s="725"/>
      <c r="H72" s="743"/>
      <c r="I72" s="749">
        <v>653</v>
      </c>
      <c r="J72" s="727">
        <v>591</v>
      </c>
      <c r="K72" s="750">
        <v>1241</v>
      </c>
      <c r="L72" s="757">
        <v>218</v>
      </c>
      <c r="M72" s="729">
        <v>197</v>
      </c>
      <c r="N72" s="758">
        <v>414</v>
      </c>
      <c r="O72" s="820"/>
      <c r="P72" s="730">
        <v>111</v>
      </c>
      <c r="Q72" s="722"/>
      <c r="R72" s="722"/>
      <c r="S72" s="722"/>
      <c r="T72" s="723"/>
    </row>
    <row r="73" spans="1:20" s="732" customFormat="1" ht="13.5" x14ac:dyDescent="0.3">
      <c r="A73" s="724" t="s">
        <v>228</v>
      </c>
      <c r="B73" s="724" t="s">
        <v>229</v>
      </c>
      <c r="C73" s="724" t="s">
        <v>932</v>
      </c>
      <c r="D73" s="724" t="s">
        <v>59</v>
      </c>
      <c r="E73" s="724" t="s">
        <v>129</v>
      </c>
      <c r="F73" s="964"/>
      <c r="G73" s="725"/>
      <c r="H73" s="743"/>
      <c r="I73" s="749">
        <v>571</v>
      </c>
      <c r="J73" s="727">
        <v>556</v>
      </c>
      <c r="K73" s="750">
        <v>1126</v>
      </c>
      <c r="L73" s="757">
        <v>190</v>
      </c>
      <c r="M73" s="729">
        <v>185</v>
      </c>
      <c r="N73" s="758">
        <v>375</v>
      </c>
      <c r="O73" s="820"/>
      <c r="P73" s="730">
        <v>203</v>
      </c>
      <c r="Q73" s="722"/>
      <c r="R73" s="722"/>
      <c r="S73" s="722"/>
      <c r="T73" s="723"/>
    </row>
    <row r="74" spans="1:20" s="732" customFormat="1" ht="13.5" x14ac:dyDescent="0.3">
      <c r="A74" s="724" t="s">
        <v>230</v>
      </c>
      <c r="B74" s="724" t="s">
        <v>231</v>
      </c>
      <c r="C74" s="724" t="s">
        <v>932</v>
      </c>
      <c r="D74" s="724" t="s">
        <v>59</v>
      </c>
      <c r="E74" s="724" t="s">
        <v>129</v>
      </c>
      <c r="F74" s="964"/>
      <c r="G74" s="725"/>
      <c r="H74" s="743"/>
      <c r="I74" s="749">
        <v>346</v>
      </c>
      <c r="J74" s="727">
        <v>311</v>
      </c>
      <c r="K74" s="750">
        <v>657</v>
      </c>
      <c r="L74" s="757">
        <v>115</v>
      </c>
      <c r="M74" s="729">
        <v>104</v>
      </c>
      <c r="N74" s="758">
        <v>219</v>
      </c>
      <c r="O74" s="820"/>
      <c r="P74" s="730">
        <v>287</v>
      </c>
      <c r="Q74" s="722"/>
      <c r="R74" s="722"/>
      <c r="S74" s="722"/>
      <c r="T74" s="723"/>
    </row>
    <row r="75" spans="1:20" s="732" customFormat="1" ht="13.5" x14ac:dyDescent="0.3">
      <c r="A75" s="724" t="s">
        <v>232</v>
      </c>
      <c r="B75" s="724" t="s">
        <v>233</v>
      </c>
      <c r="C75" s="724" t="s">
        <v>932</v>
      </c>
      <c r="D75" s="724" t="s">
        <v>59</v>
      </c>
      <c r="E75" s="724" t="s">
        <v>129</v>
      </c>
      <c r="F75" s="964"/>
      <c r="G75" s="725"/>
      <c r="H75" s="743"/>
      <c r="I75" s="749">
        <v>414</v>
      </c>
      <c r="J75" s="727">
        <v>399</v>
      </c>
      <c r="K75" s="750">
        <v>813</v>
      </c>
      <c r="L75" s="757">
        <v>138</v>
      </c>
      <c r="M75" s="729">
        <v>133</v>
      </c>
      <c r="N75" s="758">
        <v>271</v>
      </c>
      <c r="O75" s="820"/>
      <c r="P75" s="730">
        <v>182</v>
      </c>
      <c r="Q75" s="722"/>
      <c r="R75" s="722"/>
      <c r="S75" s="722"/>
      <c r="T75" s="723"/>
    </row>
    <row r="76" spans="1:20" s="732" customFormat="1" ht="13.5" x14ac:dyDescent="0.3">
      <c r="A76" s="724" t="s">
        <v>234</v>
      </c>
      <c r="B76" s="724" t="s">
        <v>235</v>
      </c>
      <c r="C76" s="724" t="s">
        <v>932</v>
      </c>
      <c r="D76" s="724" t="s">
        <v>59</v>
      </c>
      <c r="E76" s="724" t="s">
        <v>129</v>
      </c>
      <c r="F76" s="964"/>
      <c r="G76" s="725"/>
      <c r="H76" s="743"/>
      <c r="I76" s="749">
        <v>598</v>
      </c>
      <c r="J76" s="727">
        <v>596</v>
      </c>
      <c r="K76" s="750">
        <v>1194</v>
      </c>
      <c r="L76" s="757">
        <v>199</v>
      </c>
      <c r="M76" s="729">
        <v>199</v>
      </c>
      <c r="N76" s="758">
        <v>398</v>
      </c>
      <c r="O76" s="820"/>
      <c r="P76" s="730">
        <v>260</v>
      </c>
      <c r="Q76" s="722"/>
      <c r="R76" s="722"/>
      <c r="S76" s="722"/>
      <c r="T76" s="723"/>
    </row>
    <row r="77" spans="1:20" s="732" customFormat="1" ht="13.5" x14ac:dyDescent="0.3">
      <c r="A77" s="724" t="s">
        <v>236</v>
      </c>
      <c r="B77" s="724" t="s">
        <v>237</v>
      </c>
      <c r="C77" s="724" t="s">
        <v>932</v>
      </c>
      <c r="D77" s="724" t="s">
        <v>59</v>
      </c>
      <c r="E77" s="724" t="s">
        <v>129</v>
      </c>
      <c r="F77" s="964"/>
      <c r="G77" s="725"/>
      <c r="H77" s="743"/>
      <c r="I77" s="749">
        <v>594</v>
      </c>
      <c r="J77" s="727">
        <v>651</v>
      </c>
      <c r="K77" s="750">
        <v>1245</v>
      </c>
      <c r="L77" s="757">
        <v>198</v>
      </c>
      <c r="M77" s="729">
        <v>217</v>
      </c>
      <c r="N77" s="758">
        <v>415</v>
      </c>
      <c r="O77" s="820"/>
      <c r="P77" s="730">
        <v>181</v>
      </c>
      <c r="Q77" s="722"/>
      <c r="R77" s="722"/>
      <c r="S77" s="722"/>
      <c r="T77" s="723"/>
    </row>
    <row r="78" spans="1:20" s="732" customFormat="1" ht="13.5" x14ac:dyDescent="0.3">
      <c r="A78" s="724" t="s">
        <v>238</v>
      </c>
      <c r="B78" s="724" t="s">
        <v>239</v>
      </c>
      <c r="C78" s="724" t="s">
        <v>932</v>
      </c>
      <c r="D78" s="724" t="s">
        <v>59</v>
      </c>
      <c r="E78" s="724" t="s">
        <v>129</v>
      </c>
      <c r="F78" s="964"/>
      <c r="G78" s="725"/>
      <c r="H78" s="743"/>
      <c r="I78" s="749">
        <v>448</v>
      </c>
      <c r="J78" s="727">
        <v>464</v>
      </c>
      <c r="K78" s="750">
        <v>912</v>
      </c>
      <c r="L78" s="757">
        <v>149</v>
      </c>
      <c r="M78" s="729">
        <v>155</v>
      </c>
      <c r="N78" s="758">
        <v>304</v>
      </c>
      <c r="O78" s="820"/>
      <c r="P78" s="730">
        <v>200</v>
      </c>
      <c r="Q78" s="722"/>
      <c r="R78" s="722"/>
      <c r="S78" s="722"/>
      <c r="T78" s="723"/>
    </row>
    <row r="79" spans="1:20" s="732" customFormat="1" ht="13.5" x14ac:dyDescent="0.3">
      <c r="A79" s="724" t="s">
        <v>240</v>
      </c>
      <c r="B79" s="724" t="s">
        <v>241</v>
      </c>
      <c r="C79" s="724" t="s">
        <v>932</v>
      </c>
      <c r="D79" s="724" t="s">
        <v>59</v>
      </c>
      <c r="E79" s="724" t="s">
        <v>129</v>
      </c>
      <c r="F79" s="964"/>
      <c r="G79" s="725"/>
      <c r="H79" s="743"/>
      <c r="I79" s="749">
        <v>298</v>
      </c>
      <c r="J79" s="727">
        <v>282</v>
      </c>
      <c r="K79" s="750">
        <v>580</v>
      </c>
      <c r="L79" s="757">
        <v>99</v>
      </c>
      <c r="M79" s="729">
        <v>94</v>
      </c>
      <c r="N79" s="758">
        <v>193</v>
      </c>
      <c r="O79" s="820"/>
      <c r="P79" s="730">
        <v>100</v>
      </c>
      <c r="Q79" s="722"/>
      <c r="R79" s="722"/>
      <c r="S79" s="722"/>
      <c r="T79" s="723"/>
    </row>
    <row r="80" spans="1:20" s="732" customFormat="1" ht="13.5" x14ac:dyDescent="0.3">
      <c r="A80" s="724" t="s">
        <v>242</v>
      </c>
      <c r="B80" s="724" t="s">
        <v>243</v>
      </c>
      <c r="C80" s="724" t="s">
        <v>932</v>
      </c>
      <c r="D80" s="724" t="s">
        <v>59</v>
      </c>
      <c r="E80" s="724" t="s">
        <v>129</v>
      </c>
      <c r="F80" s="964"/>
      <c r="G80" s="725"/>
      <c r="H80" s="743"/>
      <c r="I80" s="749">
        <v>269</v>
      </c>
      <c r="J80" s="727">
        <v>262</v>
      </c>
      <c r="K80" s="750">
        <v>530</v>
      </c>
      <c r="L80" s="757">
        <v>90</v>
      </c>
      <c r="M80" s="729">
        <v>87</v>
      </c>
      <c r="N80" s="758">
        <v>177</v>
      </c>
      <c r="O80" s="820"/>
      <c r="P80" s="730">
        <v>211</v>
      </c>
      <c r="Q80" s="722"/>
      <c r="R80" s="722"/>
      <c r="S80" s="722"/>
      <c r="T80" s="723"/>
    </row>
    <row r="81" spans="1:20" s="732" customFormat="1" ht="13.5" x14ac:dyDescent="0.3">
      <c r="A81" s="724" t="s">
        <v>244</v>
      </c>
      <c r="B81" s="724" t="s">
        <v>245</v>
      </c>
      <c r="C81" s="724" t="s">
        <v>932</v>
      </c>
      <c r="D81" s="724" t="s">
        <v>59</v>
      </c>
      <c r="E81" s="724" t="s">
        <v>129</v>
      </c>
      <c r="F81" s="964"/>
      <c r="G81" s="725"/>
      <c r="H81" s="743"/>
      <c r="I81" s="749">
        <v>348</v>
      </c>
      <c r="J81" s="727">
        <v>309</v>
      </c>
      <c r="K81" s="750">
        <v>657</v>
      </c>
      <c r="L81" s="757">
        <v>116</v>
      </c>
      <c r="M81" s="729">
        <v>103</v>
      </c>
      <c r="N81" s="758">
        <v>219</v>
      </c>
      <c r="O81" s="820"/>
      <c r="P81" s="730">
        <v>286</v>
      </c>
      <c r="Q81" s="722"/>
      <c r="R81" s="722"/>
      <c r="S81" s="722"/>
      <c r="T81" s="723"/>
    </row>
    <row r="82" spans="1:20" s="732" customFormat="1" ht="13.5" x14ac:dyDescent="0.3">
      <c r="A82" s="724" t="s">
        <v>248</v>
      </c>
      <c r="B82" s="724" t="s">
        <v>249</v>
      </c>
      <c r="C82" s="724" t="s">
        <v>932</v>
      </c>
      <c r="D82" s="724" t="s">
        <v>59</v>
      </c>
      <c r="E82" s="724" t="s">
        <v>129</v>
      </c>
      <c r="F82" s="964"/>
      <c r="G82" s="725"/>
      <c r="H82" s="743"/>
      <c r="I82" s="749">
        <v>862</v>
      </c>
      <c r="J82" s="727">
        <v>857</v>
      </c>
      <c r="K82" s="750">
        <v>1719</v>
      </c>
      <c r="L82" s="757">
        <v>287</v>
      </c>
      <c r="M82" s="729">
        <v>286</v>
      </c>
      <c r="N82" s="758">
        <v>573</v>
      </c>
      <c r="O82" s="820"/>
      <c r="P82" s="730">
        <v>32</v>
      </c>
      <c r="Q82" s="722"/>
      <c r="R82" s="722"/>
      <c r="S82" s="722"/>
      <c r="T82" s="723"/>
    </row>
    <row r="83" spans="1:20" s="732" customFormat="1" ht="13.5" x14ac:dyDescent="0.3">
      <c r="A83" s="724" t="s">
        <v>252</v>
      </c>
      <c r="B83" s="724" t="s">
        <v>253</v>
      </c>
      <c r="C83" s="724" t="s">
        <v>932</v>
      </c>
      <c r="D83" s="724" t="s">
        <v>59</v>
      </c>
      <c r="E83" s="724" t="s">
        <v>129</v>
      </c>
      <c r="F83" s="964"/>
      <c r="G83" s="725"/>
      <c r="H83" s="743"/>
      <c r="I83" s="749">
        <v>309</v>
      </c>
      <c r="J83" s="727">
        <v>279</v>
      </c>
      <c r="K83" s="750">
        <v>586</v>
      </c>
      <c r="L83" s="757">
        <v>103</v>
      </c>
      <c r="M83" s="729">
        <v>93</v>
      </c>
      <c r="N83" s="758">
        <v>195</v>
      </c>
      <c r="O83" s="820"/>
      <c r="P83" s="730">
        <v>295</v>
      </c>
      <c r="Q83" s="722"/>
      <c r="R83" s="722"/>
      <c r="S83" s="722"/>
      <c r="T83" s="723"/>
    </row>
    <row r="84" spans="1:20" s="732" customFormat="1" ht="13.5" x14ac:dyDescent="0.3">
      <c r="A84" s="724" t="s">
        <v>624</v>
      </c>
      <c r="B84" s="724" t="s">
        <v>625</v>
      </c>
      <c r="C84" s="724" t="s">
        <v>927</v>
      </c>
      <c r="D84" s="724" t="s">
        <v>56</v>
      </c>
      <c r="E84" s="724" t="s">
        <v>129</v>
      </c>
      <c r="F84" s="964"/>
      <c r="G84" s="725"/>
      <c r="H84" s="743"/>
      <c r="I84" s="749">
        <v>922</v>
      </c>
      <c r="J84" s="727">
        <v>878</v>
      </c>
      <c r="K84" s="750">
        <v>1805</v>
      </c>
      <c r="L84" s="757">
        <v>307</v>
      </c>
      <c r="M84" s="729">
        <v>293</v>
      </c>
      <c r="N84" s="758">
        <v>602</v>
      </c>
      <c r="O84" s="820"/>
      <c r="P84" s="730">
        <v>267</v>
      </c>
      <c r="Q84" s="722"/>
      <c r="R84" s="722"/>
      <c r="S84" s="722"/>
      <c r="T84" s="723"/>
    </row>
    <row r="85" spans="1:20" s="732" customFormat="1" ht="13.5" x14ac:dyDescent="0.3">
      <c r="A85" s="724" t="s">
        <v>616</v>
      </c>
      <c r="B85" s="724" t="s">
        <v>617</v>
      </c>
      <c r="C85" s="724" t="s">
        <v>927</v>
      </c>
      <c r="D85" s="724" t="s">
        <v>56</v>
      </c>
      <c r="E85" s="724" t="s">
        <v>129</v>
      </c>
      <c r="F85" s="964"/>
      <c r="G85" s="725"/>
      <c r="H85" s="743"/>
      <c r="I85" s="749">
        <v>441</v>
      </c>
      <c r="J85" s="727">
        <v>462</v>
      </c>
      <c r="K85" s="750">
        <v>903</v>
      </c>
      <c r="L85" s="757">
        <v>147</v>
      </c>
      <c r="M85" s="729">
        <v>154</v>
      </c>
      <c r="N85" s="758">
        <v>301</v>
      </c>
      <c r="O85" s="820"/>
      <c r="P85" s="730">
        <v>237</v>
      </c>
      <c r="Q85" s="722"/>
      <c r="R85" s="722"/>
      <c r="S85" s="722"/>
      <c r="T85" s="723"/>
    </row>
    <row r="86" spans="1:20" s="732" customFormat="1" ht="13.5" x14ac:dyDescent="0.3">
      <c r="A86" s="724" t="s">
        <v>618</v>
      </c>
      <c r="B86" s="724" t="s">
        <v>619</v>
      </c>
      <c r="C86" s="724" t="s">
        <v>927</v>
      </c>
      <c r="D86" s="724" t="s">
        <v>56</v>
      </c>
      <c r="E86" s="724" t="s">
        <v>129</v>
      </c>
      <c r="F86" s="964"/>
      <c r="G86" s="725"/>
      <c r="H86" s="743"/>
      <c r="I86" s="749">
        <v>378</v>
      </c>
      <c r="J86" s="727">
        <v>377</v>
      </c>
      <c r="K86" s="750">
        <v>754</v>
      </c>
      <c r="L86" s="757">
        <v>126</v>
      </c>
      <c r="M86" s="729">
        <v>126</v>
      </c>
      <c r="N86" s="758">
        <v>251</v>
      </c>
      <c r="O86" s="820"/>
      <c r="P86" s="730">
        <v>272</v>
      </c>
      <c r="Q86" s="722"/>
      <c r="R86" s="722"/>
      <c r="S86" s="722"/>
      <c r="T86" s="723"/>
    </row>
    <row r="87" spans="1:20" s="732" customFormat="1" ht="13.5" x14ac:dyDescent="0.3">
      <c r="A87" s="724" t="s">
        <v>620</v>
      </c>
      <c r="B87" s="724" t="s">
        <v>621</v>
      </c>
      <c r="C87" s="724" t="s">
        <v>927</v>
      </c>
      <c r="D87" s="724" t="s">
        <v>56</v>
      </c>
      <c r="E87" s="724" t="s">
        <v>129</v>
      </c>
      <c r="F87" s="964"/>
      <c r="G87" s="725"/>
      <c r="H87" s="743"/>
      <c r="I87" s="749">
        <v>407</v>
      </c>
      <c r="J87" s="727">
        <v>408</v>
      </c>
      <c r="K87" s="750">
        <v>815</v>
      </c>
      <c r="L87" s="757">
        <v>136</v>
      </c>
      <c r="M87" s="729">
        <v>136</v>
      </c>
      <c r="N87" s="758">
        <v>272</v>
      </c>
      <c r="O87" s="820"/>
      <c r="P87" s="730">
        <v>143</v>
      </c>
      <c r="Q87" s="722"/>
      <c r="R87" s="722"/>
      <c r="S87" s="722"/>
      <c r="T87" s="723"/>
    </row>
    <row r="88" spans="1:20" s="732" customFormat="1" ht="13.5" x14ac:dyDescent="0.3">
      <c r="A88" s="724" t="s">
        <v>622</v>
      </c>
      <c r="B88" s="724" t="s">
        <v>623</v>
      </c>
      <c r="C88" s="724" t="s">
        <v>927</v>
      </c>
      <c r="D88" s="724" t="s">
        <v>56</v>
      </c>
      <c r="E88" s="724" t="s">
        <v>129</v>
      </c>
      <c r="F88" s="964"/>
      <c r="G88" s="725"/>
      <c r="H88" s="743"/>
      <c r="I88" s="749">
        <v>531</v>
      </c>
      <c r="J88" s="727">
        <v>441</v>
      </c>
      <c r="K88" s="750">
        <v>968</v>
      </c>
      <c r="L88" s="757">
        <v>177</v>
      </c>
      <c r="M88" s="729">
        <v>147</v>
      </c>
      <c r="N88" s="758">
        <v>323</v>
      </c>
      <c r="O88" s="820"/>
      <c r="P88" s="730">
        <v>138</v>
      </c>
      <c r="Q88" s="722"/>
      <c r="R88" s="722"/>
      <c r="S88" s="722"/>
      <c r="T88" s="723"/>
    </row>
    <row r="89" spans="1:20" s="732" customFormat="1" ht="13.5" x14ac:dyDescent="0.3">
      <c r="A89" s="724" t="s">
        <v>626</v>
      </c>
      <c r="B89" s="724" t="s">
        <v>627</v>
      </c>
      <c r="C89" s="724" t="s">
        <v>927</v>
      </c>
      <c r="D89" s="724" t="s">
        <v>56</v>
      </c>
      <c r="E89" s="724" t="s">
        <v>129</v>
      </c>
      <c r="F89" s="964"/>
      <c r="G89" s="725"/>
      <c r="H89" s="743"/>
      <c r="I89" s="749">
        <v>522</v>
      </c>
      <c r="J89" s="727">
        <v>456</v>
      </c>
      <c r="K89" s="750">
        <v>978</v>
      </c>
      <c r="L89" s="757">
        <v>174</v>
      </c>
      <c r="M89" s="729">
        <v>152</v>
      </c>
      <c r="N89" s="758">
        <v>326</v>
      </c>
      <c r="O89" s="820"/>
      <c r="P89" s="730">
        <v>279</v>
      </c>
      <c r="Q89" s="722"/>
      <c r="R89" s="722"/>
      <c r="S89" s="722"/>
      <c r="T89" s="723"/>
    </row>
    <row r="90" spans="1:20" s="732" customFormat="1" ht="13.5" x14ac:dyDescent="0.3">
      <c r="A90" s="724" t="s">
        <v>628</v>
      </c>
      <c r="B90" s="724" t="s">
        <v>629</v>
      </c>
      <c r="C90" s="724" t="s">
        <v>927</v>
      </c>
      <c r="D90" s="724" t="s">
        <v>56</v>
      </c>
      <c r="E90" s="724" t="s">
        <v>129</v>
      </c>
      <c r="F90" s="964"/>
      <c r="G90" s="725"/>
      <c r="H90" s="743"/>
      <c r="I90" s="749">
        <v>374</v>
      </c>
      <c r="J90" s="727">
        <v>348</v>
      </c>
      <c r="K90" s="750">
        <v>721</v>
      </c>
      <c r="L90" s="757">
        <v>125</v>
      </c>
      <c r="M90" s="729">
        <v>116</v>
      </c>
      <c r="N90" s="758">
        <v>240</v>
      </c>
      <c r="O90" s="820"/>
      <c r="P90" s="730">
        <v>261</v>
      </c>
      <c r="Q90" s="722"/>
      <c r="R90" s="722"/>
      <c r="S90" s="722"/>
      <c r="T90" s="723"/>
    </row>
    <row r="91" spans="1:20" s="732" customFormat="1" ht="13.5" x14ac:dyDescent="0.3">
      <c r="A91" s="724" t="s">
        <v>305</v>
      </c>
      <c r="B91" s="724" t="s">
        <v>306</v>
      </c>
      <c r="C91" s="724" t="s">
        <v>954</v>
      </c>
      <c r="D91" s="724" t="s">
        <v>57</v>
      </c>
      <c r="E91" s="724" t="s">
        <v>129</v>
      </c>
      <c r="F91" s="964"/>
      <c r="G91" s="725"/>
      <c r="H91" s="743"/>
      <c r="I91" s="749">
        <v>23</v>
      </c>
      <c r="J91" s="727">
        <v>10</v>
      </c>
      <c r="K91" s="750">
        <v>31</v>
      </c>
      <c r="L91" s="757">
        <v>8</v>
      </c>
      <c r="M91" s="729">
        <v>3</v>
      </c>
      <c r="N91" s="758">
        <v>10</v>
      </c>
      <c r="O91" s="820"/>
      <c r="P91" s="730">
        <v>208</v>
      </c>
      <c r="Q91" s="722"/>
      <c r="R91" s="722"/>
      <c r="S91" s="722"/>
      <c r="T91" s="723"/>
    </row>
    <row r="92" spans="1:20" s="732" customFormat="1" ht="13.5" x14ac:dyDescent="0.3">
      <c r="A92" s="724" t="s">
        <v>293</v>
      </c>
      <c r="B92" s="724" t="s">
        <v>294</v>
      </c>
      <c r="C92" s="724" t="s">
        <v>954</v>
      </c>
      <c r="D92" s="724" t="s">
        <v>57</v>
      </c>
      <c r="E92" s="724" t="s">
        <v>129</v>
      </c>
      <c r="F92" s="964"/>
      <c r="G92" s="725"/>
      <c r="H92" s="743"/>
      <c r="I92" s="749">
        <v>480</v>
      </c>
      <c r="J92" s="727">
        <v>430</v>
      </c>
      <c r="K92" s="750">
        <v>915</v>
      </c>
      <c r="L92" s="757">
        <v>160</v>
      </c>
      <c r="M92" s="729">
        <v>143</v>
      </c>
      <c r="N92" s="758">
        <v>305</v>
      </c>
      <c r="O92" s="820"/>
      <c r="P92" s="730">
        <v>5</v>
      </c>
      <c r="Q92" s="722"/>
      <c r="R92" s="722"/>
      <c r="S92" s="722"/>
      <c r="T92" s="723"/>
    </row>
    <row r="93" spans="1:20" s="732" customFormat="1" ht="13.5" x14ac:dyDescent="0.3">
      <c r="A93" s="724" t="s">
        <v>295</v>
      </c>
      <c r="B93" s="724" t="s">
        <v>296</v>
      </c>
      <c r="C93" s="724" t="s">
        <v>954</v>
      </c>
      <c r="D93" s="724" t="s">
        <v>57</v>
      </c>
      <c r="E93" s="724" t="s">
        <v>129</v>
      </c>
      <c r="F93" s="964"/>
      <c r="G93" s="725"/>
      <c r="H93" s="743"/>
      <c r="I93" s="749">
        <v>1087</v>
      </c>
      <c r="J93" s="727">
        <v>1251</v>
      </c>
      <c r="K93" s="750">
        <v>2338</v>
      </c>
      <c r="L93" s="757">
        <v>362</v>
      </c>
      <c r="M93" s="729">
        <v>417</v>
      </c>
      <c r="N93" s="758">
        <v>779</v>
      </c>
      <c r="O93" s="820"/>
      <c r="P93" s="730">
        <v>184</v>
      </c>
      <c r="Q93" s="722"/>
      <c r="R93" s="722"/>
      <c r="S93" s="722"/>
      <c r="T93" s="723"/>
    </row>
    <row r="94" spans="1:20" s="732" customFormat="1" ht="13.5" x14ac:dyDescent="0.3">
      <c r="A94" s="724" t="s">
        <v>297</v>
      </c>
      <c r="B94" s="724" t="s">
        <v>298</v>
      </c>
      <c r="C94" s="724" t="s">
        <v>954</v>
      </c>
      <c r="D94" s="724" t="s">
        <v>57</v>
      </c>
      <c r="E94" s="724" t="s">
        <v>129</v>
      </c>
      <c r="F94" s="964"/>
      <c r="G94" s="725"/>
      <c r="H94" s="743"/>
      <c r="I94" s="749">
        <v>820</v>
      </c>
      <c r="J94" s="727">
        <v>861</v>
      </c>
      <c r="K94" s="750">
        <v>1681</v>
      </c>
      <c r="L94" s="757">
        <v>273</v>
      </c>
      <c r="M94" s="729">
        <v>287</v>
      </c>
      <c r="N94" s="758">
        <v>560</v>
      </c>
      <c r="O94" s="820"/>
      <c r="P94" s="730">
        <v>190</v>
      </c>
      <c r="Q94" s="722"/>
      <c r="R94" s="722"/>
      <c r="S94" s="722"/>
      <c r="T94" s="723"/>
    </row>
    <row r="95" spans="1:20" s="732" customFormat="1" ht="13.5" x14ac:dyDescent="0.3">
      <c r="A95" s="724" t="s">
        <v>299</v>
      </c>
      <c r="B95" s="724" t="s">
        <v>300</v>
      </c>
      <c r="C95" s="724" t="s">
        <v>954</v>
      </c>
      <c r="D95" s="724" t="s">
        <v>57</v>
      </c>
      <c r="E95" s="724" t="s">
        <v>129</v>
      </c>
      <c r="F95" s="964"/>
      <c r="G95" s="725"/>
      <c r="H95" s="743"/>
      <c r="I95" s="749">
        <v>931</v>
      </c>
      <c r="J95" s="727">
        <v>817</v>
      </c>
      <c r="K95" s="750">
        <v>1748</v>
      </c>
      <c r="L95" s="757">
        <v>310</v>
      </c>
      <c r="M95" s="729">
        <v>272</v>
      </c>
      <c r="N95" s="758">
        <v>583</v>
      </c>
      <c r="O95" s="820"/>
      <c r="P95" s="730">
        <v>49</v>
      </c>
      <c r="Q95" s="722"/>
      <c r="R95" s="722"/>
      <c r="S95" s="722"/>
      <c r="T95" s="723"/>
    </row>
    <row r="96" spans="1:20" s="732" customFormat="1" ht="13.5" x14ac:dyDescent="0.3">
      <c r="A96" s="724" t="s">
        <v>301</v>
      </c>
      <c r="B96" s="724" t="s">
        <v>302</v>
      </c>
      <c r="C96" s="724" t="s">
        <v>954</v>
      </c>
      <c r="D96" s="724" t="s">
        <v>57</v>
      </c>
      <c r="E96" s="724" t="s">
        <v>129</v>
      </c>
      <c r="F96" s="964"/>
      <c r="G96" s="725"/>
      <c r="H96" s="743"/>
      <c r="I96" s="749">
        <v>1098</v>
      </c>
      <c r="J96" s="727">
        <v>1112</v>
      </c>
      <c r="K96" s="750">
        <v>2210</v>
      </c>
      <c r="L96" s="757">
        <v>366</v>
      </c>
      <c r="M96" s="729">
        <v>371</v>
      </c>
      <c r="N96" s="758">
        <v>737</v>
      </c>
      <c r="O96" s="820"/>
      <c r="P96" s="730">
        <v>230</v>
      </c>
      <c r="Q96" s="722"/>
      <c r="R96" s="722"/>
      <c r="S96" s="722"/>
      <c r="T96" s="723"/>
    </row>
    <row r="97" spans="1:20" s="732" customFormat="1" ht="13.5" x14ac:dyDescent="0.3">
      <c r="A97" s="724" t="s">
        <v>303</v>
      </c>
      <c r="B97" s="724" t="s">
        <v>304</v>
      </c>
      <c r="C97" s="724" t="s">
        <v>954</v>
      </c>
      <c r="D97" s="724" t="s">
        <v>57</v>
      </c>
      <c r="E97" s="724" t="s">
        <v>129</v>
      </c>
      <c r="F97" s="964"/>
      <c r="G97" s="725"/>
      <c r="H97" s="743"/>
      <c r="I97" s="749">
        <v>485</v>
      </c>
      <c r="J97" s="727">
        <v>402</v>
      </c>
      <c r="K97" s="750">
        <v>887</v>
      </c>
      <c r="L97" s="757">
        <v>162</v>
      </c>
      <c r="M97" s="729">
        <v>134</v>
      </c>
      <c r="N97" s="758">
        <v>296</v>
      </c>
      <c r="O97" s="820"/>
      <c r="P97" s="730">
        <v>132</v>
      </c>
      <c r="Q97" s="722"/>
      <c r="R97" s="722"/>
      <c r="S97" s="722"/>
      <c r="T97" s="723"/>
    </row>
    <row r="98" spans="1:20" s="732" customFormat="1" ht="13.5" x14ac:dyDescent="0.3">
      <c r="A98" s="724" t="s">
        <v>307</v>
      </c>
      <c r="B98" s="724" t="s">
        <v>308</v>
      </c>
      <c r="C98" s="724" t="s">
        <v>954</v>
      </c>
      <c r="D98" s="724" t="s">
        <v>57</v>
      </c>
      <c r="E98" s="724" t="s">
        <v>129</v>
      </c>
      <c r="F98" s="964"/>
      <c r="G98" s="725"/>
      <c r="H98" s="743"/>
      <c r="I98" s="749">
        <v>1027</v>
      </c>
      <c r="J98" s="727">
        <v>915</v>
      </c>
      <c r="K98" s="750">
        <v>1942</v>
      </c>
      <c r="L98" s="757">
        <v>342</v>
      </c>
      <c r="M98" s="729">
        <v>305</v>
      </c>
      <c r="N98" s="758">
        <v>647</v>
      </c>
      <c r="O98" s="820"/>
      <c r="P98" s="730">
        <v>102</v>
      </c>
      <c r="Q98" s="722"/>
      <c r="R98" s="722"/>
      <c r="S98" s="722"/>
      <c r="T98" s="723"/>
    </row>
    <row r="99" spans="1:20" s="732" customFormat="1" ht="13.5" x14ac:dyDescent="0.3">
      <c r="A99" s="724" t="s">
        <v>309</v>
      </c>
      <c r="B99" s="724" t="s">
        <v>310</v>
      </c>
      <c r="C99" s="724" t="s">
        <v>954</v>
      </c>
      <c r="D99" s="724" t="s">
        <v>57</v>
      </c>
      <c r="E99" s="724" t="s">
        <v>129</v>
      </c>
      <c r="F99" s="964"/>
      <c r="G99" s="725"/>
      <c r="H99" s="743"/>
      <c r="I99" s="749">
        <v>894</v>
      </c>
      <c r="J99" s="727">
        <v>759</v>
      </c>
      <c r="K99" s="750">
        <v>1655</v>
      </c>
      <c r="L99" s="757">
        <v>298</v>
      </c>
      <c r="M99" s="729">
        <v>253</v>
      </c>
      <c r="N99" s="758">
        <v>552</v>
      </c>
      <c r="O99" s="820"/>
      <c r="P99" s="730">
        <v>88</v>
      </c>
      <c r="Q99" s="722"/>
      <c r="R99" s="722"/>
      <c r="S99" s="722"/>
      <c r="T99" s="723"/>
    </row>
    <row r="100" spans="1:20" s="732" customFormat="1" ht="13.5" x14ac:dyDescent="0.3">
      <c r="A100" s="724" t="s">
        <v>311</v>
      </c>
      <c r="B100" s="724" t="s">
        <v>312</v>
      </c>
      <c r="C100" s="724" t="s">
        <v>954</v>
      </c>
      <c r="D100" s="724" t="s">
        <v>57</v>
      </c>
      <c r="E100" s="724" t="s">
        <v>129</v>
      </c>
      <c r="F100" s="964"/>
      <c r="G100" s="725"/>
      <c r="H100" s="743"/>
      <c r="I100" s="749">
        <v>977</v>
      </c>
      <c r="J100" s="727">
        <v>986</v>
      </c>
      <c r="K100" s="750">
        <v>1968</v>
      </c>
      <c r="L100" s="757">
        <v>326</v>
      </c>
      <c r="M100" s="729">
        <v>329</v>
      </c>
      <c r="N100" s="758">
        <v>656</v>
      </c>
      <c r="O100" s="820"/>
      <c r="P100" s="730">
        <v>59</v>
      </c>
      <c r="Q100" s="722"/>
      <c r="R100" s="722"/>
      <c r="S100" s="722"/>
      <c r="T100" s="723"/>
    </row>
    <row r="101" spans="1:20" s="732" customFormat="1" ht="13.5" x14ac:dyDescent="0.3">
      <c r="A101" s="724" t="s">
        <v>313</v>
      </c>
      <c r="B101" s="724" t="s">
        <v>314</v>
      </c>
      <c r="C101" s="724" t="s">
        <v>954</v>
      </c>
      <c r="D101" s="724" t="s">
        <v>57</v>
      </c>
      <c r="E101" s="724" t="s">
        <v>129</v>
      </c>
      <c r="F101" s="964"/>
      <c r="G101" s="725"/>
      <c r="H101" s="743"/>
      <c r="I101" s="749">
        <v>639</v>
      </c>
      <c r="J101" s="727">
        <v>540</v>
      </c>
      <c r="K101" s="750">
        <v>1179</v>
      </c>
      <c r="L101" s="757">
        <v>213</v>
      </c>
      <c r="M101" s="729">
        <v>180</v>
      </c>
      <c r="N101" s="758">
        <v>393</v>
      </c>
      <c r="O101" s="820"/>
      <c r="P101" s="730">
        <v>60</v>
      </c>
      <c r="Q101" s="722"/>
      <c r="R101" s="722"/>
      <c r="S101" s="722"/>
      <c r="T101" s="723"/>
    </row>
    <row r="102" spans="1:20" s="732" customFormat="1" ht="13.5" x14ac:dyDescent="0.3">
      <c r="A102" s="724" t="s">
        <v>315</v>
      </c>
      <c r="B102" s="724" t="s">
        <v>316</v>
      </c>
      <c r="C102" s="724" t="s">
        <v>954</v>
      </c>
      <c r="D102" s="724" t="s">
        <v>57</v>
      </c>
      <c r="E102" s="724" t="s">
        <v>129</v>
      </c>
      <c r="F102" s="964"/>
      <c r="G102" s="725"/>
      <c r="H102" s="743"/>
      <c r="I102" s="749">
        <v>476</v>
      </c>
      <c r="J102" s="727">
        <v>362</v>
      </c>
      <c r="K102" s="750">
        <v>836</v>
      </c>
      <c r="L102" s="757">
        <v>159</v>
      </c>
      <c r="M102" s="729">
        <v>121</v>
      </c>
      <c r="N102" s="758">
        <v>279</v>
      </c>
      <c r="O102" s="820"/>
      <c r="P102" s="730">
        <v>7</v>
      </c>
      <c r="Q102" s="722"/>
      <c r="R102" s="722"/>
      <c r="S102" s="722"/>
      <c r="T102" s="723"/>
    </row>
    <row r="103" spans="1:20" s="732" customFormat="1" ht="13.5" x14ac:dyDescent="0.3">
      <c r="A103" s="724" t="s">
        <v>317</v>
      </c>
      <c r="B103" s="724" t="s">
        <v>318</v>
      </c>
      <c r="C103" s="724" t="s">
        <v>954</v>
      </c>
      <c r="D103" s="724" t="s">
        <v>57</v>
      </c>
      <c r="E103" s="724" t="s">
        <v>129</v>
      </c>
      <c r="F103" s="964"/>
      <c r="G103" s="725"/>
      <c r="H103" s="743"/>
      <c r="I103" s="749">
        <v>395</v>
      </c>
      <c r="J103" s="727">
        <v>311</v>
      </c>
      <c r="K103" s="750">
        <v>706</v>
      </c>
      <c r="L103" s="757">
        <v>132</v>
      </c>
      <c r="M103" s="729">
        <v>104</v>
      </c>
      <c r="N103" s="758">
        <v>235</v>
      </c>
      <c r="O103" s="820"/>
      <c r="P103" s="730">
        <v>96</v>
      </c>
      <c r="Q103" s="722"/>
      <c r="R103" s="722"/>
      <c r="S103" s="722"/>
      <c r="T103" s="723"/>
    </row>
    <row r="104" spans="1:20" s="732" customFormat="1" ht="13.5" x14ac:dyDescent="0.3">
      <c r="A104" s="724" t="s">
        <v>319</v>
      </c>
      <c r="B104" s="724" t="s">
        <v>320</v>
      </c>
      <c r="C104" s="724" t="s">
        <v>954</v>
      </c>
      <c r="D104" s="724" t="s">
        <v>57</v>
      </c>
      <c r="E104" s="724" t="s">
        <v>129</v>
      </c>
      <c r="F104" s="964"/>
      <c r="G104" s="725"/>
      <c r="H104" s="743"/>
      <c r="I104" s="749">
        <v>572</v>
      </c>
      <c r="J104" s="727">
        <v>510</v>
      </c>
      <c r="K104" s="750">
        <v>1082</v>
      </c>
      <c r="L104" s="757">
        <v>191</v>
      </c>
      <c r="M104" s="729">
        <v>170</v>
      </c>
      <c r="N104" s="758">
        <v>361</v>
      </c>
      <c r="O104" s="820"/>
      <c r="P104" s="730">
        <v>37</v>
      </c>
      <c r="Q104" s="722"/>
      <c r="R104" s="722"/>
      <c r="S104" s="722"/>
      <c r="T104" s="723"/>
    </row>
    <row r="105" spans="1:20" s="732" customFormat="1" ht="13.5" x14ac:dyDescent="0.3">
      <c r="A105" s="724" t="s">
        <v>321</v>
      </c>
      <c r="B105" s="724" t="s">
        <v>322</v>
      </c>
      <c r="C105" s="724" t="s">
        <v>954</v>
      </c>
      <c r="D105" s="724" t="s">
        <v>57</v>
      </c>
      <c r="E105" s="724" t="s">
        <v>129</v>
      </c>
      <c r="F105" s="964"/>
      <c r="G105" s="725"/>
      <c r="H105" s="743"/>
      <c r="I105" s="749">
        <v>685</v>
      </c>
      <c r="J105" s="727">
        <v>787</v>
      </c>
      <c r="K105" s="750">
        <v>1472</v>
      </c>
      <c r="L105" s="757">
        <v>228</v>
      </c>
      <c r="M105" s="729">
        <v>262</v>
      </c>
      <c r="N105" s="758">
        <v>491</v>
      </c>
      <c r="O105" s="820"/>
      <c r="P105" s="730">
        <v>199</v>
      </c>
      <c r="Q105" s="722"/>
      <c r="R105" s="722"/>
      <c r="S105" s="722"/>
      <c r="T105" s="723"/>
    </row>
    <row r="106" spans="1:20" s="732" customFormat="1" ht="13.5" x14ac:dyDescent="0.3">
      <c r="A106" s="724" t="s">
        <v>323</v>
      </c>
      <c r="B106" s="724" t="s">
        <v>324</v>
      </c>
      <c r="C106" s="724" t="s">
        <v>954</v>
      </c>
      <c r="D106" s="724" t="s">
        <v>57</v>
      </c>
      <c r="E106" s="724" t="s">
        <v>129</v>
      </c>
      <c r="F106" s="964"/>
      <c r="G106" s="725"/>
      <c r="H106" s="743"/>
      <c r="I106" s="749">
        <v>908</v>
      </c>
      <c r="J106" s="727">
        <v>864</v>
      </c>
      <c r="K106" s="750">
        <v>1772</v>
      </c>
      <c r="L106" s="757">
        <v>303</v>
      </c>
      <c r="M106" s="729">
        <v>288</v>
      </c>
      <c r="N106" s="758">
        <v>591</v>
      </c>
      <c r="O106" s="820"/>
      <c r="P106" s="730">
        <v>179</v>
      </c>
      <c r="Q106" s="722"/>
      <c r="R106" s="722"/>
      <c r="S106" s="722"/>
      <c r="T106" s="723"/>
    </row>
    <row r="107" spans="1:20" s="732" customFormat="1" ht="13.5" x14ac:dyDescent="0.3">
      <c r="A107" s="724" t="s">
        <v>325</v>
      </c>
      <c r="B107" s="724" t="s">
        <v>326</v>
      </c>
      <c r="C107" s="724" t="s">
        <v>954</v>
      </c>
      <c r="D107" s="724" t="s">
        <v>57</v>
      </c>
      <c r="E107" s="724" t="s">
        <v>129</v>
      </c>
      <c r="F107" s="964"/>
      <c r="G107" s="725"/>
      <c r="H107" s="743"/>
      <c r="I107" s="749">
        <v>932</v>
      </c>
      <c r="J107" s="727">
        <v>838</v>
      </c>
      <c r="K107" s="750">
        <v>1775</v>
      </c>
      <c r="L107" s="757">
        <v>311</v>
      </c>
      <c r="M107" s="729">
        <v>279</v>
      </c>
      <c r="N107" s="758">
        <v>592</v>
      </c>
      <c r="O107" s="820"/>
      <c r="P107" s="730">
        <v>151</v>
      </c>
      <c r="Q107" s="722"/>
      <c r="R107" s="722"/>
      <c r="S107" s="722"/>
      <c r="T107" s="723"/>
    </row>
    <row r="108" spans="1:20" s="732" customFormat="1" ht="13.5" x14ac:dyDescent="0.3">
      <c r="A108" s="724" t="s">
        <v>327</v>
      </c>
      <c r="B108" s="724" t="s">
        <v>328</v>
      </c>
      <c r="C108" s="724" t="s">
        <v>954</v>
      </c>
      <c r="D108" s="724" t="s">
        <v>57</v>
      </c>
      <c r="E108" s="724" t="s">
        <v>129</v>
      </c>
      <c r="F108" s="964"/>
      <c r="G108" s="725"/>
      <c r="H108" s="743"/>
      <c r="I108" s="749">
        <v>698</v>
      </c>
      <c r="J108" s="727">
        <v>604</v>
      </c>
      <c r="K108" s="750">
        <v>1307</v>
      </c>
      <c r="L108" s="757">
        <v>233</v>
      </c>
      <c r="M108" s="729">
        <v>201</v>
      </c>
      <c r="N108" s="758">
        <v>436</v>
      </c>
      <c r="O108" s="820"/>
      <c r="P108" s="730">
        <v>95</v>
      </c>
      <c r="Q108" s="722"/>
      <c r="R108" s="722"/>
      <c r="S108" s="722"/>
      <c r="T108" s="723"/>
    </row>
    <row r="109" spans="1:20" s="732" customFormat="1" ht="13.5" x14ac:dyDescent="0.3">
      <c r="A109" s="724" t="s">
        <v>329</v>
      </c>
      <c r="B109" s="724" t="s">
        <v>330</v>
      </c>
      <c r="C109" s="724" t="s">
        <v>954</v>
      </c>
      <c r="D109" s="724" t="s">
        <v>57</v>
      </c>
      <c r="E109" s="724" t="s">
        <v>129</v>
      </c>
      <c r="F109" s="964"/>
      <c r="G109" s="725"/>
      <c r="H109" s="743"/>
      <c r="I109" s="749">
        <v>466</v>
      </c>
      <c r="J109" s="727">
        <v>411</v>
      </c>
      <c r="K109" s="750">
        <v>880</v>
      </c>
      <c r="L109" s="757">
        <v>155</v>
      </c>
      <c r="M109" s="729">
        <v>137</v>
      </c>
      <c r="N109" s="758">
        <v>293</v>
      </c>
      <c r="O109" s="820"/>
      <c r="P109" s="730">
        <v>28</v>
      </c>
      <c r="Q109" s="722"/>
      <c r="R109" s="722"/>
      <c r="S109" s="722"/>
      <c r="T109" s="723"/>
    </row>
    <row r="110" spans="1:20" s="732" customFormat="1" ht="13.5" x14ac:dyDescent="0.3">
      <c r="A110" s="724" t="s">
        <v>331</v>
      </c>
      <c r="B110" s="724" t="s">
        <v>332</v>
      </c>
      <c r="C110" s="724" t="s">
        <v>954</v>
      </c>
      <c r="D110" s="724" t="s">
        <v>57</v>
      </c>
      <c r="E110" s="724" t="s">
        <v>129</v>
      </c>
      <c r="F110" s="964"/>
      <c r="G110" s="725"/>
      <c r="H110" s="743"/>
      <c r="I110" s="749">
        <v>337</v>
      </c>
      <c r="J110" s="727">
        <v>308</v>
      </c>
      <c r="K110" s="750">
        <v>645</v>
      </c>
      <c r="L110" s="757">
        <v>112</v>
      </c>
      <c r="M110" s="729">
        <v>103</v>
      </c>
      <c r="N110" s="758">
        <v>215</v>
      </c>
      <c r="O110" s="820"/>
      <c r="P110" s="730">
        <v>122</v>
      </c>
      <c r="Q110" s="722"/>
      <c r="R110" s="722"/>
      <c r="S110" s="722"/>
      <c r="T110" s="723"/>
    </row>
    <row r="111" spans="1:20" s="732" customFormat="1" ht="13.5" x14ac:dyDescent="0.3">
      <c r="A111" s="724" t="s">
        <v>333</v>
      </c>
      <c r="B111" s="724" t="s">
        <v>334</v>
      </c>
      <c r="C111" s="724" t="s">
        <v>954</v>
      </c>
      <c r="D111" s="724" t="s">
        <v>57</v>
      </c>
      <c r="E111" s="724" t="s">
        <v>129</v>
      </c>
      <c r="F111" s="964"/>
      <c r="G111" s="725"/>
      <c r="H111" s="743"/>
      <c r="I111" s="751">
        <v>501</v>
      </c>
      <c r="J111" s="728">
        <v>465</v>
      </c>
      <c r="K111" s="750">
        <v>966</v>
      </c>
      <c r="L111" s="757">
        <v>167</v>
      </c>
      <c r="M111" s="729">
        <v>155</v>
      </c>
      <c r="N111" s="758">
        <v>322</v>
      </c>
      <c r="O111" s="820"/>
      <c r="P111" s="730">
        <v>270</v>
      </c>
      <c r="Q111" s="722"/>
      <c r="R111" s="722"/>
      <c r="S111" s="722"/>
      <c r="T111" s="723"/>
    </row>
    <row r="112" spans="1:20" s="732" customFormat="1" ht="13.5" x14ac:dyDescent="0.3">
      <c r="A112" s="724" t="s">
        <v>335</v>
      </c>
      <c r="B112" s="724" t="s">
        <v>336</v>
      </c>
      <c r="C112" s="724" t="s">
        <v>954</v>
      </c>
      <c r="D112" s="731" t="s">
        <v>57</v>
      </c>
      <c r="E112" s="724" t="s">
        <v>129</v>
      </c>
      <c r="F112" s="964"/>
      <c r="G112" s="725"/>
      <c r="H112" s="743"/>
      <c r="I112" s="751">
        <v>655</v>
      </c>
      <c r="J112" s="728">
        <v>524</v>
      </c>
      <c r="K112" s="750">
        <v>1179</v>
      </c>
      <c r="L112" s="757">
        <v>218</v>
      </c>
      <c r="M112" s="729">
        <v>175</v>
      </c>
      <c r="N112" s="758">
        <v>393</v>
      </c>
      <c r="O112" s="820"/>
      <c r="P112" s="730">
        <v>42</v>
      </c>
      <c r="Q112" s="722"/>
      <c r="R112" s="722"/>
      <c r="S112" s="722"/>
      <c r="T112" s="723"/>
    </row>
    <row r="113" spans="1:20" s="732" customFormat="1" ht="13.5" x14ac:dyDescent="0.3">
      <c r="A113" s="724" t="s">
        <v>337</v>
      </c>
      <c r="B113" s="724" t="s">
        <v>338</v>
      </c>
      <c r="C113" s="724" t="s">
        <v>954</v>
      </c>
      <c r="D113" s="724" t="s">
        <v>57</v>
      </c>
      <c r="E113" s="724" t="s">
        <v>129</v>
      </c>
      <c r="F113" s="964"/>
      <c r="G113" s="725"/>
      <c r="H113" s="743"/>
      <c r="I113" s="749">
        <v>660</v>
      </c>
      <c r="J113" s="727">
        <v>565</v>
      </c>
      <c r="K113" s="750">
        <v>1225</v>
      </c>
      <c r="L113" s="757">
        <v>220</v>
      </c>
      <c r="M113" s="729">
        <v>188</v>
      </c>
      <c r="N113" s="758">
        <v>408</v>
      </c>
      <c r="O113" s="820"/>
      <c r="P113" s="730">
        <v>35</v>
      </c>
      <c r="Q113" s="722"/>
      <c r="R113" s="722"/>
      <c r="S113" s="722"/>
      <c r="T113" s="723"/>
    </row>
    <row r="114" spans="1:20" s="732" customFormat="1" ht="13.5" x14ac:dyDescent="0.3">
      <c r="A114" s="724" t="s">
        <v>339</v>
      </c>
      <c r="B114" s="724" t="s">
        <v>340</v>
      </c>
      <c r="C114" s="724" t="s">
        <v>954</v>
      </c>
      <c r="D114" s="724" t="s">
        <v>57</v>
      </c>
      <c r="E114" s="724" t="s">
        <v>129</v>
      </c>
      <c r="F114" s="964"/>
      <c r="G114" s="725"/>
      <c r="H114" s="743"/>
      <c r="I114" s="749">
        <v>534</v>
      </c>
      <c r="J114" s="727">
        <v>505</v>
      </c>
      <c r="K114" s="750">
        <v>1039</v>
      </c>
      <c r="L114" s="757">
        <v>178</v>
      </c>
      <c r="M114" s="729">
        <v>168</v>
      </c>
      <c r="N114" s="758">
        <v>346</v>
      </c>
      <c r="O114" s="820"/>
      <c r="P114" s="730">
        <v>214</v>
      </c>
      <c r="Q114" s="722"/>
      <c r="R114" s="722"/>
      <c r="S114" s="722"/>
      <c r="T114" s="723"/>
    </row>
    <row r="115" spans="1:20" s="732" customFormat="1" ht="13.5" x14ac:dyDescent="0.3">
      <c r="A115" s="724" t="s">
        <v>341</v>
      </c>
      <c r="B115" s="724" t="s">
        <v>342</v>
      </c>
      <c r="C115" s="724" t="s">
        <v>954</v>
      </c>
      <c r="D115" s="724" t="s">
        <v>57</v>
      </c>
      <c r="E115" s="724" t="s">
        <v>129</v>
      </c>
      <c r="F115" s="964"/>
      <c r="G115" s="725"/>
      <c r="H115" s="743"/>
      <c r="I115" s="751">
        <v>641</v>
      </c>
      <c r="J115" s="728">
        <v>492</v>
      </c>
      <c r="K115" s="750">
        <v>1138</v>
      </c>
      <c r="L115" s="757">
        <v>214</v>
      </c>
      <c r="M115" s="729">
        <v>164</v>
      </c>
      <c r="N115" s="758">
        <v>379</v>
      </c>
      <c r="O115" s="820"/>
      <c r="P115" s="730">
        <v>12</v>
      </c>
      <c r="Q115" s="722"/>
      <c r="R115" s="722"/>
      <c r="S115" s="722"/>
      <c r="T115" s="723"/>
    </row>
    <row r="116" spans="1:20" s="732" customFormat="1" ht="13.5" x14ac:dyDescent="0.3">
      <c r="A116" s="724" t="s">
        <v>343</v>
      </c>
      <c r="B116" s="724" t="s">
        <v>344</v>
      </c>
      <c r="C116" s="724" t="s">
        <v>954</v>
      </c>
      <c r="D116" s="724" t="s">
        <v>57</v>
      </c>
      <c r="E116" s="724" t="s">
        <v>129</v>
      </c>
      <c r="F116" s="964"/>
      <c r="G116" s="725"/>
      <c r="H116" s="743"/>
      <c r="I116" s="751">
        <v>716</v>
      </c>
      <c r="J116" s="728">
        <v>667</v>
      </c>
      <c r="K116" s="750">
        <v>1386</v>
      </c>
      <c r="L116" s="757">
        <v>239</v>
      </c>
      <c r="M116" s="729">
        <v>222</v>
      </c>
      <c r="N116" s="758">
        <v>462</v>
      </c>
      <c r="O116" s="820"/>
      <c r="P116" s="730">
        <v>160</v>
      </c>
      <c r="Q116" s="722"/>
      <c r="R116" s="722"/>
      <c r="S116" s="722"/>
      <c r="T116" s="723"/>
    </row>
    <row r="117" spans="1:20" s="732" customFormat="1" ht="13.5" x14ac:dyDescent="0.3">
      <c r="A117" s="724" t="s">
        <v>345</v>
      </c>
      <c r="B117" s="724" t="s">
        <v>346</v>
      </c>
      <c r="C117" s="724" t="s">
        <v>954</v>
      </c>
      <c r="D117" s="724" t="s">
        <v>57</v>
      </c>
      <c r="E117" s="724" t="s">
        <v>129</v>
      </c>
      <c r="F117" s="964"/>
      <c r="G117" s="725"/>
      <c r="H117" s="743"/>
      <c r="I117" s="751">
        <v>492</v>
      </c>
      <c r="J117" s="728">
        <v>505</v>
      </c>
      <c r="K117" s="750">
        <v>997</v>
      </c>
      <c r="L117" s="757">
        <v>164</v>
      </c>
      <c r="M117" s="729">
        <v>168</v>
      </c>
      <c r="N117" s="758">
        <v>332</v>
      </c>
      <c r="O117" s="820"/>
      <c r="P117" s="730">
        <v>297</v>
      </c>
      <c r="Q117" s="722"/>
      <c r="R117" s="722"/>
      <c r="S117" s="722"/>
      <c r="T117" s="723"/>
    </row>
    <row r="118" spans="1:20" s="732" customFormat="1" ht="13.5" x14ac:dyDescent="0.3">
      <c r="A118" s="724" t="s">
        <v>347</v>
      </c>
      <c r="B118" s="724" t="s">
        <v>348</v>
      </c>
      <c r="C118" s="724" t="s">
        <v>954</v>
      </c>
      <c r="D118" s="724" t="s">
        <v>57</v>
      </c>
      <c r="E118" s="724" t="s">
        <v>129</v>
      </c>
      <c r="F118" s="964"/>
      <c r="G118" s="725"/>
      <c r="H118" s="743"/>
      <c r="I118" s="751">
        <v>566</v>
      </c>
      <c r="J118" s="728">
        <v>465</v>
      </c>
      <c r="K118" s="750">
        <v>1036</v>
      </c>
      <c r="L118" s="757">
        <v>189</v>
      </c>
      <c r="M118" s="729">
        <v>155</v>
      </c>
      <c r="N118" s="758">
        <v>345</v>
      </c>
      <c r="O118" s="820"/>
      <c r="P118" s="730">
        <v>43</v>
      </c>
      <c r="Q118" s="722"/>
      <c r="R118" s="722"/>
      <c r="S118" s="722"/>
      <c r="T118" s="723"/>
    </row>
    <row r="119" spans="1:20" s="732" customFormat="1" ht="13.5" x14ac:dyDescent="0.3">
      <c r="A119" s="724" t="s">
        <v>349</v>
      </c>
      <c r="B119" s="724" t="s">
        <v>350</v>
      </c>
      <c r="C119" s="724" t="s">
        <v>954</v>
      </c>
      <c r="D119" s="724" t="s">
        <v>57</v>
      </c>
      <c r="E119" s="724" t="s">
        <v>129</v>
      </c>
      <c r="F119" s="964"/>
      <c r="G119" s="725"/>
      <c r="H119" s="743"/>
      <c r="I119" s="751">
        <v>575</v>
      </c>
      <c r="J119" s="728">
        <v>615</v>
      </c>
      <c r="K119" s="750">
        <v>1190</v>
      </c>
      <c r="L119" s="757">
        <v>192</v>
      </c>
      <c r="M119" s="729">
        <v>205</v>
      </c>
      <c r="N119" s="758">
        <v>397</v>
      </c>
      <c r="O119" s="820"/>
      <c r="P119" s="730">
        <v>227</v>
      </c>
      <c r="Q119" s="722"/>
      <c r="R119" s="722"/>
      <c r="S119" s="722"/>
      <c r="T119" s="723"/>
    </row>
    <row r="120" spans="1:20" s="732" customFormat="1" ht="13.5" x14ac:dyDescent="0.3">
      <c r="A120" s="724" t="s">
        <v>351</v>
      </c>
      <c r="B120" s="724" t="s">
        <v>352</v>
      </c>
      <c r="C120" s="724" t="s">
        <v>954</v>
      </c>
      <c r="D120" s="724" t="s">
        <v>57</v>
      </c>
      <c r="E120" s="724" t="s">
        <v>129</v>
      </c>
      <c r="F120" s="964"/>
      <c r="G120" s="725"/>
      <c r="H120" s="743"/>
      <c r="I120" s="751">
        <v>485</v>
      </c>
      <c r="J120" s="728">
        <v>399</v>
      </c>
      <c r="K120" s="750">
        <v>889</v>
      </c>
      <c r="L120" s="757">
        <v>162</v>
      </c>
      <c r="M120" s="729">
        <v>133</v>
      </c>
      <c r="N120" s="758">
        <v>296</v>
      </c>
      <c r="O120" s="820"/>
      <c r="P120" s="730">
        <v>27</v>
      </c>
      <c r="Q120" s="722"/>
      <c r="R120" s="722"/>
      <c r="S120" s="722"/>
      <c r="T120" s="723"/>
    </row>
    <row r="121" spans="1:20" s="732" customFormat="1" ht="13.5" x14ac:dyDescent="0.3">
      <c r="A121" s="724" t="s">
        <v>353</v>
      </c>
      <c r="B121" s="724" t="s">
        <v>354</v>
      </c>
      <c r="C121" s="724" t="s">
        <v>954</v>
      </c>
      <c r="D121" s="724" t="s">
        <v>57</v>
      </c>
      <c r="E121" s="724" t="s">
        <v>129</v>
      </c>
      <c r="F121" s="964"/>
      <c r="G121" s="725"/>
      <c r="H121" s="743"/>
      <c r="I121" s="751">
        <v>614</v>
      </c>
      <c r="J121" s="728">
        <v>528</v>
      </c>
      <c r="K121" s="750">
        <v>1141</v>
      </c>
      <c r="L121" s="757">
        <v>205</v>
      </c>
      <c r="M121" s="729">
        <v>176</v>
      </c>
      <c r="N121" s="758">
        <v>380</v>
      </c>
      <c r="O121" s="820"/>
      <c r="P121" s="730">
        <v>45</v>
      </c>
      <c r="Q121" s="722"/>
      <c r="R121" s="722"/>
      <c r="S121" s="722"/>
      <c r="T121" s="723"/>
    </row>
    <row r="122" spans="1:20" s="732" customFormat="1" ht="13.5" x14ac:dyDescent="0.3">
      <c r="A122" s="724" t="s">
        <v>355</v>
      </c>
      <c r="B122" s="724" t="s">
        <v>356</v>
      </c>
      <c r="C122" s="724" t="s">
        <v>954</v>
      </c>
      <c r="D122" s="724" t="s">
        <v>57</v>
      </c>
      <c r="E122" s="724" t="s">
        <v>129</v>
      </c>
      <c r="F122" s="964"/>
      <c r="G122" s="725"/>
      <c r="H122" s="743"/>
      <c r="I122" s="751">
        <v>658</v>
      </c>
      <c r="J122" s="728">
        <v>664</v>
      </c>
      <c r="K122" s="750">
        <v>1322</v>
      </c>
      <c r="L122" s="757">
        <v>219</v>
      </c>
      <c r="M122" s="729">
        <v>221</v>
      </c>
      <c r="N122" s="758">
        <v>441</v>
      </c>
      <c r="O122" s="820"/>
      <c r="P122" s="730">
        <v>173</v>
      </c>
      <c r="Q122" s="722"/>
      <c r="R122" s="722"/>
      <c r="S122" s="722"/>
      <c r="T122" s="723"/>
    </row>
    <row r="123" spans="1:20" s="732" customFormat="1" ht="13.5" x14ac:dyDescent="0.3">
      <c r="A123" s="724" t="s">
        <v>357</v>
      </c>
      <c r="B123" s="724" t="s">
        <v>358</v>
      </c>
      <c r="C123" s="724" t="s">
        <v>954</v>
      </c>
      <c r="D123" s="724" t="s">
        <v>57</v>
      </c>
      <c r="E123" s="724" t="s">
        <v>129</v>
      </c>
      <c r="F123" s="964"/>
      <c r="G123" s="725"/>
      <c r="H123" s="743"/>
      <c r="I123" s="751">
        <v>486</v>
      </c>
      <c r="J123" s="728">
        <v>427</v>
      </c>
      <c r="K123" s="750">
        <v>918</v>
      </c>
      <c r="L123" s="757">
        <v>162</v>
      </c>
      <c r="M123" s="729">
        <v>142</v>
      </c>
      <c r="N123" s="758">
        <v>306</v>
      </c>
      <c r="O123" s="820"/>
      <c r="P123" s="730">
        <v>134</v>
      </c>
      <c r="Q123" s="722"/>
      <c r="R123" s="722"/>
      <c r="S123" s="722"/>
      <c r="T123" s="723"/>
    </row>
    <row r="124" spans="1:20" s="732" customFormat="1" ht="13.5" x14ac:dyDescent="0.3">
      <c r="A124" s="724" t="s">
        <v>403</v>
      </c>
      <c r="B124" s="724" t="s">
        <v>404</v>
      </c>
      <c r="C124" s="724" t="s">
        <v>949</v>
      </c>
      <c r="D124" s="724" t="s">
        <v>62</v>
      </c>
      <c r="E124" s="724" t="s">
        <v>129</v>
      </c>
      <c r="F124" s="964"/>
      <c r="G124" s="725"/>
      <c r="H124" s="743"/>
      <c r="I124" s="749">
        <v>1121</v>
      </c>
      <c r="J124" s="727">
        <v>992</v>
      </c>
      <c r="K124" s="750">
        <v>2118</v>
      </c>
      <c r="L124" s="757">
        <v>374</v>
      </c>
      <c r="M124" s="729">
        <v>331</v>
      </c>
      <c r="N124" s="758">
        <v>706</v>
      </c>
      <c r="O124" s="820"/>
      <c r="P124" s="730">
        <v>47</v>
      </c>
      <c r="Q124" s="722"/>
      <c r="R124" s="722"/>
      <c r="S124" s="722"/>
      <c r="T124" s="723"/>
    </row>
    <row r="125" spans="1:20" s="732" customFormat="1" ht="13.5" x14ac:dyDescent="0.3">
      <c r="A125" s="724" t="s">
        <v>405</v>
      </c>
      <c r="B125" s="724" t="s">
        <v>406</v>
      </c>
      <c r="C125" s="724" t="s">
        <v>949</v>
      </c>
      <c r="D125" s="724" t="s">
        <v>62</v>
      </c>
      <c r="E125" s="724" t="s">
        <v>129</v>
      </c>
      <c r="F125" s="964"/>
      <c r="G125" s="725"/>
      <c r="H125" s="743"/>
      <c r="I125" s="749">
        <v>727</v>
      </c>
      <c r="J125" s="727">
        <v>753</v>
      </c>
      <c r="K125" s="750">
        <v>1480</v>
      </c>
      <c r="L125" s="757">
        <v>242</v>
      </c>
      <c r="M125" s="729">
        <v>251</v>
      </c>
      <c r="N125" s="758">
        <v>493</v>
      </c>
      <c r="O125" s="820"/>
      <c r="P125" s="730">
        <v>110</v>
      </c>
      <c r="Q125" s="722"/>
      <c r="R125" s="722"/>
      <c r="S125" s="722"/>
      <c r="T125" s="723"/>
    </row>
    <row r="126" spans="1:20" s="732" customFormat="1" ht="13.5" x14ac:dyDescent="0.3">
      <c r="A126" s="724" t="s">
        <v>407</v>
      </c>
      <c r="B126" s="724" t="s">
        <v>408</v>
      </c>
      <c r="C126" s="724" t="s">
        <v>949</v>
      </c>
      <c r="D126" s="724" t="s">
        <v>62</v>
      </c>
      <c r="E126" s="724" t="s">
        <v>129</v>
      </c>
      <c r="F126" s="964"/>
      <c r="G126" s="725"/>
      <c r="H126" s="743"/>
      <c r="I126" s="749">
        <v>1546</v>
      </c>
      <c r="J126" s="727">
        <v>1386</v>
      </c>
      <c r="K126" s="750">
        <v>2942</v>
      </c>
      <c r="L126" s="757">
        <v>515</v>
      </c>
      <c r="M126" s="729">
        <v>462</v>
      </c>
      <c r="N126" s="758">
        <v>981</v>
      </c>
      <c r="O126" s="820"/>
      <c r="P126" s="730">
        <v>2</v>
      </c>
      <c r="Q126" s="722"/>
      <c r="R126" s="722"/>
      <c r="S126" s="722"/>
      <c r="T126" s="723"/>
    </row>
    <row r="127" spans="1:20" s="732" customFormat="1" ht="13.5" x14ac:dyDescent="0.3">
      <c r="A127" s="724" t="s">
        <v>409</v>
      </c>
      <c r="B127" s="724" t="s">
        <v>410</v>
      </c>
      <c r="C127" s="724" t="s">
        <v>949</v>
      </c>
      <c r="D127" s="724" t="s">
        <v>62</v>
      </c>
      <c r="E127" s="724" t="s">
        <v>129</v>
      </c>
      <c r="F127" s="964"/>
      <c r="G127" s="725"/>
      <c r="H127" s="743"/>
      <c r="I127" s="749">
        <v>924</v>
      </c>
      <c r="J127" s="727">
        <v>815</v>
      </c>
      <c r="K127" s="750">
        <v>1744</v>
      </c>
      <c r="L127" s="757">
        <v>308</v>
      </c>
      <c r="M127" s="729">
        <v>272</v>
      </c>
      <c r="N127" s="758">
        <v>581</v>
      </c>
      <c r="O127" s="820"/>
      <c r="P127" s="730">
        <v>29</v>
      </c>
      <c r="Q127" s="722"/>
      <c r="R127" s="722"/>
      <c r="S127" s="722"/>
      <c r="T127" s="723"/>
    </row>
    <row r="128" spans="1:20" s="732" customFormat="1" ht="13.5" x14ac:dyDescent="0.3">
      <c r="A128" s="724" t="s">
        <v>411</v>
      </c>
      <c r="B128" s="724" t="s">
        <v>412</v>
      </c>
      <c r="C128" s="724" t="s">
        <v>949</v>
      </c>
      <c r="D128" s="724" t="s">
        <v>62</v>
      </c>
      <c r="E128" s="724" t="s">
        <v>129</v>
      </c>
      <c r="F128" s="964"/>
      <c r="G128" s="725"/>
      <c r="H128" s="743"/>
      <c r="I128" s="749">
        <v>881</v>
      </c>
      <c r="J128" s="727">
        <v>826</v>
      </c>
      <c r="K128" s="750">
        <v>1707</v>
      </c>
      <c r="L128" s="757">
        <v>294</v>
      </c>
      <c r="M128" s="729">
        <v>275</v>
      </c>
      <c r="N128" s="758">
        <v>569</v>
      </c>
      <c r="O128" s="820"/>
      <c r="P128" s="730">
        <v>17</v>
      </c>
      <c r="Q128" s="722"/>
      <c r="R128" s="722"/>
      <c r="S128" s="722"/>
      <c r="T128" s="723"/>
    </row>
    <row r="129" spans="1:20" s="732" customFormat="1" ht="13.5" x14ac:dyDescent="0.3">
      <c r="A129" s="724" t="s">
        <v>413</v>
      </c>
      <c r="B129" s="724" t="s">
        <v>414</v>
      </c>
      <c r="C129" s="724" t="s">
        <v>949</v>
      </c>
      <c r="D129" s="724" t="s">
        <v>62</v>
      </c>
      <c r="E129" s="724" t="s">
        <v>129</v>
      </c>
      <c r="F129" s="964"/>
      <c r="G129" s="725"/>
      <c r="H129" s="743"/>
      <c r="I129" s="749">
        <v>919</v>
      </c>
      <c r="J129" s="727">
        <v>883</v>
      </c>
      <c r="K129" s="750">
        <v>1802</v>
      </c>
      <c r="L129" s="757">
        <v>306</v>
      </c>
      <c r="M129" s="729">
        <v>294</v>
      </c>
      <c r="N129" s="758">
        <v>601</v>
      </c>
      <c r="O129" s="820"/>
      <c r="P129" s="730">
        <v>20</v>
      </c>
      <c r="Q129" s="722"/>
      <c r="R129" s="722"/>
      <c r="S129" s="722"/>
      <c r="T129" s="723"/>
    </row>
    <row r="130" spans="1:20" s="732" customFormat="1" ht="13.5" x14ac:dyDescent="0.3">
      <c r="A130" s="724" t="s">
        <v>415</v>
      </c>
      <c r="B130" s="724" t="s">
        <v>416</v>
      </c>
      <c r="C130" s="724" t="s">
        <v>949</v>
      </c>
      <c r="D130" s="724" t="s">
        <v>62</v>
      </c>
      <c r="E130" s="724" t="s">
        <v>129</v>
      </c>
      <c r="F130" s="964"/>
      <c r="G130" s="725"/>
      <c r="H130" s="743"/>
      <c r="I130" s="749">
        <v>1281</v>
      </c>
      <c r="J130" s="727">
        <v>1264</v>
      </c>
      <c r="K130" s="750">
        <v>2541</v>
      </c>
      <c r="L130" s="757">
        <v>427</v>
      </c>
      <c r="M130" s="729">
        <v>421</v>
      </c>
      <c r="N130" s="758">
        <v>847</v>
      </c>
      <c r="O130" s="820"/>
      <c r="P130" s="730">
        <v>154</v>
      </c>
      <c r="Q130" s="722"/>
      <c r="R130" s="722"/>
      <c r="S130" s="722"/>
      <c r="T130" s="723"/>
    </row>
    <row r="131" spans="1:20" s="732" customFormat="1" ht="13.5" x14ac:dyDescent="0.3">
      <c r="A131" s="724" t="s">
        <v>417</v>
      </c>
      <c r="B131" s="724" t="s">
        <v>418</v>
      </c>
      <c r="C131" s="724" t="s">
        <v>949</v>
      </c>
      <c r="D131" s="724" t="s">
        <v>62</v>
      </c>
      <c r="E131" s="724" t="s">
        <v>129</v>
      </c>
      <c r="F131" s="964"/>
      <c r="G131" s="725"/>
      <c r="H131" s="743"/>
      <c r="I131" s="749">
        <v>1006</v>
      </c>
      <c r="J131" s="727">
        <v>967</v>
      </c>
      <c r="K131" s="750">
        <v>1973</v>
      </c>
      <c r="L131" s="757">
        <v>335</v>
      </c>
      <c r="M131" s="729">
        <v>322</v>
      </c>
      <c r="N131" s="758">
        <v>658</v>
      </c>
      <c r="O131" s="820"/>
      <c r="P131" s="730">
        <v>23</v>
      </c>
      <c r="Q131" s="722"/>
      <c r="R131" s="722"/>
      <c r="S131" s="722"/>
      <c r="T131" s="723"/>
    </row>
    <row r="132" spans="1:20" s="732" customFormat="1" ht="13.5" x14ac:dyDescent="0.3">
      <c r="A132" s="724" t="s">
        <v>419</v>
      </c>
      <c r="B132" s="724" t="s">
        <v>420</v>
      </c>
      <c r="C132" s="724" t="s">
        <v>949</v>
      </c>
      <c r="D132" s="724" t="s">
        <v>62</v>
      </c>
      <c r="E132" s="724" t="s">
        <v>129</v>
      </c>
      <c r="F132" s="964"/>
      <c r="G132" s="725"/>
      <c r="H132" s="743"/>
      <c r="I132" s="749">
        <v>883</v>
      </c>
      <c r="J132" s="727">
        <v>878</v>
      </c>
      <c r="K132" s="750">
        <v>1761</v>
      </c>
      <c r="L132" s="757">
        <v>294</v>
      </c>
      <c r="M132" s="729">
        <v>293</v>
      </c>
      <c r="N132" s="758">
        <v>587</v>
      </c>
      <c r="O132" s="820"/>
      <c r="P132" s="730">
        <v>209</v>
      </c>
      <c r="Q132" s="722"/>
      <c r="R132" s="722"/>
      <c r="S132" s="722"/>
      <c r="T132" s="723"/>
    </row>
    <row r="133" spans="1:20" s="732" customFormat="1" ht="13.5" x14ac:dyDescent="0.3">
      <c r="A133" s="724" t="s">
        <v>421</v>
      </c>
      <c r="B133" s="724" t="s">
        <v>422</v>
      </c>
      <c r="C133" s="724" t="s">
        <v>949</v>
      </c>
      <c r="D133" s="724" t="s">
        <v>62</v>
      </c>
      <c r="E133" s="724" t="s">
        <v>129</v>
      </c>
      <c r="F133" s="964"/>
      <c r="G133" s="725"/>
      <c r="H133" s="743"/>
      <c r="I133" s="749">
        <v>1418</v>
      </c>
      <c r="J133" s="727">
        <v>1275</v>
      </c>
      <c r="K133" s="750">
        <v>2698</v>
      </c>
      <c r="L133" s="757">
        <v>473</v>
      </c>
      <c r="M133" s="729">
        <v>425</v>
      </c>
      <c r="N133" s="758">
        <v>899</v>
      </c>
      <c r="O133" s="820"/>
      <c r="P133" s="730">
        <v>97</v>
      </c>
      <c r="Q133" s="722"/>
      <c r="R133" s="722"/>
      <c r="S133" s="722"/>
      <c r="T133" s="723"/>
    </row>
    <row r="134" spans="1:20" s="732" customFormat="1" ht="13.5" x14ac:dyDescent="0.3">
      <c r="A134" s="724" t="s">
        <v>511</v>
      </c>
      <c r="B134" s="724" t="s">
        <v>512</v>
      </c>
      <c r="C134" s="724" t="s">
        <v>937</v>
      </c>
      <c r="D134" s="724" t="s">
        <v>58</v>
      </c>
      <c r="E134" s="724" t="s">
        <v>129</v>
      </c>
      <c r="F134" s="964"/>
      <c r="G134" s="725"/>
      <c r="H134" s="743"/>
      <c r="I134" s="749">
        <v>723</v>
      </c>
      <c r="J134" s="727">
        <v>748</v>
      </c>
      <c r="K134" s="750">
        <v>1476</v>
      </c>
      <c r="L134" s="757">
        <v>241</v>
      </c>
      <c r="M134" s="729">
        <v>249</v>
      </c>
      <c r="N134" s="758">
        <v>492</v>
      </c>
      <c r="O134" s="820"/>
      <c r="P134" s="730">
        <v>57</v>
      </c>
      <c r="Q134" s="722"/>
      <c r="R134" s="722"/>
      <c r="S134" s="722"/>
      <c r="T134" s="723"/>
    </row>
    <row r="135" spans="1:20" s="732" customFormat="1" ht="13.5" x14ac:dyDescent="0.3">
      <c r="A135" s="724" t="s">
        <v>515</v>
      </c>
      <c r="B135" s="724" t="s">
        <v>516</v>
      </c>
      <c r="C135" s="724" t="s">
        <v>937</v>
      </c>
      <c r="D135" s="724" t="s">
        <v>58</v>
      </c>
      <c r="E135" s="724" t="s">
        <v>129</v>
      </c>
      <c r="F135" s="964"/>
      <c r="G135" s="725"/>
      <c r="H135" s="743"/>
      <c r="I135" s="749">
        <v>771</v>
      </c>
      <c r="J135" s="727">
        <v>753</v>
      </c>
      <c r="K135" s="750">
        <v>1524</v>
      </c>
      <c r="L135" s="757">
        <v>257</v>
      </c>
      <c r="M135" s="729">
        <v>251</v>
      </c>
      <c r="N135" s="758">
        <v>508</v>
      </c>
      <c r="O135" s="820"/>
      <c r="P135" s="730">
        <v>55</v>
      </c>
      <c r="Q135" s="722"/>
      <c r="R135" s="722"/>
      <c r="S135" s="722"/>
      <c r="T135" s="723"/>
    </row>
    <row r="136" spans="1:20" s="732" customFormat="1" ht="13.5" x14ac:dyDescent="0.3">
      <c r="A136" s="724" t="s">
        <v>495</v>
      </c>
      <c r="B136" s="724" t="s">
        <v>496</v>
      </c>
      <c r="C136" s="724" t="s">
        <v>937</v>
      </c>
      <c r="D136" s="724" t="s">
        <v>58</v>
      </c>
      <c r="E136" s="724" t="s">
        <v>129</v>
      </c>
      <c r="F136" s="964"/>
      <c r="G136" s="725"/>
      <c r="H136" s="743"/>
      <c r="I136" s="749">
        <v>535</v>
      </c>
      <c r="J136" s="727">
        <v>537</v>
      </c>
      <c r="K136" s="750">
        <v>1077</v>
      </c>
      <c r="L136" s="757">
        <v>178</v>
      </c>
      <c r="M136" s="729">
        <v>179</v>
      </c>
      <c r="N136" s="758">
        <v>359</v>
      </c>
      <c r="O136" s="820"/>
      <c r="P136" s="730">
        <v>246</v>
      </c>
      <c r="Q136" s="722"/>
      <c r="R136" s="722"/>
      <c r="S136" s="722"/>
      <c r="T136" s="723"/>
    </row>
    <row r="137" spans="1:20" s="732" customFormat="1" ht="13.5" x14ac:dyDescent="0.3">
      <c r="A137" s="724" t="s">
        <v>497</v>
      </c>
      <c r="B137" s="724" t="s">
        <v>498</v>
      </c>
      <c r="C137" s="724" t="s">
        <v>937</v>
      </c>
      <c r="D137" s="724" t="s">
        <v>58</v>
      </c>
      <c r="E137" s="724" t="s">
        <v>129</v>
      </c>
      <c r="F137" s="964"/>
      <c r="G137" s="725"/>
      <c r="H137" s="743"/>
      <c r="I137" s="749">
        <v>458</v>
      </c>
      <c r="J137" s="727">
        <v>568</v>
      </c>
      <c r="K137" s="750">
        <v>1026</v>
      </c>
      <c r="L137" s="757">
        <v>153</v>
      </c>
      <c r="M137" s="729">
        <v>189</v>
      </c>
      <c r="N137" s="758">
        <v>342</v>
      </c>
      <c r="O137" s="820"/>
      <c r="P137" s="730">
        <v>285</v>
      </c>
      <c r="Q137" s="722"/>
      <c r="R137" s="722"/>
      <c r="S137" s="722"/>
      <c r="T137" s="723"/>
    </row>
    <row r="138" spans="1:20" s="732" customFormat="1" ht="13.5" x14ac:dyDescent="0.3">
      <c r="A138" s="724" t="s">
        <v>499</v>
      </c>
      <c r="B138" s="724" t="s">
        <v>500</v>
      </c>
      <c r="C138" s="724" t="s">
        <v>937</v>
      </c>
      <c r="D138" s="724" t="s">
        <v>58</v>
      </c>
      <c r="E138" s="724" t="s">
        <v>129</v>
      </c>
      <c r="F138" s="964"/>
      <c r="G138" s="725"/>
      <c r="H138" s="743"/>
      <c r="I138" s="749">
        <v>458</v>
      </c>
      <c r="J138" s="727">
        <v>457</v>
      </c>
      <c r="K138" s="750">
        <v>915</v>
      </c>
      <c r="L138" s="757">
        <v>153</v>
      </c>
      <c r="M138" s="729">
        <v>152</v>
      </c>
      <c r="N138" s="758">
        <v>305</v>
      </c>
      <c r="O138" s="820"/>
      <c r="P138" s="730">
        <v>288</v>
      </c>
      <c r="Q138" s="722"/>
      <c r="R138" s="722"/>
      <c r="S138" s="722"/>
      <c r="T138" s="723"/>
    </row>
    <row r="139" spans="1:20" s="732" customFormat="1" ht="13.5" x14ac:dyDescent="0.3">
      <c r="A139" s="724" t="s">
        <v>501</v>
      </c>
      <c r="B139" s="724" t="s">
        <v>502</v>
      </c>
      <c r="C139" s="724" t="s">
        <v>937</v>
      </c>
      <c r="D139" s="724" t="s">
        <v>58</v>
      </c>
      <c r="E139" s="724" t="s">
        <v>129</v>
      </c>
      <c r="F139" s="964"/>
      <c r="G139" s="725"/>
      <c r="H139" s="743"/>
      <c r="I139" s="749">
        <v>514</v>
      </c>
      <c r="J139" s="727">
        <v>556</v>
      </c>
      <c r="K139" s="750">
        <v>1070</v>
      </c>
      <c r="L139" s="757">
        <v>171</v>
      </c>
      <c r="M139" s="729">
        <v>185</v>
      </c>
      <c r="N139" s="758">
        <v>357</v>
      </c>
      <c r="O139" s="820"/>
      <c r="P139" s="730">
        <v>298</v>
      </c>
      <c r="Q139" s="722"/>
      <c r="R139" s="722"/>
      <c r="S139" s="722"/>
      <c r="T139" s="723"/>
    </row>
    <row r="140" spans="1:20" s="732" customFormat="1" ht="13.5" x14ac:dyDescent="0.3">
      <c r="A140" s="724" t="s">
        <v>503</v>
      </c>
      <c r="B140" s="724" t="s">
        <v>504</v>
      </c>
      <c r="C140" s="724" t="s">
        <v>937</v>
      </c>
      <c r="D140" s="724" t="s">
        <v>58</v>
      </c>
      <c r="E140" s="724" t="s">
        <v>129</v>
      </c>
      <c r="F140" s="964"/>
      <c r="G140" s="725"/>
      <c r="H140" s="743"/>
      <c r="I140" s="749">
        <v>363</v>
      </c>
      <c r="J140" s="727">
        <v>358</v>
      </c>
      <c r="K140" s="750">
        <v>721</v>
      </c>
      <c r="L140" s="757">
        <v>121</v>
      </c>
      <c r="M140" s="729">
        <v>119</v>
      </c>
      <c r="N140" s="758">
        <v>240</v>
      </c>
      <c r="O140" s="820"/>
      <c r="P140" s="730">
        <v>130</v>
      </c>
      <c r="Q140" s="722"/>
      <c r="R140" s="722"/>
      <c r="S140" s="722"/>
      <c r="T140" s="723"/>
    </row>
    <row r="141" spans="1:20" s="732" customFormat="1" ht="13.5" x14ac:dyDescent="0.3">
      <c r="A141" s="724" t="s">
        <v>505</v>
      </c>
      <c r="B141" s="724" t="s">
        <v>506</v>
      </c>
      <c r="C141" s="724" t="s">
        <v>937</v>
      </c>
      <c r="D141" s="724" t="s">
        <v>58</v>
      </c>
      <c r="E141" s="724" t="s">
        <v>129</v>
      </c>
      <c r="F141" s="964"/>
      <c r="G141" s="725"/>
      <c r="H141" s="743"/>
      <c r="I141" s="749">
        <v>256</v>
      </c>
      <c r="J141" s="727">
        <v>254</v>
      </c>
      <c r="K141" s="750">
        <v>510</v>
      </c>
      <c r="L141" s="757">
        <v>85</v>
      </c>
      <c r="M141" s="729">
        <v>85</v>
      </c>
      <c r="N141" s="758">
        <v>170</v>
      </c>
      <c r="O141" s="820"/>
      <c r="P141" s="730">
        <v>317</v>
      </c>
      <c r="Q141" s="722"/>
      <c r="R141" s="722"/>
      <c r="S141" s="722"/>
      <c r="T141" s="723"/>
    </row>
    <row r="142" spans="1:20" s="732" customFormat="1" ht="13.5" x14ac:dyDescent="0.3">
      <c r="A142" s="724" t="s">
        <v>507</v>
      </c>
      <c r="B142" s="724" t="s">
        <v>508</v>
      </c>
      <c r="C142" s="724" t="s">
        <v>937</v>
      </c>
      <c r="D142" s="724" t="s">
        <v>58</v>
      </c>
      <c r="E142" s="724" t="s">
        <v>129</v>
      </c>
      <c r="F142" s="964"/>
      <c r="G142" s="725"/>
      <c r="H142" s="743"/>
      <c r="I142" s="749">
        <v>567</v>
      </c>
      <c r="J142" s="727">
        <v>576</v>
      </c>
      <c r="K142" s="750">
        <v>1143</v>
      </c>
      <c r="L142" s="757">
        <v>189</v>
      </c>
      <c r="M142" s="729">
        <v>192</v>
      </c>
      <c r="N142" s="758">
        <v>381</v>
      </c>
      <c r="O142" s="820"/>
      <c r="P142" s="730">
        <v>133</v>
      </c>
      <c r="Q142" s="722"/>
      <c r="R142" s="722"/>
      <c r="S142" s="722"/>
      <c r="T142" s="723"/>
    </row>
    <row r="143" spans="1:20" s="732" customFormat="1" ht="13.5" x14ac:dyDescent="0.3">
      <c r="A143" s="724" t="s">
        <v>509</v>
      </c>
      <c r="B143" s="724" t="s">
        <v>510</v>
      </c>
      <c r="C143" s="724" t="s">
        <v>937</v>
      </c>
      <c r="D143" s="724" t="s">
        <v>58</v>
      </c>
      <c r="E143" s="724" t="s">
        <v>129</v>
      </c>
      <c r="F143" s="964"/>
      <c r="G143" s="725"/>
      <c r="H143" s="743"/>
      <c r="I143" s="749">
        <v>966</v>
      </c>
      <c r="J143" s="727">
        <v>1017</v>
      </c>
      <c r="K143" s="750">
        <v>1988</v>
      </c>
      <c r="L143" s="757">
        <v>322</v>
      </c>
      <c r="M143" s="729">
        <v>339</v>
      </c>
      <c r="N143" s="758">
        <v>663</v>
      </c>
      <c r="O143" s="820"/>
      <c r="P143" s="730">
        <v>241</v>
      </c>
      <c r="Q143" s="722"/>
      <c r="R143" s="722"/>
      <c r="S143" s="722"/>
      <c r="T143" s="723"/>
    </row>
    <row r="144" spans="1:20" s="732" customFormat="1" ht="13.5" x14ac:dyDescent="0.3">
      <c r="A144" s="724" t="s">
        <v>513</v>
      </c>
      <c r="B144" s="724" t="s">
        <v>514</v>
      </c>
      <c r="C144" s="724" t="s">
        <v>937</v>
      </c>
      <c r="D144" s="724" t="s">
        <v>58</v>
      </c>
      <c r="E144" s="724" t="s">
        <v>129</v>
      </c>
      <c r="F144" s="964"/>
      <c r="G144" s="725"/>
      <c r="H144" s="743"/>
      <c r="I144" s="749">
        <v>267</v>
      </c>
      <c r="J144" s="727">
        <v>281</v>
      </c>
      <c r="K144" s="750">
        <v>546</v>
      </c>
      <c r="L144" s="757">
        <v>89</v>
      </c>
      <c r="M144" s="729">
        <v>94</v>
      </c>
      <c r="N144" s="758">
        <v>182</v>
      </c>
      <c r="O144" s="820"/>
      <c r="P144" s="730">
        <v>196</v>
      </c>
      <c r="Q144" s="722"/>
      <c r="R144" s="722"/>
      <c r="S144" s="722"/>
      <c r="T144" s="723"/>
    </row>
    <row r="145" spans="1:20" s="732" customFormat="1" ht="13.5" x14ac:dyDescent="0.3">
      <c r="A145" s="724" t="s">
        <v>517</v>
      </c>
      <c r="B145" s="724" t="s">
        <v>518</v>
      </c>
      <c r="C145" s="724" t="s">
        <v>937</v>
      </c>
      <c r="D145" s="724" t="s">
        <v>58</v>
      </c>
      <c r="E145" s="724" t="s">
        <v>129</v>
      </c>
      <c r="F145" s="964"/>
      <c r="G145" s="725"/>
      <c r="H145" s="743"/>
      <c r="I145" s="749">
        <v>491</v>
      </c>
      <c r="J145" s="727">
        <v>477</v>
      </c>
      <c r="K145" s="750">
        <v>968</v>
      </c>
      <c r="L145" s="757">
        <v>164</v>
      </c>
      <c r="M145" s="729">
        <v>159</v>
      </c>
      <c r="N145" s="758">
        <v>323</v>
      </c>
      <c r="O145" s="820"/>
      <c r="P145" s="730">
        <v>262</v>
      </c>
      <c r="Q145" s="722"/>
      <c r="R145" s="722"/>
      <c r="S145" s="722"/>
      <c r="T145" s="723"/>
    </row>
    <row r="146" spans="1:20" s="732" customFormat="1" ht="13.5" x14ac:dyDescent="0.3">
      <c r="A146" s="724" t="s">
        <v>519</v>
      </c>
      <c r="B146" s="724" t="s">
        <v>520</v>
      </c>
      <c r="C146" s="724" t="s">
        <v>937</v>
      </c>
      <c r="D146" s="724" t="s">
        <v>58</v>
      </c>
      <c r="E146" s="724" t="s">
        <v>129</v>
      </c>
      <c r="F146" s="964"/>
      <c r="G146" s="725"/>
      <c r="H146" s="743"/>
      <c r="I146" s="749">
        <v>455</v>
      </c>
      <c r="J146" s="727">
        <v>516</v>
      </c>
      <c r="K146" s="750">
        <v>971</v>
      </c>
      <c r="L146" s="757">
        <v>152</v>
      </c>
      <c r="M146" s="729">
        <v>172</v>
      </c>
      <c r="N146" s="758">
        <v>324</v>
      </c>
      <c r="O146" s="820"/>
      <c r="P146" s="730">
        <v>293</v>
      </c>
      <c r="Q146" s="722"/>
      <c r="R146" s="722"/>
      <c r="S146" s="722"/>
      <c r="T146" s="723"/>
    </row>
    <row r="147" spans="1:20" s="732" customFormat="1" ht="13.5" x14ac:dyDescent="0.3">
      <c r="A147" s="724" t="s">
        <v>644</v>
      </c>
      <c r="B147" s="724" t="s">
        <v>923</v>
      </c>
      <c r="C147" s="724" t="s">
        <v>923</v>
      </c>
      <c r="D147" s="724" t="s">
        <v>60</v>
      </c>
      <c r="E147" s="724" t="s">
        <v>129</v>
      </c>
      <c r="F147" s="964"/>
      <c r="G147" s="725"/>
      <c r="H147" s="743"/>
      <c r="I147" s="749">
        <v>999</v>
      </c>
      <c r="J147" s="727">
        <v>1032</v>
      </c>
      <c r="K147" s="750">
        <v>2031</v>
      </c>
      <c r="L147" s="757">
        <v>333</v>
      </c>
      <c r="M147" s="729">
        <v>344</v>
      </c>
      <c r="N147" s="758">
        <v>677</v>
      </c>
      <c r="O147" s="820"/>
      <c r="P147" s="730">
        <v>137</v>
      </c>
      <c r="Q147" s="722"/>
      <c r="R147" s="722"/>
      <c r="S147" s="722"/>
      <c r="T147" s="723"/>
    </row>
    <row r="148" spans="1:20" s="732" customFormat="1" ht="13.5" x14ac:dyDescent="0.3">
      <c r="A148" s="724" t="s">
        <v>254</v>
      </c>
      <c r="B148" s="724" t="s">
        <v>255</v>
      </c>
      <c r="C148" s="724" t="s">
        <v>940</v>
      </c>
      <c r="D148" s="724" t="s">
        <v>59</v>
      </c>
      <c r="E148" s="724" t="s">
        <v>129</v>
      </c>
      <c r="F148" s="964"/>
      <c r="G148" s="725"/>
      <c r="H148" s="743"/>
      <c r="I148" s="749">
        <v>319</v>
      </c>
      <c r="J148" s="727">
        <v>321</v>
      </c>
      <c r="K148" s="750">
        <v>639</v>
      </c>
      <c r="L148" s="757">
        <v>106</v>
      </c>
      <c r="M148" s="729">
        <v>107</v>
      </c>
      <c r="N148" s="758">
        <v>213</v>
      </c>
      <c r="O148" s="820"/>
      <c r="P148" s="730">
        <v>153</v>
      </c>
      <c r="Q148" s="722"/>
      <c r="R148" s="722"/>
      <c r="S148" s="722"/>
      <c r="T148" s="723"/>
    </row>
    <row r="149" spans="1:20" s="732" customFormat="1" ht="13.5" x14ac:dyDescent="0.3">
      <c r="A149" s="724" t="s">
        <v>256</v>
      </c>
      <c r="B149" s="724" t="s">
        <v>257</v>
      </c>
      <c r="C149" s="724" t="s">
        <v>940</v>
      </c>
      <c r="D149" s="724" t="s">
        <v>59</v>
      </c>
      <c r="E149" s="724" t="s">
        <v>129</v>
      </c>
      <c r="F149" s="964"/>
      <c r="G149" s="725"/>
      <c r="H149" s="743"/>
      <c r="I149" s="749">
        <v>508</v>
      </c>
      <c r="J149" s="727">
        <v>521</v>
      </c>
      <c r="K149" s="750">
        <v>1029</v>
      </c>
      <c r="L149" s="757">
        <v>169</v>
      </c>
      <c r="M149" s="729">
        <v>174</v>
      </c>
      <c r="N149" s="758">
        <v>343</v>
      </c>
      <c r="O149" s="820"/>
      <c r="P149" s="730">
        <v>240</v>
      </c>
      <c r="Q149" s="722"/>
      <c r="R149" s="722"/>
      <c r="S149" s="722"/>
      <c r="T149" s="723"/>
    </row>
    <row r="150" spans="1:20" s="732" customFormat="1" ht="13.5" x14ac:dyDescent="0.3">
      <c r="A150" s="724" t="s">
        <v>260</v>
      </c>
      <c r="B150" s="724" t="s">
        <v>261</v>
      </c>
      <c r="C150" s="724" t="s">
        <v>940</v>
      </c>
      <c r="D150" s="724" t="s">
        <v>59</v>
      </c>
      <c r="E150" s="724" t="s">
        <v>129</v>
      </c>
      <c r="F150" s="964"/>
      <c r="G150" s="725"/>
      <c r="H150" s="743"/>
      <c r="I150" s="749">
        <v>362</v>
      </c>
      <c r="J150" s="727">
        <v>383</v>
      </c>
      <c r="K150" s="750">
        <v>745</v>
      </c>
      <c r="L150" s="757">
        <v>121</v>
      </c>
      <c r="M150" s="729">
        <v>128</v>
      </c>
      <c r="N150" s="758">
        <v>248</v>
      </c>
      <c r="O150" s="820"/>
      <c r="P150" s="730">
        <v>224</v>
      </c>
      <c r="Q150" s="722"/>
      <c r="R150" s="722"/>
      <c r="S150" s="722"/>
      <c r="T150" s="723"/>
    </row>
    <row r="151" spans="1:20" s="732" customFormat="1" ht="13.5" x14ac:dyDescent="0.3">
      <c r="A151" s="724" t="s">
        <v>262</v>
      </c>
      <c r="B151" s="724" t="s">
        <v>263</v>
      </c>
      <c r="C151" s="724" t="s">
        <v>940</v>
      </c>
      <c r="D151" s="724" t="s">
        <v>59</v>
      </c>
      <c r="E151" s="724" t="s">
        <v>129</v>
      </c>
      <c r="F151" s="964"/>
      <c r="G151" s="725"/>
      <c r="H151" s="743"/>
      <c r="I151" s="749">
        <v>452</v>
      </c>
      <c r="J151" s="727">
        <v>474</v>
      </c>
      <c r="K151" s="750">
        <v>926</v>
      </c>
      <c r="L151" s="757">
        <v>151</v>
      </c>
      <c r="M151" s="729">
        <v>158</v>
      </c>
      <c r="N151" s="758">
        <v>309</v>
      </c>
      <c r="O151" s="820"/>
      <c r="P151" s="730">
        <v>269</v>
      </c>
      <c r="Q151" s="722"/>
      <c r="R151" s="722"/>
      <c r="S151" s="722"/>
      <c r="T151" s="723"/>
    </row>
    <row r="152" spans="1:20" s="732" customFormat="1" ht="13.5" x14ac:dyDescent="0.3">
      <c r="A152" s="724" t="s">
        <v>268</v>
      </c>
      <c r="B152" s="724" t="s">
        <v>269</v>
      </c>
      <c r="C152" s="724" t="s">
        <v>940</v>
      </c>
      <c r="D152" s="724" t="s">
        <v>59</v>
      </c>
      <c r="E152" s="724" t="s">
        <v>129</v>
      </c>
      <c r="F152" s="964"/>
      <c r="G152" s="725"/>
      <c r="H152" s="743"/>
      <c r="I152" s="749">
        <v>335</v>
      </c>
      <c r="J152" s="727">
        <v>351</v>
      </c>
      <c r="K152" s="750">
        <v>686</v>
      </c>
      <c r="L152" s="757">
        <v>112</v>
      </c>
      <c r="M152" s="729">
        <v>117</v>
      </c>
      <c r="N152" s="758">
        <v>229</v>
      </c>
      <c r="O152" s="820"/>
      <c r="P152" s="730">
        <v>291</v>
      </c>
      <c r="Q152" s="722"/>
      <c r="R152" s="722"/>
      <c r="S152" s="722"/>
      <c r="T152" s="723"/>
    </row>
    <row r="153" spans="1:20" s="732" customFormat="1" ht="13.5" x14ac:dyDescent="0.3">
      <c r="A153" s="724" t="s">
        <v>270</v>
      </c>
      <c r="B153" s="724" t="s">
        <v>271</v>
      </c>
      <c r="C153" s="724" t="s">
        <v>940</v>
      </c>
      <c r="D153" s="724" t="s">
        <v>59</v>
      </c>
      <c r="E153" s="724" t="s">
        <v>129</v>
      </c>
      <c r="F153" s="964"/>
      <c r="G153" s="725"/>
      <c r="H153" s="743"/>
      <c r="I153" s="749">
        <v>297</v>
      </c>
      <c r="J153" s="727">
        <v>309</v>
      </c>
      <c r="K153" s="750">
        <v>606</v>
      </c>
      <c r="L153" s="757">
        <v>99</v>
      </c>
      <c r="M153" s="729">
        <v>103</v>
      </c>
      <c r="N153" s="758">
        <v>202</v>
      </c>
      <c r="O153" s="820"/>
      <c r="P153" s="730">
        <v>195</v>
      </c>
      <c r="Q153" s="722"/>
      <c r="R153" s="722"/>
      <c r="S153" s="722"/>
      <c r="T153" s="723"/>
    </row>
    <row r="154" spans="1:20" s="732" customFormat="1" ht="13.5" x14ac:dyDescent="0.3">
      <c r="A154" s="724" t="s">
        <v>264</v>
      </c>
      <c r="B154" s="724" t="s">
        <v>265</v>
      </c>
      <c r="C154" s="724" t="s">
        <v>940</v>
      </c>
      <c r="D154" s="724" t="s">
        <v>59</v>
      </c>
      <c r="E154" s="724" t="s">
        <v>129</v>
      </c>
      <c r="F154" s="964"/>
      <c r="G154" s="725"/>
      <c r="H154" s="743"/>
      <c r="I154" s="749">
        <v>448</v>
      </c>
      <c r="J154" s="727">
        <v>447</v>
      </c>
      <c r="K154" s="750">
        <v>895</v>
      </c>
      <c r="L154" s="757">
        <v>149</v>
      </c>
      <c r="M154" s="729">
        <v>149</v>
      </c>
      <c r="N154" s="758">
        <v>298</v>
      </c>
      <c r="O154" s="820"/>
      <c r="P154" s="730">
        <v>306</v>
      </c>
      <c r="Q154" s="722"/>
      <c r="R154" s="722"/>
      <c r="S154" s="722"/>
      <c r="T154" s="723"/>
    </row>
    <row r="155" spans="1:20" s="732" customFormat="1" ht="13.5" x14ac:dyDescent="0.3">
      <c r="A155" s="724" t="s">
        <v>272</v>
      </c>
      <c r="B155" s="724" t="s">
        <v>273</v>
      </c>
      <c r="C155" s="724" t="s">
        <v>940</v>
      </c>
      <c r="D155" s="724" t="s">
        <v>59</v>
      </c>
      <c r="E155" s="724" t="s">
        <v>129</v>
      </c>
      <c r="F155" s="964"/>
      <c r="G155" s="725"/>
      <c r="H155" s="743"/>
      <c r="I155" s="749">
        <v>390</v>
      </c>
      <c r="J155" s="727">
        <v>410</v>
      </c>
      <c r="K155" s="750">
        <v>805</v>
      </c>
      <c r="L155" s="757">
        <v>130</v>
      </c>
      <c r="M155" s="729">
        <v>137</v>
      </c>
      <c r="N155" s="758">
        <v>268</v>
      </c>
      <c r="O155" s="820"/>
      <c r="P155" s="730">
        <v>215</v>
      </c>
      <c r="Q155" s="722"/>
      <c r="R155" s="722"/>
      <c r="S155" s="722"/>
      <c r="T155" s="723"/>
    </row>
    <row r="156" spans="1:20" s="732" customFormat="1" ht="13.5" x14ac:dyDescent="0.3">
      <c r="A156" s="724" t="s">
        <v>258</v>
      </c>
      <c r="B156" s="724" t="s">
        <v>259</v>
      </c>
      <c r="C156" s="724" t="s">
        <v>940</v>
      </c>
      <c r="D156" s="724" t="s">
        <v>59</v>
      </c>
      <c r="E156" s="724" t="s">
        <v>129</v>
      </c>
      <c r="F156" s="964"/>
      <c r="G156" s="725"/>
      <c r="H156" s="743"/>
      <c r="I156" s="749">
        <v>440</v>
      </c>
      <c r="J156" s="727">
        <v>416</v>
      </c>
      <c r="K156" s="750">
        <v>855</v>
      </c>
      <c r="L156" s="757">
        <v>147</v>
      </c>
      <c r="M156" s="729">
        <v>139</v>
      </c>
      <c r="N156" s="758">
        <v>285</v>
      </c>
      <c r="O156" s="820"/>
      <c r="P156" s="730">
        <v>307</v>
      </c>
      <c r="Q156" s="722"/>
      <c r="R156" s="722"/>
      <c r="S156" s="722"/>
      <c r="T156" s="723"/>
    </row>
    <row r="157" spans="1:20" s="732" customFormat="1" ht="13.5" x14ac:dyDescent="0.3">
      <c r="A157" s="724" t="s">
        <v>266</v>
      </c>
      <c r="B157" s="724" t="s">
        <v>267</v>
      </c>
      <c r="C157" s="724" t="s">
        <v>940</v>
      </c>
      <c r="D157" s="724" t="s">
        <v>59</v>
      </c>
      <c r="E157" s="724" t="s">
        <v>129</v>
      </c>
      <c r="F157" s="964"/>
      <c r="G157" s="725"/>
      <c r="H157" s="743"/>
      <c r="I157" s="749">
        <v>302</v>
      </c>
      <c r="J157" s="727">
        <v>271</v>
      </c>
      <c r="K157" s="750">
        <v>569</v>
      </c>
      <c r="L157" s="757">
        <v>101</v>
      </c>
      <c r="M157" s="729">
        <v>90</v>
      </c>
      <c r="N157" s="758">
        <v>190</v>
      </c>
      <c r="O157" s="820"/>
      <c r="P157" s="730">
        <v>117</v>
      </c>
      <c r="Q157" s="722"/>
      <c r="R157" s="722"/>
      <c r="S157" s="722"/>
      <c r="T157" s="723"/>
    </row>
    <row r="158" spans="1:20" s="732" customFormat="1" ht="13.5" x14ac:dyDescent="0.3">
      <c r="A158" s="724" t="s">
        <v>521</v>
      </c>
      <c r="B158" s="724" t="s">
        <v>522</v>
      </c>
      <c r="C158" s="724" t="s">
        <v>522</v>
      </c>
      <c r="D158" s="724" t="s">
        <v>58</v>
      </c>
      <c r="E158" s="724" t="s">
        <v>129</v>
      </c>
      <c r="F158" s="964"/>
      <c r="G158" s="725"/>
      <c r="H158" s="743"/>
      <c r="I158" s="749">
        <v>928</v>
      </c>
      <c r="J158" s="727">
        <v>1153</v>
      </c>
      <c r="K158" s="750">
        <v>2081</v>
      </c>
      <c r="L158" s="757">
        <v>309</v>
      </c>
      <c r="M158" s="729">
        <v>384</v>
      </c>
      <c r="N158" s="758">
        <v>694</v>
      </c>
      <c r="O158" s="820"/>
      <c r="P158" s="730">
        <v>80</v>
      </c>
      <c r="Q158" s="722"/>
      <c r="R158" s="722"/>
      <c r="S158" s="722"/>
      <c r="T158" s="723"/>
    </row>
    <row r="159" spans="1:20" s="732" customFormat="1" ht="13.5" x14ac:dyDescent="0.3">
      <c r="A159" s="724" t="s">
        <v>535</v>
      </c>
      <c r="B159" s="724" t="s">
        <v>536</v>
      </c>
      <c r="C159" s="724" t="s">
        <v>933</v>
      </c>
      <c r="D159" s="724" t="s">
        <v>58</v>
      </c>
      <c r="E159" s="724" t="s">
        <v>129</v>
      </c>
      <c r="F159" s="964"/>
      <c r="G159" s="725"/>
      <c r="H159" s="743"/>
      <c r="I159" s="749">
        <v>811</v>
      </c>
      <c r="J159" s="727">
        <v>769</v>
      </c>
      <c r="K159" s="750">
        <v>1584</v>
      </c>
      <c r="L159" s="757">
        <v>270</v>
      </c>
      <c r="M159" s="729">
        <v>256</v>
      </c>
      <c r="N159" s="758">
        <v>528</v>
      </c>
      <c r="O159" s="820"/>
      <c r="P159" s="730">
        <v>98</v>
      </c>
      <c r="Q159" s="722"/>
      <c r="R159" s="722"/>
      <c r="S159" s="722"/>
      <c r="T159" s="723"/>
    </row>
    <row r="160" spans="1:20" s="732" customFormat="1" ht="13.5" x14ac:dyDescent="0.3">
      <c r="A160" s="724" t="s">
        <v>523</v>
      </c>
      <c r="B160" s="724" t="s">
        <v>524</v>
      </c>
      <c r="C160" s="724" t="s">
        <v>933</v>
      </c>
      <c r="D160" s="724" t="s">
        <v>58</v>
      </c>
      <c r="E160" s="724" t="s">
        <v>129</v>
      </c>
      <c r="F160" s="964"/>
      <c r="G160" s="725"/>
      <c r="H160" s="743"/>
      <c r="I160" s="749">
        <v>440</v>
      </c>
      <c r="J160" s="727">
        <v>436</v>
      </c>
      <c r="K160" s="750">
        <v>876</v>
      </c>
      <c r="L160" s="757">
        <v>147</v>
      </c>
      <c r="M160" s="729">
        <v>145</v>
      </c>
      <c r="N160" s="758">
        <v>292</v>
      </c>
      <c r="O160" s="820"/>
      <c r="P160" s="730">
        <v>152</v>
      </c>
      <c r="Q160" s="722"/>
      <c r="R160" s="722"/>
      <c r="S160" s="722"/>
      <c r="T160" s="723"/>
    </row>
    <row r="161" spans="1:20" s="732" customFormat="1" ht="13.5" x14ac:dyDescent="0.3">
      <c r="A161" s="724" t="s">
        <v>525</v>
      </c>
      <c r="B161" s="724" t="s">
        <v>526</v>
      </c>
      <c r="C161" s="724" t="s">
        <v>933</v>
      </c>
      <c r="D161" s="724" t="s">
        <v>58</v>
      </c>
      <c r="E161" s="724" t="s">
        <v>129</v>
      </c>
      <c r="F161" s="964"/>
      <c r="G161" s="725"/>
      <c r="H161" s="743"/>
      <c r="I161" s="749">
        <v>657</v>
      </c>
      <c r="J161" s="727">
        <v>674</v>
      </c>
      <c r="K161" s="750">
        <v>1331</v>
      </c>
      <c r="L161" s="757">
        <v>219</v>
      </c>
      <c r="M161" s="729">
        <v>225</v>
      </c>
      <c r="N161" s="758">
        <v>444</v>
      </c>
      <c r="O161" s="820"/>
      <c r="P161" s="730">
        <v>185</v>
      </c>
      <c r="Q161" s="722"/>
      <c r="R161" s="722"/>
      <c r="S161" s="722"/>
      <c r="T161" s="723"/>
    </row>
    <row r="162" spans="1:20" s="732" customFormat="1" ht="13.5" x14ac:dyDescent="0.3">
      <c r="A162" s="724" t="s">
        <v>527</v>
      </c>
      <c r="B162" s="724" t="s">
        <v>528</v>
      </c>
      <c r="C162" s="724" t="s">
        <v>933</v>
      </c>
      <c r="D162" s="724" t="s">
        <v>58</v>
      </c>
      <c r="E162" s="724" t="s">
        <v>129</v>
      </c>
      <c r="F162" s="964"/>
      <c r="G162" s="725"/>
      <c r="H162" s="743"/>
      <c r="I162" s="749">
        <v>340</v>
      </c>
      <c r="J162" s="727">
        <v>358</v>
      </c>
      <c r="K162" s="750">
        <v>698</v>
      </c>
      <c r="L162" s="757">
        <v>113</v>
      </c>
      <c r="M162" s="729">
        <v>119</v>
      </c>
      <c r="N162" s="758">
        <v>233</v>
      </c>
      <c r="O162" s="820"/>
      <c r="P162" s="730">
        <v>145</v>
      </c>
      <c r="Q162" s="722"/>
      <c r="R162" s="722"/>
      <c r="S162" s="722"/>
      <c r="T162" s="723"/>
    </row>
    <row r="163" spans="1:20" s="732" customFormat="1" ht="13.5" x14ac:dyDescent="0.3">
      <c r="A163" s="724" t="s">
        <v>529</v>
      </c>
      <c r="B163" s="724" t="s">
        <v>530</v>
      </c>
      <c r="C163" s="724" t="s">
        <v>933</v>
      </c>
      <c r="D163" s="724" t="s">
        <v>58</v>
      </c>
      <c r="E163" s="724" t="s">
        <v>129</v>
      </c>
      <c r="F163" s="964"/>
      <c r="G163" s="725"/>
      <c r="H163" s="743"/>
      <c r="I163" s="749">
        <v>526</v>
      </c>
      <c r="J163" s="727">
        <v>523</v>
      </c>
      <c r="K163" s="750">
        <v>1049</v>
      </c>
      <c r="L163" s="757">
        <v>175</v>
      </c>
      <c r="M163" s="729">
        <v>174</v>
      </c>
      <c r="N163" s="758">
        <v>350</v>
      </c>
      <c r="O163" s="820"/>
      <c r="P163" s="730">
        <v>107</v>
      </c>
      <c r="Q163" s="722"/>
      <c r="R163" s="722"/>
      <c r="S163" s="722"/>
      <c r="T163" s="723"/>
    </row>
    <row r="164" spans="1:20" s="732" customFormat="1" ht="13.5" x14ac:dyDescent="0.3">
      <c r="A164" s="724" t="s">
        <v>531</v>
      </c>
      <c r="B164" s="724" t="s">
        <v>532</v>
      </c>
      <c r="C164" s="724" t="s">
        <v>933</v>
      </c>
      <c r="D164" s="724" t="s">
        <v>58</v>
      </c>
      <c r="E164" s="724" t="s">
        <v>129</v>
      </c>
      <c r="F164" s="964"/>
      <c r="G164" s="725"/>
      <c r="H164" s="743"/>
      <c r="I164" s="749">
        <v>404</v>
      </c>
      <c r="J164" s="727">
        <v>338</v>
      </c>
      <c r="K164" s="750">
        <v>741</v>
      </c>
      <c r="L164" s="757">
        <v>135</v>
      </c>
      <c r="M164" s="729">
        <v>113</v>
      </c>
      <c r="N164" s="758">
        <v>247</v>
      </c>
      <c r="O164" s="820"/>
      <c r="P164" s="730">
        <v>119</v>
      </c>
      <c r="Q164" s="722"/>
      <c r="R164" s="722"/>
      <c r="S164" s="722"/>
      <c r="T164" s="723"/>
    </row>
    <row r="165" spans="1:20" s="732" customFormat="1" ht="13.5" x14ac:dyDescent="0.3">
      <c r="A165" s="724" t="s">
        <v>533</v>
      </c>
      <c r="B165" s="724" t="s">
        <v>534</v>
      </c>
      <c r="C165" s="724" t="s">
        <v>933</v>
      </c>
      <c r="D165" s="724" t="s">
        <v>58</v>
      </c>
      <c r="E165" s="724" t="s">
        <v>129</v>
      </c>
      <c r="F165" s="964"/>
      <c r="G165" s="725"/>
      <c r="H165" s="743"/>
      <c r="I165" s="749">
        <v>599</v>
      </c>
      <c r="J165" s="727">
        <v>595</v>
      </c>
      <c r="K165" s="750">
        <v>1194</v>
      </c>
      <c r="L165" s="757">
        <v>200</v>
      </c>
      <c r="M165" s="729">
        <v>198</v>
      </c>
      <c r="N165" s="758">
        <v>398</v>
      </c>
      <c r="O165" s="820"/>
      <c r="P165" s="730">
        <v>188</v>
      </c>
      <c r="Q165" s="722"/>
      <c r="R165" s="722"/>
      <c r="S165" s="722"/>
      <c r="T165" s="723"/>
    </row>
    <row r="166" spans="1:20" s="732" customFormat="1" ht="13.5" x14ac:dyDescent="0.3">
      <c r="A166" s="724" t="s">
        <v>537</v>
      </c>
      <c r="B166" s="724" t="s">
        <v>538</v>
      </c>
      <c r="C166" s="724" t="s">
        <v>933</v>
      </c>
      <c r="D166" s="724" t="s">
        <v>58</v>
      </c>
      <c r="E166" s="724" t="s">
        <v>129</v>
      </c>
      <c r="F166" s="964"/>
      <c r="G166" s="725"/>
      <c r="H166" s="743"/>
      <c r="I166" s="749">
        <v>424</v>
      </c>
      <c r="J166" s="727">
        <v>455</v>
      </c>
      <c r="K166" s="750">
        <v>881</v>
      </c>
      <c r="L166" s="757">
        <v>141</v>
      </c>
      <c r="M166" s="729">
        <v>152</v>
      </c>
      <c r="N166" s="758">
        <v>294</v>
      </c>
      <c r="O166" s="820"/>
      <c r="P166" s="730">
        <v>253</v>
      </c>
      <c r="Q166" s="722"/>
      <c r="R166" s="722"/>
      <c r="S166" s="722"/>
      <c r="T166" s="723"/>
    </row>
    <row r="167" spans="1:20" s="732" customFormat="1" ht="13.5" x14ac:dyDescent="0.3">
      <c r="A167" s="724" t="s">
        <v>539</v>
      </c>
      <c r="B167" s="724" t="s">
        <v>1214</v>
      </c>
      <c r="C167" s="724" t="s">
        <v>933</v>
      </c>
      <c r="D167" s="724" t="s">
        <v>58</v>
      </c>
      <c r="E167" s="724" t="s">
        <v>129</v>
      </c>
      <c r="F167" s="964"/>
      <c r="G167" s="725"/>
      <c r="H167" s="743"/>
      <c r="I167" s="749">
        <v>479</v>
      </c>
      <c r="J167" s="727">
        <v>509</v>
      </c>
      <c r="K167" s="750">
        <v>988</v>
      </c>
      <c r="L167" s="757">
        <v>160</v>
      </c>
      <c r="M167" s="729">
        <v>170</v>
      </c>
      <c r="N167" s="758">
        <v>329</v>
      </c>
      <c r="O167" s="820"/>
      <c r="P167" s="730">
        <v>84</v>
      </c>
      <c r="Q167" s="722"/>
      <c r="R167" s="722"/>
      <c r="S167" s="722"/>
      <c r="T167" s="723"/>
    </row>
    <row r="168" spans="1:20" s="732" customFormat="1" ht="13.5" x14ac:dyDescent="0.3">
      <c r="A168" s="724" t="s">
        <v>540</v>
      </c>
      <c r="B168" s="724" t="s">
        <v>541</v>
      </c>
      <c r="C168" s="724" t="s">
        <v>933</v>
      </c>
      <c r="D168" s="724" t="s">
        <v>58</v>
      </c>
      <c r="E168" s="724" t="s">
        <v>129</v>
      </c>
      <c r="F168" s="964"/>
      <c r="G168" s="725"/>
      <c r="H168" s="743"/>
      <c r="I168" s="749">
        <v>472</v>
      </c>
      <c r="J168" s="727">
        <v>502</v>
      </c>
      <c r="K168" s="750">
        <v>974</v>
      </c>
      <c r="L168" s="757">
        <v>157</v>
      </c>
      <c r="M168" s="729">
        <v>167</v>
      </c>
      <c r="N168" s="758">
        <v>325</v>
      </c>
      <c r="O168" s="820"/>
      <c r="P168" s="730">
        <v>69</v>
      </c>
      <c r="Q168" s="722"/>
      <c r="R168" s="722"/>
      <c r="S168" s="722"/>
      <c r="T168" s="723"/>
    </row>
    <row r="169" spans="1:20" s="732" customFormat="1" ht="13.5" x14ac:dyDescent="0.3">
      <c r="A169" s="724" t="s">
        <v>542</v>
      </c>
      <c r="B169" s="724" t="s">
        <v>543</v>
      </c>
      <c r="C169" s="724" t="s">
        <v>933</v>
      </c>
      <c r="D169" s="724" t="s">
        <v>58</v>
      </c>
      <c r="E169" s="724" t="s">
        <v>129</v>
      </c>
      <c r="F169" s="964"/>
      <c r="G169" s="725"/>
      <c r="H169" s="743"/>
      <c r="I169" s="749">
        <v>721</v>
      </c>
      <c r="J169" s="727">
        <v>674</v>
      </c>
      <c r="K169" s="750">
        <v>1395</v>
      </c>
      <c r="L169" s="757">
        <v>240</v>
      </c>
      <c r="M169" s="729">
        <v>225</v>
      </c>
      <c r="N169" s="758">
        <v>465</v>
      </c>
      <c r="O169" s="820"/>
      <c r="P169" s="730">
        <v>34</v>
      </c>
      <c r="Q169" s="722"/>
      <c r="R169" s="722"/>
      <c r="S169" s="722"/>
      <c r="T169" s="723"/>
    </row>
    <row r="170" spans="1:20" s="732" customFormat="1" ht="13.5" x14ac:dyDescent="0.3">
      <c r="A170" s="724" t="s">
        <v>544</v>
      </c>
      <c r="B170" s="724" t="s">
        <v>545</v>
      </c>
      <c r="C170" s="724" t="s">
        <v>933</v>
      </c>
      <c r="D170" s="724" t="s">
        <v>58</v>
      </c>
      <c r="E170" s="724" t="s">
        <v>129</v>
      </c>
      <c r="F170" s="964"/>
      <c r="G170" s="725"/>
      <c r="H170" s="743"/>
      <c r="I170" s="749">
        <v>462</v>
      </c>
      <c r="J170" s="727">
        <v>381</v>
      </c>
      <c r="K170" s="750">
        <v>843</v>
      </c>
      <c r="L170" s="757">
        <v>154</v>
      </c>
      <c r="M170" s="729">
        <v>127</v>
      </c>
      <c r="N170" s="758">
        <v>281</v>
      </c>
      <c r="O170" s="820"/>
      <c r="P170" s="730">
        <v>236</v>
      </c>
      <c r="Q170" s="722"/>
      <c r="R170" s="722"/>
      <c r="S170" s="722"/>
      <c r="T170" s="723"/>
    </row>
    <row r="171" spans="1:20" s="732" customFormat="1" ht="13.5" x14ac:dyDescent="0.3">
      <c r="A171" s="724" t="s">
        <v>546</v>
      </c>
      <c r="B171" s="724" t="s">
        <v>547</v>
      </c>
      <c r="C171" s="724" t="s">
        <v>933</v>
      </c>
      <c r="D171" s="724" t="s">
        <v>58</v>
      </c>
      <c r="E171" s="724" t="s">
        <v>129</v>
      </c>
      <c r="F171" s="964"/>
      <c r="G171" s="725"/>
      <c r="H171" s="743"/>
      <c r="I171" s="749">
        <v>433</v>
      </c>
      <c r="J171" s="727">
        <v>455</v>
      </c>
      <c r="K171" s="750">
        <v>888</v>
      </c>
      <c r="L171" s="757">
        <v>144</v>
      </c>
      <c r="M171" s="729">
        <v>152</v>
      </c>
      <c r="N171" s="758">
        <v>296</v>
      </c>
      <c r="O171" s="820"/>
      <c r="P171" s="730">
        <v>273</v>
      </c>
      <c r="Q171" s="722"/>
      <c r="R171" s="722"/>
      <c r="S171" s="722"/>
      <c r="T171" s="723"/>
    </row>
    <row r="172" spans="1:20" s="732" customFormat="1" ht="13.5" x14ac:dyDescent="0.3">
      <c r="A172" s="724" t="s">
        <v>423</v>
      </c>
      <c r="B172" s="724" t="s">
        <v>424</v>
      </c>
      <c r="C172" s="724" t="s">
        <v>917</v>
      </c>
      <c r="D172" s="724" t="s">
        <v>62</v>
      </c>
      <c r="E172" s="724" t="s">
        <v>129</v>
      </c>
      <c r="F172" s="964"/>
      <c r="G172" s="725"/>
      <c r="H172" s="743"/>
      <c r="I172" s="749">
        <v>525</v>
      </c>
      <c r="J172" s="727">
        <v>488</v>
      </c>
      <c r="K172" s="750">
        <v>1018</v>
      </c>
      <c r="L172" s="757">
        <v>175</v>
      </c>
      <c r="M172" s="729">
        <v>163</v>
      </c>
      <c r="N172" s="758">
        <v>339</v>
      </c>
      <c r="O172" s="820"/>
      <c r="P172" s="730">
        <v>14</v>
      </c>
      <c r="Q172" s="722"/>
      <c r="R172" s="722"/>
      <c r="S172" s="722"/>
      <c r="T172" s="723"/>
    </row>
    <row r="173" spans="1:20" s="732" customFormat="1" ht="13.5" x14ac:dyDescent="0.3">
      <c r="A173" s="724" t="s">
        <v>425</v>
      </c>
      <c r="B173" s="724" t="s">
        <v>426</v>
      </c>
      <c r="C173" s="724" t="s">
        <v>917</v>
      </c>
      <c r="D173" s="724" t="s">
        <v>62</v>
      </c>
      <c r="E173" s="724" t="s">
        <v>129</v>
      </c>
      <c r="F173" s="964"/>
      <c r="G173" s="725"/>
      <c r="H173" s="743"/>
      <c r="I173" s="749">
        <v>786</v>
      </c>
      <c r="J173" s="727">
        <v>757</v>
      </c>
      <c r="K173" s="750">
        <v>1543</v>
      </c>
      <c r="L173" s="757">
        <v>262</v>
      </c>
      <c r="M173" s="729">
        <v>252</v>
      </c>
      <c r="N173" s="758">
        <v>514</v>
      </c>
      <c r="O173" s="820"/>
      <c r="P173" s="730">
        <v>1</v>
      </c>
      <c r="Q173" s="722"/>
      <c r="R173" s="722"/>
      <c r="S173" s="722"/>
      <c r="T173" s="723"/>
    </row>
    <row r="174" spans="1:20" s="732" customFormat="1" ht="13.5" x14ac:dyDescent="0.3">
      <c r="A174" s="724" t="s">
        <v>427</v>
      </c>
      <c r="B174" s="724" t="s">
        <v>428</v>
      </c>
      <c r="C174" s="724" t="s">
        <v>917</v>
      </c>
      <c r="D174" s="724" t="s">
        <v>62</v>
      </c>
      <c r="E174" s="724" t="s">
        <v>129</v>
      </c>
      <c r="F174" s="964"/>
      <c r="G174" s="725"/>
      <c r="H174" s="743"/>
      <c r="I174" s="749">
        <v>357</v>
      </c>
      <c r="J174" s="727">
        <v>323</v>
      </c>
      <c r="K174" s="750">
        <v>679</v>
      </c>
      <c r="L174" s="757">
        <v>119</v>
      </c>
      <c r="M174" s="729">
        <v>108</v>
      </c>
      <c r="N174" s="758">
        <v>226</v>
      </c>
      <c r="O174" s="820"/>
      <c r="P174" s="730">
        <v>11</v>
      </c>
      <c r="Q174" s="722"/>
      <c r="R174" s="722"/>
      <c r="S174" s="722"/>
      <c r="T174" s="723"/>
    </row>
    <row r="175" spans="1:20" s="732" customFormat="1" ht="13.5" x14ac:dyDescent="0.3">
      <c r="A175" s="724" t="s">
        <v>429</v>
      </c>
      <c r="B175" s="724" t="s">
        <v>430</v>
      </c>
      <c r="C175" s="724" t="s">
        <v>917</v>
      </c>
      <c r="D175" s="724" t="s">
        <v>62</v>
      </c>
      <c r="E175" s="724" t="s">
        <v>129</v>
      </c>
      <c r="F175" s="964"/>
      <c r="G175" s="725"/>
      <c r="H175" s="743"/>
      <c r="I175" s="749">
        <v>492</v>
      </c>
      <c r="J175" s="727">
        <v>469</v>
      </c>
      <c r="K175" s="750">
        <v>961</v>
      </c>
      <c r="L175" s="757">
        <v>164</v>
      </c>
      <c r="M175" s="729">
        <v>156</v>
      </c>
      <c r="N175" s="758">
        <v>320</v>
      </c>
      <c r="O175" s="820"/>
      <c r="P175" s="730">
        <v>192</v>
      </c>
      <c r="Q175" s="722"/>
      <c r="R175" s="722"/>
      <c r="S175" s="722"/>
      <c r="T175" s="723"/>
    </row>
    <row r="176" spans="1:20" s="732" customFormat="1" ht="13.5" x14ac:dyDescent="0.3">
      <c r="A176" s="724" t="s">
        <v>431</v>
      </c>
      <c r="B176" s="724" t="s">
        <v>432</v>
      </c>
      <c r="C176" s="724" t="s">
        <v>917</v>
      </c>
      <c r="D176" s="724" t="s">
        <v>62</v>
      </c>
      <c r="E176" s="724" t="s">
        <v>129</v>
      </c>
      <c r="F176" s="964"/>
      <c r="G176" s="725"/>
      <c r="H176" s="743"/>
      <c r="I176" s="749">
        <v>446</v>
      </c>
      <c r="J176" s="727">
        <v>495</v>
      </c>
      <c r="K176" s="750">
        <v>941</v>
      </c>
      <c r="L176" s="757">
        <v>149</v>
      </c>
      <c r="M176" s="729">
        <v>165</v>
      </c>
      <c r="N176" s="758">
        <v>314</v>
      </c>
      <c r="O176" s="820"/>
      <c r="P176" s="730">
        <v>198</v>
      </c>
      <c r="Q176" s="722"/>
      <c r="R176" s="722"/>
      <c r="S176" s="722"/>
      <c r="T176" s="723"/>
    </row>
    <row r="177" spans="1:20" s="732" customFormat="1" ht="13.5" x14ac:dyDescent="0.3">
      <c r="A177" s="724" t="s">
        <v>433</v>
      </c>
      <c r="B177" s="724" t="s">
        <v>434</v>
      </c>
      <c r="C177" s="724" t="s">
        <v>917</v>
      </c>
      <c r="D177" s="724" t="s">
        <v>62</v>
      </c>
      <c r="E177" s="724" t="s">
        <v>129</v>
      </c>
      <c r="F177" s="964"/>
      <c r="G177" s="725"/>
      <c r="H177" s="743"/>
      <c r="I177" s="749">
        <v>335</v>
      </c>
      <c r="J177" s="727">
        <v>319</v>
      </c>
      <c r="K177" s="750">
        <v>651</v>
      </c>
      <c r="L177" s="757">
        <v>112</v>
      </c>
      <c r="M177" s="729">
        <v>106</v>
      </c>
      <c r="N177" s="758">
        <v>217</v>
      </c>
      <c r="O177" s="820"/>
      <c r="P177" s="730">
        <v>18</v>
      </c>
      <c r="Q177" s="722"/>
      <c r="R177" s="722"/>
      <c r="S177" s="722"/>
      <c r="T177" s="723"/>
    </row>
    <row r="178" spans="1:20" s="732" customFormat="1" ht="13.5" x14ac:dyDescent="0.3">
      <c r="A178" s="724" t="s">
        <v>435</v>
      </c>
      <c r="B178" s="724" t="s">
        <v>436</v>
      </c>
      <c r="C178" s="724" t="s">
        <v>917</v>
      </c>
      <c r="D178" s="724" t="s">
        <v>62</v>
      </c>
      <c r="E178" s="724" t="s">
        <v>129</v>
      </c>
      <c r="F178" s="964"/>
      <c r="G178" s="725"/>
      <c r="H178" s="743"/>
      <c r="I178" s="749">
        <v>622</v>
      </c>
      <c r="J178" s="727">
        <v>614</v>
      </c>
      <c r="K178" s="750">
        <v>1236</v>
      </c>
      <c r="L178" s="757">
        <v>207</v>
      </c>
      <c r="M178" s="729">
        <v>205</v>
      </c>
      <c r="N178" s="758">
        <v>412</v>
      </c>
      <c r="O178" s="820"/>
      <c r="P178" s="730">
        <v>112</v>
      </c>
      <c r="Q178" s="722"/>
      <c r="R178" s="722"/>
      <c r="S178" s="722"/>
      <c r="T178" s="723"/>
    </row>
    <row r="179" spans="1:20" s="732" customFormat="1" ht="13.5" x14ac:dyDescent="0.3">
      <c r="A179" s="724" t="s">
        <v>437</v>
      </c>
      <c r="B179" s="724" t="s">
        <v>438</v>
      </c>
      <c r="C179" s="724" t="s">
        <v>917</v>
      </c>
      <c r="D179" s="724" t="s">
        <v>62</v>
      </c>
      <c r="E179" s="724" t="s">
        <v>129</v>
      </c>
      <c r="F179" s="964"/>
      <c r="G179" s="725"/>
      <c r="H179" s="743"/>
      <c r="I179" s="749">
        <v>410</v>
      </c>
      <c r="J179" s="727">
        <v>356</v>
      </c>
      <c r="K179" s="750">
        <v>765</v>
      </c>
      <c r="L179" s="757">
        <v>137</v>
      </c>
      <c r="M179" s="729">
        <v>119</v>
      </c>
      <c r="N179" s="758">
        <v>255</v>
      </c>
      <c r="O179" s="820"/>
      <c r="P179" s="730">
        <v>36</v>
      </c>
      <c r="Q179" s="722"/>
      <c r="R179" s="722"/>
      <c r="S179" s="722"/>
      <c r="T179" s="723"/>
    </row>
    <row r="180" spans="1:20" s="732" customFormat="1" ht="13.5" x14ac:dyDescent="0.3">
      <c r="A180" s="724" t="s">
        <v>439</v>
      </c>
      <c r="B180" s="724" t="s">
        <v>440</v>
      </c>
      <c r="C180" s="724" t="s">
        <v>917</v>
      </c>
      <c r="D180" s="724" t="s">
        <v>62</v>
      </c>
      <c r="E180" s="724" t="s">
        <v>129</v>
      </c>
      <c r="F180" s="964"/>
      <c r="G180" s="725"/>
      <c r="H180" s="743"/>
      <c r="I180" s="749">
        <v>530</v>
      </c>
      <c r="J180" s="727">
        <v>477</v>
      </c>
      <c r="K180" s="750">
        <v>1007</v>
      </c>
      <c r="L180" s="757">
        <v>177</v>
      </c>
      <c r="M180" s="729">
        <v>159</v>
      </c>
      <c r="N180" s="758">
        <v>336</v>
      </c>
      <c r="O180" s="820"/>
      <c r="P180" s="730">
        <v>46</v>
      </c>
      <c r="Q180" s="722"/>
      <c r="R180" s="722"/>
      <c r="S180" s="722"/>
      <c r="T180" s="723"/>
    </row>
    <row r="181" spans="1:20" s="732" customFormat="1" ht="13.5" x14ac:dyDescent="0.3">
      <c r="A181" s="724" t="s">
        <v>441</v>
      </c>
      <c r="B181" s="724" t="s">
        <v>442</v>
      </c>
      <c r="C181" s="724" t="s">
        <v>917</v>
      </c>
      <c r="D181" s="724" t="s">
        <v>62</v>
      </c>
      <c r="E181" s="724" t="s">
        <v>129</v>
      </c>
      <c r="F181" s="964"/>
      <c r="G181" s="725"/>
      <c r="H181" s="743"/>
      <c r="I181" s="749">
        <v>277</v>
      </c>
      <c r="J181" s="727">
        <v>260</v>
      </c>
      <c r="K181" s="750">
        <v>534</v>
      </c>
      <c r="L181" s="757">
        <v>92</v>
      </c>
      <c r="M181" s="729">
        <v>87</v>
      </c>
      <c r="N181" s="758">
        <v>178</v>
      </c>
      <c r="O181" s="820"/>
      <c r="P181" s="730">
        <v>282</v>
      </c>
      <c r="Q181" s="722"/>
      <c r="R181" s="722"/>
      <c r="S181" s="722"/>
      <c r="T181" s="723"/>
    </row>
    <row r="182" spans="1:20" s="732" customFormat="1" ht="13.5" x14ac:dyDescent="0.3">
      <c r="A182" s="724" t="s">
        <v>443</v>
      </c>
      <c r="B182" s="724" t="s">
        <v>444</v>
      </c>
      <c r="C182" s="724" t="s">
        <v>917</v>
      </c>
      <c r="D182" s="724" t="s">
        <v>62</v>
      </c>
      <c r="E182" s="724" t="s">
        <v>129</v>
      </c>
      <c r="F182" s="964"/>
      <c r="G182" s="725"/>
      <c r="H182" s="743"/>
      <c r="I182" s="749">
        <v>269</v>
      </c>
      <c r="J182" s="727">
        <v>280</v>
      </c>
      <c r="K182" s="750">
        <v>549</v>
      </c>
      <c r="L182" s="757">
        <v>90</v>
      </c>
      <c r="M182" s="729">
        <v>93</v>
      </c>
      <c r="N182" s="758">
        <v>183</v>
      </c>
      <c r="O182" s="820"/>
      <c r="P182" s="730">
        <v>91</v>
      </c>
      <c r="Q182" s="722"/>
      <c r="R182" s="722"/>
      <c r="S182" s="722"/>
      <c r="T182" s="723"/>
    </row>
    <row r="183" spans="1:20" s="732" customFormat="1" ht="13.5" x14ac:dyDescent="0.3">
      <c r="A183" s="724" t="s">
        <v>445</v>
      </c>
      <c r="B183" s="724" t="s">
        <v>446</v>
      </c>
      <c r="C183" s="724" t="s">
        <v>917</v>
      </c>
      <c r="D183" s="724" t="s">
        <v>62</v>
      </c>
      <c r="E183" s="724" t="s">
        <v>129</v>
      </c>
      <c r="F183" s="964"/>
      <c r="G183" s="725"/>
      <c r="H183" s="743"/>
      <c r="I183" s="749">
        <v>440</v>
      </c>
      <c r="J183" s="727">
        <v>416</v>
      </c>
      <c r="K183" s="750">
        <v>863</v>
      </c>
      <c r="L183" s="757">
        <v>147</v>
      </c>
      <c r="M183" s="729">
        <v>139</v>
      </c>
      <c r="N183" s="758">
        <v>288</v>
      </c>
      <c r="O183" s="820"/>
      <c r="P183" s="730">
        <v>210</v>
      </c>
      <c r="Q183" s="722"/>
      <c r="R183" s="722"/>
      <c r="S183" s="722"/>
      <c r="T183" s="723"/>
    </row>
    <row r="184" spans="1:20" s="732" customFormat="1" ht="13.5" x14ac:dyDescent="0.3">
      <c r="A184" s="724" t="s">
        <v>447</v>
      </c>
      <c r="B184" s="724" t="s">
        <v>448</v>
      </c>
      <c r="C184" s="724" t="s">
        <v>917</v>
      </c>
      <c r="D184" s="724" t="s">
        <v>62</v>
      </c>
      <c r="E184" s="724" t="s">
        <v>129</v>
      </c>
      <c r="F184" s="964"/>
      <c r="G184" s="725"/>
      <c r="H184" s="743"/>
      <c r="I184" s="749">
        <v>546</v>
      </c>
      <c r="J184" s="727">
        <v>551</v>
      </c>
      <c r="K184" s="750">
        <v>1097</v>
      </c>
      <c r="L184" s="757">
        <v>182</v>
      </c>
      <c r="M184" s="729">
        <v>184</v>
      </c>
      <c r="N184" s="758">
        <v>366</v>
      </c>
      <c r="O184" s="820"/>
      <c r="P184" s="730">
        <v>178</v>
      </c>
      <c r="Q184" s="722"/>
      <c r="R184" s="722"/>
      <c r="S184" s="722"/>
      <c r="T184" s="723"/>
    </row>
    <row r="185" spans="1:20" s="732" customFormat="1" ht="13.5" x14ac:dyDescent="0.3">
      <c r="A185" s="724" t="s">
        <v>449</v>
      </c>
      <c r="B185" s="724" t="s">
        <v>450</v>
      </c>
      <c r="C185" s="724" t="s">
        <v>917</v>
      </c>
      <c r="D185" s="724" t="s">
        <v>62</v>
      </c>
      <c r="E185" s="724" t="s">
        <v>129</v>
      </c>
      <c r="F185" s="964"/>
      <c r="G185" s="725"/>
      <c r="H185" s="743"/>
      <c r="I185" s="749">
        <v>675</v>
      </c>
      <c r="J185" s="727">
        <v>622</v>
      </c>
      <c r="K185" s="750">
        <v>1297</v>
      </c>
      <c r="L185" s="757">
        <v>225</v>
      </c>
      <c r="M185" s="729">
        <v>207</v>
      </c>
      <c r="N185" s="758">
        <v>432</v>
      </c>
      <c r="O185" s="820"/>
      <c r="P185" s="730">
        <v>147</v>
      </c>
      <c r="Q185" s="722"/>
      <c r="R185" s="722"/>
      <c r="S185" s="722"/>
      <c r="T185" s="723"/>
    </row>
    <row r="186" spans="1:20" s="732" customFormat="1" ht="13.5" x14ac:dyDescent="0.3">
      <c r="A186" s="724" t="s">
        <v>176</v>
      </c>
      <c r="B186" s="724" t="s">
        <v>177</v>
      </c>
      <c r="C186" s="724" t="s">
        <v>942</v>
      </c>
      <c r="D186" s="724" t="s">
        <v>61</v>
      </c>
      <c r="E186" s="724" t="s">
        <v>129</v>
      </c>
      <c r="F186" s="964"/>
      <c r="G186" s="725"/>
      <c r="H186" s="743"/>
      <c r="I186" s="749">
        <v>216</v>
      </c>
      <c r="J186" s="727">
        <v>184</v>
      </c>
      <c r="K186" s="750">
        <v>400</v>
      </c>
      <c r="L186" s="757">
        <v>72</v>
      </c>
      <c r="M186" s="729">
        <v>61</v>
      </c>
      <c r="N186" s="758">
        <v>133</v>
      </c>
      <c r="O186" s="820"/>
      <c r="P186" s="730">
        <v>70</v>
      </c>
      <c r="Q186" s="722"/>
      <c r="R186" s="722"/>
      <c r="S186" s="722"/>
      <c r="T186" s="723"/>
    </row>
    <row r="187" spans="1:20" s="732" customFormat="1" ht="13.5" x14ac:dyDescent="0.3">
      <c r="A187" s="724" t="s">
        <v>178</v>
      </c>
      <c r="B187" s="724" t="s">
        <v>179</v>
      </c>
      <c r="C187" s="724" t="s">
        <v>942</v>
      </c>
      <c r="D187" s="724" t="s">
        <v>61</v>
      </c>
      <c r="E187" s="724" t="s">
        <v>129</v>
      </c>
      <c r="F187" s="964"/>
      <c r="G187" s="725"/>
      <c r="H187" s="743"/>
      <c r="I187" s="749">
        <v>297</v>
      </c>
      <c r="J187" s="727">
        <v>295</v>
      </c>
      <c r="K187" s="750">
        <v>590</v>
      </c>
      <c r="L187" s="757">
        <v>99</v>
      </c>
      <c r="M187" s="729">
        <v>98</v>
      </c>
      <c r="N187" s="758">
        <v>197</v>
      </c>
      <c r="O187" s="820"/>
      <c r="P187" s="730">
        <v>243</v>
      </c>
      <c r="Q187" s="722"/>
      <c r="R187" s="722"/>
      <c r="S187" s="722"/>
      <c r="T187" s="723"/>
    </row>
    <row r="188" spans="1:20" s="732" customFormat="1" ht="13.5" x14ac:dyDescent="0.3">
      <c r="A188" s="724" t="s">
        <v>134</v>
      </c>
      <c r="B188" s="724" t="s">
        <v>135</v>
      </c>
      <c r="C188" s="724" t="s">
        <v>920</v>
      </c>
      <c r="D188" s="724" t="s">
        <v>61</v>
      </c>
      <c r="E188" s="724" t="s">
        <v>129</v>
      </c>
      <c r="F188" s="964"/>
      <c r="G188" s="725"/>
      <c r="H188" s="743"/>
      <c r="I188" s="749">
        <v>948</v>
      </c>
      <c r="J188" s="727">
        <v>1004</v>
      </c>
      <c r="K188" s="750">
        <v>1962</v>
      </c>
      <c r="L188" s="757">
        <v>316</v>
      </c>
      <c r="M188" s="729">
        <v>335</v>
      </c>
      <c r="N188" s="758">
        <v>654</v>
      </c>
      <c r="O188" s="820"/>
      <c r="P188" s="730">
        <v>90</v>
      </c>
      <c r="Q188" s="722"/>
      <c r="R188" s="722"/>
      <c r="S188" s="722"/>
      <c r="T188" s="723"/>
    </row>
    <row r="189" spans="1:20" s="732" customFormat="1" ht="13.5" x14ac:dyDescent="0.3">
      <c r="A189" s="724" t="s">
        <v>136</v>
      </c>
      <c r="B189" s="724" t="s">
        <v>137</v>
      </c>
      <c r="C189" s="724" t="s">
        <v>920</v>
      </c>
      <c r="D189" s="724" t="s">
        <v>61</v>
      </c>
      <c r="E189" s="724" t="s">
        <v>129</v>
      </c>
      <c r="F189" s="964"/>
      <c r="G189" s="725"/>
      <c r="H189" s="743"/>
      <c r="I189" s="749">
        <v>349</v>
      </c>
      <c r="J189" s="727">
        <v>329</v>
      </c>
      <c r="K189" s="750">
        <v>678</v>
      </c>
      <c r="L189" s="757">
        <v>116</v>
      </c>
      <c r="M189" s="729">
        <v>110</v>
      </c>
      <c r="N189" s="758">
        <v>226</v>
      </c>
      <c r="O189" s="820"/>
      <c r="P189" s="730">
        <v>265</v>
      </c>
      <c r="Q189" s="722"/>
      <c r="R189" s="722"/>
      <c r="S189" s="722"/>
      <c r="T189" s="723"/>
    </row>
    <row r="190" spans="1:20" s="732" customFormat="1" ht="13.5" x14ac:dyDescent="0.3">
      <c r="A190" s="724" t="s">
        <v>164</v>
      </c>
      <c r="B190" s="724" t="s">
        <v>165</v>
      </c>
      <c r="C190" s="724" t="s">
        <v>919</v>
      </c>
      <c r="D190" s="724" t="s">
        <v>61</v>
      </c>
      <c r="E190" s="724" t="s">
        <v>129</v>
      </c>
      <c r="F190" s="964"/>
      <c r="G190" s="725"/>
      <c r="H190" s="743"/>
      <c r="I190" s="749">
        <v>898</v>
      </c>
      <c r="J190" s="727">
        <v>775</v>
      </c>
      <c r="K190" s="750">
        <v>1673</v>
      </c>
      <c r="L190" s="757">
        <v>299</v>
      </c>
      <c r="M190" s="729">
        <v>258</v>
      </c>
      <c r="N190" s="758">
        <v>558</v>
      </c>
      <c r="O190" s="820"/>
      <c r="P190" s="730">
        <v>30</v>
      </c>
      <c r="Q190" s="722"/>
      <c r="R190" s="722"/>
      <c r="S190" s="722"/>
      <c r="T190" s="723"/>
    </row>
    <row r="191" spans="1:20" s="732" customFormat="1" ht="13.5" x14ac:dyDescent="0.3">
      <c r="A191" s="724" t="s">
        <v>180</v>
      </c>
      <c r="B191" s="724" t="s">
        <v>181</v>
      </c>
      <c r="C191" s="724" t="s">
        <v>942</v>
      </c>
      <c r="D191" s="724" t="s">
        <v>61</v>
      </c>
      <c r="E191" s="724" t="s">
        <v>129</v>
      </c>
      <c r="F191" s="964"/>
      <c r="G191" s="725"/>
      <c r="H191" s="743"/>
      <c r="I191" s="749">
        <v>353</v>
      </c>
      <c r="J191" s="727">
        <v>309</v>
      </c>
      <c r="K191" s="750">
        <v>667</v>
      </c>
      <c r="L191" s="757">
        <v>118</v>
      </c>
      <c r="M191" s="729">
        <v>103</v>
      </c>
      <c r="N191" s="758">
        <v>222</v>
      </c>
      <c r="O191" s="820"/>
      <c r="P191" s="730">
        <v>226</v>
      </c>
      <c r="Q191" s="722"/>
      <c r="R191" s="722"/>
      <c r="S191" s="722"/>
      <c r="T191" s="723"/>
    </row>
    <row r="192" spans="1:20" s="732" customFormat="1" ht="13.5" x14ac:dyDescent="0.3">
      <c r="A192" s="724" t="s">
        <v>138</v>
      </c>
      <c r="B192" s="724" t="s">
        <v>139</v>
      </c>
      <c r="C192" s="724" t="s">
        <v>920</v>
      </c>
      <c r="D192" s="724" t="s">
        <v>61</v>
      </c>
      <c r="E192" s="724" t="s">
        <v>129</v>
      </c>
      <c r="F192" s="964"/>
      <c r="G192" s="725"/>
      <c r="H192" s="743"/>
      <c r="I192" s="749">
        <v>478</v>
      </c>
      <c r="J192" s="727">
        <v>518</v>
      </c>
      <c r="K192" s="750">
        <v>996</v>
      </c>
      <c r="L192" s="757">
        <v>159</v>
      </c>
      <c r="M192" s="729">
        <v>173</v>
      </c>
      <c r="N192" s="758">
        <v>332</v>
      </c>
      <c r="O192" s="820"/>
      <c r="P192" s="730">
        <v>168</v>
      </c>
      <c r="Q192" s="722"/>
      <c r="R192" s="722"/>
      <c r="S192" s="722"/>
      <c r="T192" s="723"/>
    </row>
    <row r="193" spans="1:20" s="732" customFormat="1" ht="13.5" x14ac:dyDescent="0.3">
      <c r="A193" s="724" t="s">
        <v>196</v>
      </c>
      <c r="B193" s="724" t="s">
        <v>197</v>
      </c>
      <c r="C193" s="724" t="s">
        <v>922</v>
      </c>
      <c r="D193" s="724" t="s">
        <v>61</v>
      </c>
      <c r="E193" s="724" t="s">
        <v>129</v>
      </c>
      <c r="F193" s="964"/>
      <c r="G193" s="725"/>
      <c r="H193" s="743"/>
      <c r="I193" s="749">
        <v>473</v>
      </c>
      <c r="J193" s="727">
        <v>517</v>
      </c>
      <c r="K193" s="750">
        <v>990</v>
      </c>
      <c r="L193" s="757">
        <v>158</v>
      </c>
      <c r="M193" s="729">
        <v>172</v>
      </c>
      <c r="N193" s="758">
        <v>330</v>
      </c>
      <c r="O193" s="820"/>
      <c r="P193" s="730">
        <v>207</v>
      </c>
      <c r="Q193" s="722"/>
      <c r="R193" s="722"/>
      <c r="S193" s="722"/>
      <c r="T193" s="723"/>
    </row>
    <row r="194" spans="1:20" s="732" customFormat="1" ht="13.5" x14ac:dyDescent="0.3">
      <c r="A194" s="724" t="s">
        <v>703</v>
      </c>
      <c r="B194" s="724" t="s">
        <v>704</v>
      </c>
      <c r="C194" s="724" t="s">
        <v>919</v>
      </c>
      <c r="D194" s="724" t="s">
        <v>705</v>
      </c>
      <c r="E194" s="724" t="s">
        <v>129</v>
      </c>
      <c r="F194" s="964"/>
      <c r="G194" s="725"/>
      <c r="H194" s="743"/>
      <c r="I194" s="749">
        <v>786</v>
      </c>
      <c r="J194" s="727">
        <v>700</v>
      </c>
      <c r="K194" s="750">
        <v>1486</v>
      </c>
      <c r="L194" s="757">
        <v>262</v>
      </c>
      <c r="M194" s="729">
        <v>233</v>
      </c>
      <c r="N194" s="758">
        <v>495</v>
      </c>
      <c r="O194" s="820"/>
      <c r="P194" s="730">
        <v>66</v>
      </c>
      <c r="Q194" s="722"/>
      <c r="R194" s="722"/>
      <c r="S194" s="722"/>
      <c r="T194" s="723"/>
    </row>
    <row r="195" spans="1:20" s="732" customFormat="1" ht="13.5" x14ac:dyDescent="0.3">
      <c r="A195" s="724" t="s">
        <v>706</v>
      </c>
      <c r="B195" s="724" t="s">
        <v>707</v>
      </c>
      <c r="C195" s="724" t="s">
        <v>919</v>
      </c>
      <c r="D195" s="724" t="s">
        <v>705</v>
      </c>
      <c r="E195" s="724" t="s">
        <v>129</v>
      </c>
      <c r="F195" s="964"/>
      <c r="G195" s="725"/>
      <c r="H195" s="743"/>
      <c r="I195" s="749">
        <v>725</v>
      </c>
      <c r="J195" s="727">
        <v>637</v>
      </c>
      <c r="K195" s="750">
        <v>1361</v>
      </c>
      <c r="L195" s="757">
        <v>242</v>
      </c>
      <c r="M195" s="729">
        <v>212</v>
      </c>
      <c r="N195" s="758">
        <v>454</v>
      </c>
      <c r="O195" s="820"/>
      <c r="P195" s="730">
        <v>120</v>
      </c>
      <c r="Q195" s="722"/>
      <c r="R195" s="722"/>
      <c r="S195" s="722"/>
      <c r="T195" s="723"/>
    </row>
    <row r="196" spans="1:20" s="732" customFormat="1" ht="13.5" x14ac:dyDescent="0.3">
      <c r="A196" s="724" t="s">
        <v>150</v>
      </c>
      <c r="B196" s="724" t="s">
        <v>151</v>
      </c>
      <c r="C196" s="724" t="s">
        <v>921</v>
      </c>
      <c r="D196" s="724" t="s">
        <v>61</v>
      </c>
      <c r="E196" s="724" t="s">
        <v>129</v>
      </c>
      <c r="F196" s="964"/>
      <c r="G196" s="725"/>
      <c r="H196" s="743"/>
      <c r="I196" s="749">
        <v>343</v>
      </c>
      <c r="J196" s="727">
        <v>312</v>
      </c>
      <c r="K196" s="750">
        <v>655</v>
      </c>
      <c r="L196" s="757">
        <v>114</v>
      </c>
      <c r="M196" s="729">
        <v>104</v>
      </c>
      <c r="N196" s="758">
        <v>218</v>
      </c>
      <c r="O196" s="820"/>
      <c r="P196" s="730">
        <v>308</v>
      </c>
      <c r="Q196" s="722"/>
      <c r="R196" s="722"/>
      <c r="S196" s="722"/>
      <c r="T196" s="723"/>
    </row>
    <row r="197" spans="1:20" s="732" customFormat="1" ht="13.5" x14ac:dyDescent="0.3">
      <c r="A197" s="724" t="s">
        <v>140</v>
      </c>
      <c r="B197" s="724" t="s">
        <v>141</v>
      </c>
      <c r="C197" s="724" t="s">
        <v>920</v>
      </c>
      <c r="D197" s="724" t="s">
        <v>61</v>
      </c>
      <c r="E197" s="724" t="s">
        <v>129</v>
      </c>
      <c r="F197" s="964"/>
      <c r="G197" s="725"/>
      <c r="H197" s="743"/>
      <c r="I197" s="749">
        <v>350</v>
      </c>
      <c r="J197" s="727">
        <v>378</v>
      </c>
      <c r="K197" s="750">
        <v>728</v>
      </c>
      <c r="L197" s="757">
        <v>117</v>
      </c>
      <c r="M197" s="729">
        <v>126</v>
      </c>
      <c r="N197" s="758">
        <v>243</v>
      </c>
      <c r="O197" s="820"/>
      <c r="P197" s="730">
        <v>202</v>
      </c>
      <c r="Q197" s="722"/>
      <c r="R197" s="722"/>
      <c r="S197" s="722"/>
      <c r="T197" s="723"/>
    </row>
    <row r="198" spans="1:20" s="732" customFormat="1" ht="13.5" x14ac:dyDescent="0.3">
      <c r="A198" s="724" t="s">
        <v>152</v>
      </c>
      <c r="B198" s="724" t="s">
        <v>153</v>
      </c>
      <c r="C198" s="724" t="s">
        <v>921</v>
      </c>
      <c r="D198" s="724" t="s">
        <v>61</v>
      </c>
      <c r="E198" s="724" t="s">
        <v>129</v>
      </c>
      <c r="F198" s="964"/>
      <c r="G198" s="725"/>
      <c r="H198" s="743"/>
      <c r="I198" s="749">
        <v>441</v>
      </c>
      <c r="J198" s="727">
        <v>403</v>
      </c>
      <c r="K198" s="750">
        <v>844</v>
      </c>
      <c r="L198" s="757">
        <v>147</v>
      </c>
      <c r="M198" s="729">
        <v>134</v>
      </c>
      <c r="N198" s="758">
        <v>281</v>
      </c>
      <c r="O198" s="820"/>
      <c r="P198" s="730">
        <v>232</v>
      </c>
      <c r="Q198" s="722"/>
      <c r="R198" s="722"/>
      <c r="S198" s="722"/>
      <c r="T198" s="723"/>
    </row>
    <row r="199" spans="1:20" s="732" customFormat="1" ht="13.5" x14ac:dyDescent="0.3">
      <c r="A199" s="724" t="s">
        <v>182</v>
      </c>
      <c r="B199" s="724" t="s">
        <v>183</v>
      </c>
      <c r="C199" s="724" t="s">
        <v>942</v>
      </c>
      <c r="D199" s="724" t="s">
        <v>61</v>
      </c>
      <c r="E199" s="724" t="s">
        <v>129</v>
      </c>
      <c r="F199" s="964"/>
      <c r="G199" s="725"/>
      <c r="H199" s="743"/>
      <c r="I199" s="749">
        <v>355</v>
      </c>
      <c r="J199" s="727">
        <v>310</v>
      </c>
      <c r="K199" s="750">
        <v>665</v>
      </c>
      <c r="L199" s="757">
        <v>118</v>
      </c>
      <c r="M199" s="729">
        <v>103</v>
      </c>
      <c r="N199" s="758">
        <v>222</v>
      </c>
      <c r="O199" s="820"/>
      <c r="P199" s="730">
        <v>161</v>
      </c>
      <c r="Q199" s="722"/>
      <c r="R199" s="722"/>
      <c r="S199" s="722"/>
      <c r="T199" s="723"/>
    </row>
    <row r="200" spans="1:20" s="732" customFormat="1" ht="13.5" x14ac:dyDescent="0.3">
      <c r="A200" s="724" t="s">
        <v>154</v>
      </c>
      <c r="B200" s="724" t="s">
        <v>155</v>
      </c>
      <c r="C200" s="724" t="s">
        <v>921</v>
      </c>
      <c r="D200" s="724" t="s">
        <v>61</v>
      </c>
      <c r="E200" s="724" t="s">
        <v>129</v>
      </c>
      <c r="F200" s="964"/>
      <c r="G200" s="725"/>
      <c r="H200" s="743"/>
      <c r="I200" s="749">
        <v>1167</v>
      </c>
      <c r="J200" s="727">
        <v>1016</v>
      </c>
      <c r="K200" s="750">
        <v>2183</v>
      </c>
      <c r="L200" s="757">
        <v>389</v>
      </c>
      <c r="M200" s="729">
        <v>339</v>
      </c>
      <c r="N200" s="758">
        <v>728</v>
      </c>
      <c r="O200" s="820"/>
      <c r="P200" s="730">
        <v>22</v>
      </c>
      <c r="Q200" s="722"/>
      <c r="R200" s="722"/>
      <c r="S200" s="722"/>
      <c r="T200" s="723"/>
    </row>
    <row r="201" spans="1:20" s="732" customFormat="1" ht="13.5" x14ac:dyDescent="0.3">
      <c r="A201" s="724" t="s">
        <v>166</v>
      </c>
      <c r="B201" s="724" t="s">
        <v>167</v>
      </c>
      <c r="C201" s="724" t="s">
        <v>919</v>
      </c>
      <c r="D201" s="724" t="s">
        <v>61</v>
      </c>
      <c r="E201" s="724" t="s">
        <v>129</v>
      </c>
      <c r="F201" s="964"/>
      <c r="G201" s="725"/>
      <c r="H201" s="743"/>
      <c r="I201" s="749">
        <v>353</v>
      </c>
      <c r="J201" s="727">
        <v>391</v>
      </c>
      <c r="K201" s="750">
        <v>749</v>
      </c>
      <c r="L201" s="757">
        <v>118</v>
      </c>
      <c r="M201" s="729">
        <v>130</v>
      </c>
      <c r="N201" s="758">
        <v>250</v>
      </c>
      <c r="O201" s="820"/>
      <c r="P201" s="730">
        <v>68</v>
      </c>
      <c r="Q201" s="722"/>
      <c r="R201" s="722"/>
      <c r="S201" s="722"/>
      <c r="T201" s="723"/>
    </row>
    <row r="202" spans="1:20" s="732" customFormat="1" ht="13.5" x14ac:dyDescent="0.3">
      <c r="A202" s="724" t="s">
        <v>198</v>
      </c>
      <c r="B202" s="724" t="s">
        <v>199</v>
      </c>
      <c r="C202" s="724" t="s">
        <v>922</v>
      </c>
      <c r="D202" s="724" t="s">
        <v>61</v>
      </c>
      <c r="E202" s="724" t="s">
        <v>129</v>
      </c>
      <c r="F202" s="964"/>
      <c r="G202" s="725"/>
      <c r="H202" s="743"/>
      <c r="I202" s="749">
        <v>450</v>
      </c>
      <c r="J202" s="727">
        <v>403</v>
      </c>
      <c r="K202" s="750">
        <v>858</v>
      </c>
      <c r="L202" s="757">
        <v>150</v>
      </c>
      <c r="M202" s="729">
        <v>134</v>
      </c>
      <c r="N202" s="758">
        <v>286</v>
      </c>
      <c r="O202" s="820"/>
      <c r="P202" s="730">
        <v>56</v>
      </c>
      <c r="Q202" s="722"/>
      <c r="R202" s="722"/>
      <c r="S202" s="722"/>
      <c r="T202" s="723"/>
    </row>
    <row r="203" spans="1:20" s="732" customFormat="1" ht="13.5" x14ac:dyDescent="0.3">
      <c r="A203" s="724" t="s">
        <v>451</v>
      </c>
      <c r="B203" s="724" t="s">
        <v>452</v>
      </c>
      <c r="C203" s="724" t="s">
        <v>950</v>
      </c>
      <c r="D203" s="724" t="s">
        <v>62</v>
      </c>
      <c r="E203" s="724" t="s">
        <v>129</v>
      </c>
      <c r="F203" s="964"/>
      <c r="G203" s="725"/>
      <c r="H203" s="743"/>
      <c r="I203" s="749">
        <v>571</v>
      </c>
      <c r="J203" s="727">
        <v>546</v>
      </c>
      <c r="K203" s="750">
        <v>1117</v>
      </c>
      <c r="L203" s="757">
        <v>190</v>
      </c>
      <c r="M203" s="729">
        <v>182</v>
      </c>
      <c r="N203" s="758">
        <v>372</v>
      </c>
      <c r="O203" s="820"/>
      <c r="P203" s="730">
        <v>3</v>
      </c>
      <c r="Q203" s="722"/>
      <c r="R203" s="722"/>
      <c r="S203" s="722"/>
      <c r="T203" s="723"/>
    </row>
    <row r="204" spans="1:20" s="732" customFormat="1" ht="13.5" x14ac:dyDescent="0.3">
      <c r="A204" s="724" t="s">
        <v>453</v>
      </c>
      <c r="B204" s="724" t="s">
        <v>454</v>
      </c>
      <c r="C204" s="724" t="s">
        <v>950</v>
      </c>
      <c r="D204" s="724" t="s">
        <v>62</v>
      </c>
      <c r="E204" s="724" t="s">
        <v>129</v>
      </c>
      <c r="F204" s="964"/>
      <c r="G204" s="725"/>
      <c r="H204" s="743"/>
      <c r="I204" s="749">
        <v>1818</v>
      </c>
      <c r="J204" s="727">
        <v>1525</v>
      </c>
      <c r="K204" s="750">
        <v>3353</v>
      </c>
      <c r="L204" s="757">
        <v>606</v>
      </c>
      <c r="M204" s="729">
        <v>508</v>
      </c>
      <c r="N204" s="758">
        <v>1118</v>
      </c>
      <c r="O204" s="820"/>
      <c r="P204" s="730">
        <v>4</v>
      </c>
      <c r="Q204" s="722"/>
      <c r="R204" s="722"/>
      <c r="S204" s="722"/>
      <c r="T204" s="723"/>
    </row>
    <row r="205" spans="1:20" s="732" customFormat="1" ht="13.5" x14ac:dyDescent="0.3">
      <c r="A205" s="724" t="s">
        <v>457</v>
      </c>
      <c r="B205" s="724" t="s">
        <v>458</v>
      </c>
      <c r="C205" s="724" t="s">
        <v>950</v>
      </c>
      <c r="D205" s="724" t="s">
        <v>62</v>
      </c>
      <c r="E205" s="724" t="s">
        <v>129</v>
      </c>
      <c r="F205" s="964"/>
      <c r="G205" s="725"/>
      <c r="H205" s="743"/>
      <c r="I205" s="749">
        <v>755</v>
      </c>
      <c r="J205" s="727">
        <v>715</v>
      </c>
      <c r="K205" s="750">
        <v>1480</v>
      </c>
      <c r="L205" s="757">
        <v>252</v>
      </c>
      <c r="M205" s="729">
        <v>238</v>
      </c>
      <c r="N205" s="758">
        <v>493</v>
      </c>
      <c r="O205" s="820"/>
      <c r="P205" s="730">
        <v>40</v>
      </c>
      <c r="Q205" s="722"/>
      <c r="R205" s="722"/>
      <c r="S205" s="722"/>
      <c r="T205" s="723"/>
    </row>
    <row r="206" spans="1:20" s="732" customFormat="1" ht="13.5" x14ac:dyDescent="0.3">
      <c r="A206" s="724" t="s">
        <v>455</v>
      </c>
      <c r="B206" s="724" t="s">
        <v>456</v>
      </c>
      <c r="C206" s="724" t="s">
        <v>950</v>
      </c>
      <c r="D206" s="724" t="s">
        <v>62</v>
      </c>
      <c r="E206" s="724" t="s">
        <v>129</v>
      </c>
      <c r="F206" s="964"/>
      <c r="G206" s="725"/>
      <c r="H206" s="743"/>
      <c r="I206" s="749">
        <v>1266</v>
      </c>
      <c r="J206" s="727">
        <v>1261</v>
      </c>
      <c r="K206" s="750">
        <v>2537</v>
      </c>
      <c r="L206" s="757">
        <v>422</v>
      </c>
      <c r="M206" s="729">
        <v>420</v>
      </c>
      <c r="N206" s="758">
        <v>846</v>
      </c>
      <c r="O206" s="820"/>
      <c r="P206" s="730">
        <v>89</v>
      </c>
      <c r="Q206" s="722"/>
      <c r="R206" s="722"/>
      <c r="S206" s="722"/>
      <c r="T206" s="723"/>
    </row>
    <row r="207" spans="1:20" s="732" customFormat="1" ht="13.5" x14ac:dyDescent="0.3">
      <c r="A207" s="724" t="s">
        <v>459</v>
      </c>
      <c r="B207" s="724" t="s">
        <v>460</v>
      </c>
      <c r="C207" s="724" t="s">
        <v>950</v>
      </c>
      <c r="D207" s="724" t="s">
        <v>62</v>
      </c>
      <c r="E207" s="724" t="s">
        <v>129</v>
      </c>
      <c r="F207" s="964"/>
      <c r="G207" s="725"/>
      <c r="H207" s="743"/>
      <c r="I207" s="749">
        <v>1432</v>
      </c>
      <c r="J207" s="727">
        <v>1407</v>
      </c>
      <c r="K207" s="750">
        <v>2844</v>
      </c>
      <c r="L207" s="757">
        <v>477</v>
      </c>
      <c r="M207" s="729">
        <v>469</v>
      </c>
      <c r="N207" s="758">
        <v>948</v>
      </c>
      <c r="O207" s="820"/>
      <c r="P207" s="730">
        <v>77</v>
      </c>
      <c r="Q207" s="722"/>
      <c r="R207" s="722"/>
      <c r="S207" s="722"/>
      <c r="T207" s="723"/>
    </row>
    <row r="208" spans="1:20" s="732" customFormat="1" ht="13.5" x14ac:dyDescent="0.3">
      <c r="A208" s="724" t="s">
        <v>274</v>
      </c>
      <c r="B208" s="724" t="s">
        <v>275</v>
      </c>
      <c r="C208" s="724" t="s">
        <v>941</v>
      </c>
      <c r="D208" s="724" t="s">
        <v>59</v>
      </c>
      <c r="E208" s="724" t="s">
        <v>129</v>
      </c>
      <c r="F208" s="964"/>
      <c r="G208" s="725"/>
      <c r="H208" s="743"/>
      <c r="I208" s="749">
        <v>694</v>
      </c>
      <c r="J208" s="727">
        <v>642</v>
      </c>
      <c r="K208" s="750">
        <v>1336</v>
      </c>
      <c r="L208" s="757">
        <v>231</v>
      </c>
      <c r="M208" s="729">
        <v>214</v>
      </c>
      <c r="N208" s="758">
        <v>445</v>
      </c>
      <c r="O208" s="820"/>
      <c r="P208" s="730">
        <v>127</v>
      </c>
      <c r="Q208" s="722"/>
      <c r="R208" s="722"/>
      <c r="S208" s="722"/>
      <c r="T208" s="723"/>
    </row>
    <row r="209" spans="1:20" s="732" customFormat="1" ht="13.5" x14ac:dyDescent="0.3">
      <c r="A209" s="724" t="s">
        <v>276</v>
      </c>
      <c r="B209" s="724" t="s">
        <v>277</v>
      </c>
      <c r="C209" s="724" t="s">
        <v>941</v>
      </c>
      <c r="D209" s="724" t="s">
        <v>59</v>
      </c>
      <c r="E209" s="724" t="s">
        <v>129</v>
      </c>
      <c r="F209" s="964"/>
      <c r="G209" s="725"/>
      <c r="H209" s="743"/>
      <c r="I209" s="749">
        <v>673</v>
      </c>
      <c r="J209" s="727">
        <v>649</v>
      </c>
      <c r="K209" s="750">
        <v>1322</v>
      </c>
      <c r="L209" s="757">
        <v>224</v>
      </c>
      <c r="M209" s="729">
        <v>216</v>
      </c>
      <c r="N209" s="758">
        <v>441</v>
      </c>
      <c r="O209" s="820"/>
      <c r="P209" s="730">
        <v>257</v>
      </c>
      <c r="Q209" s="722"/>
      <c r="R209" s="722"/>
      <c r="S209" s="722"/>
      <c r="T209" s="723"/>
    </row>
    <row r="210" spans="1:20" s="732" customFormat="1" ht="13.5" x14ac:dyDescent="0.3">
      <c r="A210" s="724" t="s">
        <v>278</v>
      </c>
      <c r="B210" s="724" t="s">
        <v>279</v>
      </c>
      <c r="C210" s="724" t="s">
        <v>941</v>
      </c>
      <c r="D210" s="724" t="s">
        <v>59</v>
      </c>
      <c r="E210" s="724" t="s">
        <v>129</v>
      </c>
      <c r="F210" s="964"/>
      <c r="G210" s="725"/>
      <c r="H210" s="743"/>
      <c r="I210" s="749">
        <v>564</v>
      </c>
      <c r="J210" s="727">
        <v>446</v>
      </c>
      <c r="K210" s="750">
        <v>1010</v>
      </c>
      <c r="L210" s="757">
        <v>188</v>
      </c>
      <c r="M210" s="729">
        <v>149</v>
      </c>
      <c r="N210" s="758">
        <v>337</v>
      </c>
      <c r="O210" s="820"/>
      <c r="P210" s="730">
        <v>24</v>
      </c>
      <c r="Q210" s="722"/>
      <c r="R210" s="722"/>
      <c r="S210" s="722"/>
      <c r="T210" s="723"/>
    </row>
    <row r="211" spans="1:20" s="732" customFormat="1" ht="13.5" x14ac:dyDescent="0.3">
      <c r="A211" s="724" t="s">
        <v>280</v>
      </c>
      <c r="B211" s="724" t="s">
        <v>1215</v>
      </c>
      <c r="C211" s="724" t="s">
        <v>941</v>
      </c>
      <c r="D211" s="724" t="s">
        <v>59</v>
      </c>
      <c r="E211" s="724" t="s">
        <v>129</v>
      </c>
      <c r="F211" s="964"/>
      <c r="G211" s="725"/>
      <c r="H211" s="743"/>
      <c r="I211" s="749">
        <v>737</v>
      </c>
      <c r="J211" s="727">
        <v>739</v>
      </c>
      <c r="K211" s="750">
        <v>1476</v>
      </c>
      <c r="L211" s="757">
        <v>246</v>
      </c>
      <c r="M211" s="729">
        <v>246</v>
      </c>
      <c r="N211" s="758">
        <v>492</v>
      </c>
      <c r="O211" s="820"/>
      <c r="P211" s="730">
        <v>79</v>
      </c>
      <c r="Q211" s="722"/>
      <c r="R211" s="722"/>
      <c r="S211" s="722"/>
      <c r="T211" s="723"/>
    </row>
    <row r="212" spans="1:20" s="732" customFormat="1" ht="13.5" x14ac:dyDescent="0.3">
      <c r="A212" s="724" t="s">
        <v>281</v>
      </c>
      <c r="B212" s="724" t="s">
        <v>282</v>
      </c>
      <c r="C212" s="724" t="s">
        <v>941</v>
      </c>
      <c r="D212" s="724" t="s">
        <v>59</v>
      </c>
      <c r="E212" s="724" t="s">
        <v>129</v>
      </c>
      <c r="F212" s="964"/>
      <c r="G212" s="725"/>
      <c r="H212" s="743"/>
      <c r="I212" s="749">
        <v>644</v>
      </c>
      <c r="J212" s="727">
        <v>626</v>
      </c>
      <c r="K212" s="750">
        <v>1270</v>
      </c>
      <c r="L212" s="757">
        <v>215</v>
      </c>
      <c r="M212" s="729">
        <v>209</v>
      </c>
      <c r="N212" s="758">
        <v>423</v>
      </c>
      <c r="O212" s="820"/>
      <c r="P212" s="730">
        <v>94</v>
      </c>
      <c r="Q212" s="722"/>
      <c r="R212" s="722"/>
      <c r="S212" s="722"/>
      <c r="T212" s="723"/>
    </row>
    <row r="213" spans="1:20" s="732" customFormat="1" ht="13.5" x14ac:dyDescent="0.3">
      <c r="A213" s="724" t="s">
        <v>283</v>
      </c>
      <c r="B213" s="724" t="s">
        <v>284</v>
      </c>
      <c r="C213" s="724" t="s">
        <v>941</v>
      </c>
      <c r="D213" s="724" t="s">
        <v>59</v>
      </c>
      <c r="E213" s="724" t="s">
        <v>129</v>
      </c>
      <c r="F213" s="964"/>
      <c r="G213" s="725"/>
      <c r="H213" s="743"/>
      <c r="I213" s="749">
        <v>473</v>
      </c>
      <c r="J213" s="727">
        <v>488</v>
      </c>
      <c r="K213" s="750">
        <v>961</v>
      </c>
      <c r="L213" s="757">
        <v>158</v>
      </c>
      <c r="M213" s="729">
        <v>163</v>
      </c>
      <c r="N213" s="758">
        <v>320</v>
      </c>
      <c r="O213" s="820"/>
      <c r="P213" s="730">
        <v>61</v>
      </c>
      <c r="Q213" s="722"/>
      <c r="R213" s="722"/>
      <c r="S213" s="722"/>
      <c r="T213" s="723"/>
    </row>
    <row r="214" spans="1:20" s="732" customFormat="1" ht="13.5" x14ac:dyDescent="0.3">
      <c r="A214" s="724" t="s">
        <v>285</v>
      </c>
      <c r="B214" s="724" t="s">
        <v>286</v>
      </c>
      <c r="C214" s="724" t="s">
        <v>941</v>
      </c>
      <c r="D214" s="724" t="s">
        <v>59</v>
      </c>
      <c r="E214" s="724" t="s">
        <v>129</v>
      </c>
      <c r="F214" s="964"/>
      <c r="G214" s="725"/>
      <c r="H214" s="743"/>
      <c r="I214" s="749">
        <v>618</v>
      </c>
      <c r="J214" s="727">
        <v>589</v>
      </c>
      <c r="K214" s="750">
        <v>1207</v>
      </c>
      <c r="L214" s="757">
        <v>206</v>
      </c>
      <c r="M214" s="729">
        <v>196</v>
      </c>
      <c r="N214" s="758">
        <v>402</v>
      </c>
      <c r="O214" s="820"/>
      <c r="P214" s="730">
        <v>225</v>
      </c>
      <c r="Q214" s="722"/>
      <c r="R214" s="722"/>
      <c r="S214" s="722"/>
      <c r="T214" s="723"/>
    </row>
    <row r="215" spans="1:20" s="732" customFormat="1" ht="13.5" x14ac:dyDescent="0.3">
      <c r="A215" s="724" t="s">
        <v>156</v>
      </c>
      <c r="B215" s="724" t="s">
        <v>157</v>
      </c>
      <c r="C215" s="724" t="s">
        <v>921</v>
      </c>
      <c r="D215" s="724" t="s">
        <v>61</v>
      </c>
      <c r="E215" s="724" t="s">
        <v>129</v>
      </c>
      <c r="F215" s="964"/>
      <c r="G215" s="725"/>
      <c r="H215" s="743"/>
      <c r="I215" s="749">
        <v>202</v>
      </c>
      <c r="J215" s="727">
        <v>192</v>
      </c>
      <c r="K215" s="750">
        <v>393</v>
      </c>
      <c r="L215" s="757">
        <v>67</v>
      </c>
      <c r="M215" s="729">
        <v>64</v>
      </c>
      <c r="N215" s="758">
        <v>131</v>
      </c>
      <c r="O215" s="820"/>
      <c r="P215" s="730">
        <v>248</v>
      </c>
      <c r="Q215" s="722"/>
      <c r="R215" s="722"/>
      <c r="S215" s="722"/>
      <c r="T215" s="723"/>
    </row>
    <row r="216" spans="1:20" s="732" customFormat="1" ht="13.5" x14ac:dyDescent="0.3">
      <c r="A216" s="724" t="s">
        <v>200</v>
      </c>
      <c r="B216" s="724" t="s">
        <v>201</v>
      </c>
      <c r="C216" s="724" t="s">
        <v>922</v>
      </c>
      <c r="D216" s="724" t="s">
        <v>61</v>
      </c>
      <c r="E216" s="724" t="s">
        <v>129</v>
      </c>
      <c r="F216" s="964"/>
      <c r="G216" s="725"/>
      <c r="H216" s="743"/>
      <c r="I216" s="749">
        <v>490</v>
      </c>
      <c r="J216" s="727">
        <v>474</v>
      </c>
      <c r="K216" s="750">
        <v>964</v>
      </c>
      <c r="L216" s="757">
        <v>163</v>
      </c>
      <c r="M216" s="729">
        <v>158</v>
      </c>
      <c r="N216" s="758">
        <v>321</v>
      </c>
      <c r="O216" s="820"/>
      <c r="P216" s="730">
        <v>148</v>
      </c>
      <c r="Q216" s="722"/>
      <c r="R216" s="722"/>
      <c r="S216" s="722"/>
      <c r="T216" s="723"/>
    </row>
    <row r="217" spans="1:20" s="732" customFormat="1" ht="13.5" x14ac:dyDescent="0.3">
      <c r="A217" s="724" t="s">
        <v>142</v>
      </c>
      <c r="B217" s="724" t="s">
        <v>143</v>
      </c>
      <c r="C217" s="724" t="s">
        <v>920</v>
      </c>
      <c r="D217" s="724" t="s">
        <v>61</v>
      </c>
      <c r="E217" s="724" t="s">
        <v>129</v>
      </c>
      <c r="F217" s="964"/>
      <c r="G217" s="725"/>
      <c r="H217" s="743"/>
      <c r="I217" s="749">
        <v>459</v>
      </c>
      <c r="J217" s="727">
        <v>466</v>
      </c>
      <c r="K217" s="750">
        <v>925</v>
      </c>
      <c r="L217" s="757">
        <v>153</v>
      </c>
      <c r="M217" s="729">
        <v>155</v>
      </c>
      <c r="N217" s="758">
        <v>308</v>
      </c>
      <c r="O217" s="820"/>
      <c r="P217" s="730">
        <v>177</v>
      </c>
      <c r="Q217" s="722"/>
      <c r="R217" s="722"/>
      <c r="S217" s="722"/>
      <c r="T217" s="723"/>
    </row>
    <row r="218" spans="1:20" s="732" customFormat="1" ht="13.5" x14ac:dyDescent="0.3">
      <c r="A218" s="724" t="s">
        <v>168</v>
      </c>
      <c r="B218" s="724" t="s">
        <v>169</v>
      </c>
      <c r="C218" s="724" t="s">
        <v>919</v>
      </c>
      <c r="D218" s="724" t="s">
        <v>61</v>
      </c>
      <c r="E218" s="724" t="s">
        <v>129</v>
      </c>
      <c r="F218" s="964"/>
      <c r="G218" s="725"/>
      <c r="H218" s="743"/>
      <c r="I218" s="749">
        <v>539</v>
      </c>
      <c r="J218" s="727">
        <v>475</v>
      </c>
      <c r="K218" s="750">
        <v>1019</v>
      </c>
      <c r="L218" s="757">
        <v>180</v>
      </c>
      <c r="M218" s="729">
        <v>158</v>
      </c>
      <c r="N218" s="758">
        <v>340</v>
      </c>
      <c r="O218" s="820"/>
      <c r="P218" s="730">
        <v>268</v>
      </c>
      <c r="Q218" s="722"/>
      <c r="R218" s="722"/>
      <c r="S218" s="722"/>
      <c r="T218" s="723"/>
    </row>
    <row r="219" spans="1:20" s="732" customFormat="1" ht="13.5" x14ac:dyDescent="0.3">
      <c r="A219" s="724" t="s">
        <v>158</v>
      </c>
      <c r="B219" s="724" t="s">
        <v>159</v>
      </c>
      <c r="C219" s="724" t="s">
        <v>921</v>
      </c>
      <c r="D219" s="724" t="s">
        <v>61</v>
      </c>
      <c r="E219" s="724" t="s">
        <v>129</v>
      </c>
      <c r="F219" s="964"/>
      <c r="G219" s="725"/>
      <c r="H219" s="743"/>
      <c r="I219" s="749">
        <v>373</v>
      </c>
      <c r="J219" s="727">
        <v>384</v>
      </c>
      <c r="K219" s="750">
        <v>757</v>
      </c>
      <c r="L219" s="757">
        <v>124</v>
      </c>
      <c r="M219" s="729">
        <v>128</v>
      </c>
      <c r="N219" s="758">
        <v>252</v>
      </c>
      <c r="O219" s="820"/>
      <c r="P219" s="730">
        <v>216</v>
      </c>
      <c r="Q219" s="722"/>
      <c r="R219" s="722"/>
      <c r="S219" s="722"/>
      <c r="T219" s="723"/>
    </row>
    <row r="220" spans="1:20" s="732" customFormat="1" ht="13.5" x14ac:dyDescent="0.3">
      <c r="A220" s="724" t="s">
        <v>184</v>
      </c>
      <c r="B220" s="724" t="s">
        <v>185</v>
      </c>
      <c r="C220" s="724" t="s">
        <v>942</v>
      </c>
      <c r="D220" s="724" t="s">
        <v>61</v>
      </c>
      <c r="E220" s="724" t="s">
        <v>129</v>
      </c>
      <c r="F220" s="964"/>
      <c r="G220" s="725"/>
      <c r="H220" s="743"/>
      <c r="I220" s="749">
        <v>716</v>
      </c>
      <c r="J220" s="727">
        <v>641</v>
      </c>
      <c r="K220" s="750">
        <v>1357</v>
      </c>
      <c r="L220" s="757">
        <v>239</v>
      </c>
      <c r="M220" s="729">
        <v>214</v>
      </c>
      <c r="N220" s="758">
        <v>452</v>
      </c>
      <c r="O220" s="820"/>
      <c r="P220" s="730">
        <v>105</v>
      </c>
      <c r="Q220" s="722"/>
      <c r="R220" s="722"/>
      <c r="S220" s="722"/>
      <c r="T220" s="723"/>
    </row>
    <row r="221" spans="1:20" s="732" customFormat="1" ht="13.5" x14ac:dyDescent="0.3">
      <c r="A221" s="724" t="s">
        <v>202</v>
      </c>
      <c r="B221" s="724" t="s">
        <v>203</v>
      </c>
      <c r="C221" s="724" t="s">
        <v>922</v>
      </c>
      <c r="D221" s="724" t="s">
        <v>61</v>
      </c>
      <c r="E221" s="724" t="s">
        <v>129</v>
      </c>
      <c r="F221" s="964"/>
      <c r="G221" s="725"/>
      <c r="H221" s="743"/>
      <c r="I221" s="749">
        <v>1007</v>
      </c>
      <c r="J221" s="727">
        <v>905</v>
      </c>
      <c r="K221" s="750">
        <v>1912</v>
      </c>
      <c r="L221" s="757">
        <v>336</v>
      </c>
      <c r="M221" s="729">
        <v>302</v>
      </c>
      <c r="N221" s="758">
        <v>637</v>
      </c>
      <c r="O221" s="820"/>
      <c r="P221" s="730">
        <v>10</v>
      </c>
      <c r="Q221" s="722"/>
      <c r="R221" s="722"/>
      <c r="S221" s="722"/>
      <c r="T221" s="723"/>
    </row>
    <row r="222" spans="1:20" s="732" customFormat="1" ht="13.5" x14ac:dyDescent="0.3">
      <c r="A222" s="724" t="s">
        <v>367</v>
      </c>
      <c r="B222" s="724" t="s">
        <v>368</v>
      </c>
      <c r="C222" s="724" t="s">
        <v>368</v>
      </c>
      <c r="D222" s="724" t="s">
        <v>63</v>
      </c>
      <c r="E222" s="724" t="s">
        <v>129</v>
      </c>
      <c r="F222" s="964"/>
      <c r="G222" s="725"/>
      <c r="H222" s="743"/>
      <c r="I222" s="749">
        <v>1479</v>
      </c>
      <c r="J222" s="727">
        <v>1348</v>
      </c>
      <c r="K222" s="750">
        <v>2828</v>
      </c>
      <c r="L222" s="757">
        <v>493</v>
      </c>
      <c r="M222" s="729">
        <v>449</v>
      </c>
      <c r="N222" s="758">
        <v>943</v>
      </c>
      <c r="O222" s="820"/>
      <c r="P222" s="730">
        <v>131</v>
      </c>
      <c r="Q222" s="722"/>
      <c r="R222" s="722"/>
      <c r="S222" s="722"/>
      <c r="T222" s="723"/>
    </row>
    <row r="223" spans="1:20" s="732" customFormat="1" ht="13.5" x14ac:dyDescent="0.3">
      <c r="A223" s="724" t="s">
        <v>160</v>
      </c>
      <c r="B223" s="724" t="s">
        <v>161</v>
      </c>
      <c r="C223" s="724" t="s">
        <v>921</v>
      </c>
      <c r="D223" s="724" t="s">
        <v>61</v>
      </c>
      <c r="E223" s="724" t="s">
        <v>129</v>
      </c>
      <c r="F223" s="964"/>
      <c r="G223" s="725"/>
      <c r="H223" s="743"/>
      <c r="I223" s="749">
        <v>255</v>
      </c>
      <c r="J223" s="727">
        <v>254</v>
      </c>
      <c r="K223" s="750">
        <v>508</v>
      </c>
      <c r="L223" s="757">
        <v>85</v>
      </c>
      <c r="M223" s="729">
        <v>85</v>
      </c>
      <c r="N223" s="758">
        <v>169</v>
      </c>
      <c r="O223" s="820"/>
      <c r="P223" s="730">
        <v>249</v>
      </c>
      <c r="Q223" s="722"/>
      <c r="R223" s="722"/>
      <c r="S223" s="722"/>
      <c r="T223" s="723"/>
    </row>
    <row r="224" spans="1:20" s="732" customFormat="1" ht="13.5" x14ac:dyDescent="0.3">
      <c r="A224" s="724" t="s">
        <v>204</v>
      </c>
      <c r="B224" s="724" t="s">
        <v>205</v>
      </c>
      <c r="C224" s="724" t="s">
        <v>922</v>
      </c>
      <c r="D224" s="724" t="s">
        <v>61</v>
      </c>
      <c r="E224" s="724" t="s">
        <v>129</v>
      </c>
      <c r="F224" s="964"/>
      <c r="G224" s="725"/>
      <c r="H224" s="743"/>
      <c r="I224" s="749">
        <v>469</v>
      </c>
      <c r="J224" s="727">
        <v>451</v>
      </c>
      <c r="K224" s="750">
        <v>920</v>
      </c>
      <c r="L224" s="757">
        <v>156</v>
      </c>
      <c r="M224" s="729">
        <v>150</v>
      </c>
      <c r="N224" s="758">
        <v>307</v>
      </c>
      <c r="O224" s="820"/>
      <c r="P224" s="730">
        <v>314</v>
      </c>
      <c r="Q224" s="722"/>
      <c r="R224" s="722"/>
      <c r="S224" s="722"/>
      <c r="T224" s="723"/>
    </row>
    <row r="225" spans="1:20" s="732" customFormat="1" ht="13.5" x14ac:dyDescent="0.3">
      <c r="A225" s="724" t="s">
        <v>206</v>
      </c>
      <c r="B225" s="724" t="s">
        <v>207</v>
      </c>
      <c r="C225" s="724" t="s">
        <v>207</v>
      </c>
      <c r="D225" s="724" t="s">
        <v>61</v>
      </c>
      <c r="E225" s="724" t="s">
        <v>129</v>
      </c>
      <c r="F225" s="964"/>
      <c r="G225" s="725"/>
      <c r="H225" s="743"/>
      <c r="I225" s="749">
        <v>156</v>
      </c>
      <c r="J225" s="727">
        <v>176</v>
      </c>
      <c r="K225" s="750">
        <v>333</v>
      </c>
      <c r="L225" s="757">
        <v>52</v>
      </c>
      <c r="M225" s="729">
        <v>59</v>
      </c>
      <c r="N225" s="758">
        <v>111</v>
      </c>
      <c r="O225" s="820"/>
      <c r="P225" s="730">
        <v>303</v>
      </c>
      <c r="Q225" s="722"/>
      <c r="R225" s="722"/>
      <c r="S225" s="722"/>
      <c r="T225" s="723"/>
    </row>
    <row r="226" spans="1:20" s="732" customFormat="1" ht="13.5" x14ac:dyDescent="0.3">
      <c r="A226" s="724" t="s">
        <v>144</v>
      </c>
      <c r="B226" s="724" t="s">
        <v>145</v>
      </c>
      <c r="C226" s="724" t="s">
        <v>920</v>
      </c>
      <c r="D226" s="724" t="s">
        <v>61</v>
      </c>
      <c r="E226" s="724" t="s">
        <v>129</v>
      </c>
      <c r="F226" s="964"/>
      <c r="G226" s="725"/>
      <c r="H226" s="743"/>
      <c r="I226" s="749">
        <v>340</v>
      </c>
      <c r="J226" s="727">
        <v>348</v>
      </c>
      <c r="K226" s="750">
        <v>687</v>
      </c>
      <c r="L226" s="757">
        <v>113</v>
      </c>
      <c r="M226" s="729">
        <v>116</v>
      </c>
      <c r="N226" s="758">
        <v>229</v>
      </c>
      <c r="O226" s="820"/>
      <c r="P226" s="730">
        <v>218</v>
      </c>
      <c r="Q226" s="722"/>
      <c r="R226" s="722"/>
      <c r="S226" s="722"/>
      <c r="T226" s="723"/>
    </row>
    <row r="227" spans="1:20" s="732" customFormat="1" ht="13.5" x14ac:dyDescent="0.3">
      <c r="A227" s="724" t="s">
        <v>170</v>
      </c>
      <c r="B227" s="724" t="s">
        <v>171</v>
      </c>
      <c r="C227" s="724" t="s">
        <v>919</v>
      </c>
      <c r="D227" s="724" t="s">
        <v>61</v>
      </c>
      <c r="E227" s="724" t="s">
        <v>129</v>
      </c>
      <c r="F227" s="964"/>
      <c r="G227" s="725"/>
      <c r="H227" s="743"/>
      <c r="I227" s="749">
        <v>521</v>
      </c>
      <c r="J227" s="727">
        <v>418</v>
      </c>
      <c r="K227" s="750">
        <v>939</v>
      </c>
      <c r="L227" s="757">
        <v>174</v>
      </c>
      <c r="M227" s="729">
        <v>139</v>
      </c>
      <c r="N227" s="758">
        <v>313</v>
      </c>
      <c r="O227" s="820"/>
      <c r="P227" s="730">
        <v>144</v>
      </c>
      <c r="Q227" s="722"/>
      <c r="R227" s="722"/>
      <c r="S227" s="722"/>
      <c r="T227" s="723"/>
    </row>
    <row r="228" spans="1:20" s="732" customFormat="1" ht="13.5" x14ac:dyDescent="0.3">
      <c r="A228" s="724" t="s">
        <v>172</v>
      </c>
      <c r="B228" s="724" t="s">
        <v>173</v>
      </c>
      <c r="C228" s="724" t="s">
        <v>919</v>
      </c>
      <c r="D228" s="724" t="s">
        <v>61</v>
      </c>
      <c r="E228" s="724" t="s">
        <v>129</v>
      </c>
      <c r="F228" s="964"/>
      <c r="G228" s="725"/>
      <c r="H228" s="743"/>
      <c r="I228" s="749">
        <v>635</v>
      </c>
      <c r="J228" s="727">
        <v>676</v>
      </c>
      <c r="K228" s="750">
        <v>1311</v>
      </c>
      <c r="L228" s="757">
        <v>212</v>
      </c>
      <c r="M228" s="729">
        <v>225</v>
      </c>
      <c r="N228" s="758">
        <v>437</v>
      </c>
      <c r="O228" s="820"/>
      <c r="P228" s="730">
        <v>234</v>
      </c>
      <c r="Q228" s="722"/>
      <c r="R228" s="722"/>
      <c r="S228" s="722"/>
      <c r="T228" s="723"/>
    </row>
    <row r="229" spans="1:20" s="732" customFormat="1" ht="13.5" x14ac:dyDescent="0.3">
      <c r="A229" s="724" t="s">
        <v>186</v>
      </c>
      <c r="B229" s="724" t="s">
        <v>187</v>
      </c>
      <c r="C229" s="724" t="s">
        <v>942</v>
      </c>
      <c r="D229" s="724" t="s">
        <v>61</v>
      </c>
      <c r="E229" s="724" t="s">
        <v>129</v>
      </c>
      <c r="F229" s="964"/>
      <c r="G229" s="725"/>
      <c r="H229" s="743"/>
      <c r="I229" s="749">
        <v>298</v>
      </c>
      <c r="J229" s="727">
        <v>278</v>
      </c>
      <c r="K229" s="750">
        <v>575</v>
      </c>
      <c r="L229" s="757">
        <v>99</v>
      </c>
      <c r="M229" s="729">
        <v>93</v>
      </c>
      <c r="N229" s="758">
        <v>192</v>
      </c>
      <c r="O229" s="820"/>
      <c r="P229" s="730">
        <v>312</v>
      </c>
      <c r="Q229" s="722"/>
      <c r="R229" s="722"/>
      <c r="S229" s="722"/>
      <c r="T229" s="723"/>
    </row>
    <row r="230" spans="1:20" s="732" customFormat="1" ht="13.5" x14ac:dyDescent="0.3">
      <c r="A230" s="724" t="s">
        <v>188</v>
      </c>
      <c r="B230" s="724" t="s">
        <v>189</v>
      </c>
      <c r="C230" s="724" t="s">
        <v>942</v>
      </c>
      <c r="D230" s="724" t="s">
        <v>61</v>
      </c>
      <c r="E230" s="724" t="s">
        <v>129</v>
      </c>
      <c r="F230" s="964"/>
      <c r="G230" s="725"/>
      <c r="H230" s="743"/>
      <c r="I230" s="749">
        <v>281</v>
      </c>
      <c r="J230" s="727">
        <v>278</v>
      </c>
      <c r="K230" s="750">
        <v>558</v>
      </c>
      <c r="L230" s="757">
        <v>94</v>
      </c>
      <c r="M230" s="729">
        <v>93</v>
      </c>
      <c r="N230" s="758">
        <v>186</v>
      </c>
      <c r="O230" s="820"/>
      <c r="P230" s="730">
        <v>124</v>
      </c>
      <c r="Q230" s="722"/>
      <c r="R230" s="722"/>
      <c r="S230" s="722"/>
      <c r="T230" s="723"/>
    </row>
    <row r="231" spans="1:20" s="732" customFormat="1" ht="13.5" x14ac:dyDescent="0.3">
      <c r="A231" s="724" t="s">
        <v>548</v>
      </c>
      <c r="B231" s="724" t="s">
        <v>549</v>
      </c>
      <c r="C231" s="724" t="s">
        <v>943</v>
      </c>
      <c r="D231" s="724" t="s">
        <v>58</v>
      </c>
      <c r="E231" s="724" t="s">
        <v>129</v>
      </c>
      <c r="F231" s="964"/>
      <c r="G231" s="725"/>
      <c r="H231" s="743"/>
      <c r="I231" s="751">
        <v>437</v>
      </c>
      <c r="J231" s="728">
        <v>435</v>
      </c>
      <c r="K231" s="750">
        <v>872</v>
      </c>
      <c r="L231" s="757">
        <v>146</v>
      </c>
      <c r="M231" s="729">
        <v>145</v>
      </c>
      <c r="N231" s="758">
        <v>291</v>
      </c>
      <c r="O231" s="820"/>
      <c r="P231" s="730">
        <v>220</v>
      </c>
      <c r="Q231" s="722"/>
      <c r="R231" s="722"/>
      <c r="S231" s="722"/>
      <c r="T231" s="723"/>
    </row>
    <row r="232" spans="1:20" s="732" customFormat="1" ht="13.5" x14ac:dyDescent="0.3">
      <c r="A232" s="724" t="s">
        <v>550</v>
      </c>
      <c r="B232" s="724" t="s">
        <v>551</v>
      </c>
      <c r="C232" s="724" t="s">
        <v>943</v>
      </c>
      <c r="D232" s="724" t="s">
        <v>58</v>
      </c>
      <c r="E232" s="724" t="s">
        <v>129</v>
      </c>
      <c r="F232" s="964"/>
      <c r="G232" s="725"/>
      <c r="H232" s="743"/>
      <c r="I232" s="751">
        <v>359</v>
      </c>
      <c r="J232" s="728">
        <v>371</v>
      </c>
      <c r="K232" s="750">
        <v>730</v>
      </c>
      <c r="L232" s="757">
        <v>120</v>
      </c>
      <c r="M232" s="729">
        <v>124</v>
      </c>
      <c r="N232" s="758">
        <v>243</v>
      </c>
      <c r="O232" s="820"/>
      <c r="P232" s="730">
        <v>189</v>
      </c>
      <c r="Q232" s="722"/>
      <c r="R232" s="722"/>
      <c r="S232" s="722"/>
      <c r="T232" s="723"/>
    </row>
    <row r="233" spans="1:20" s="732" customFormat="1" ht="13.5" x14ac:dyDescent="0.3">
      <c r="A233" s="724" t="s">
        <v>552</v>
      </c>
      <c r="B233" s="724" t="s">
        <v>553</v>
      </c>
      <c r="C233" s="724" t="s">
        <v>943</v>
      </c>
      <c r="D233" s="724" t="s">
        <v>58</v>
      </c>
      <c r="E233" s="724" t="s">
        <v>129</v>
      </c>
      <c r="F233" s="964"/>
      <c r="G233" s="725"/>
      <c r="H233" s="743"/>
      <c r="I233" s="749">
        <v>484</v>
      </c>
      <c r="J233" s="727">
        <v>467</v>
      </c>
      <c r="K233" s="750">
        <v>951</v>
      </c>
      <c r="L233" s="757">
        <v>161</v>
      </c>
      <c r="M233" s="729">
        <v>156</v>
      </c>
      <c r="N233" s="758">
        <v>317</v>
      </c>
      <c r="O233" s="820"/>
      <c r="P233" s="730">
        <v>302</v>
      </c>
      <c r="Q233" s="722"/>
      <c r="R233" s="722"/>
      <c r="S233" s="722"/>
      <c r="T233" s="723"/>
    </row>
    <row r="234" spans="1:20" s="732" customFormat="1" ht="13.5" x14ac:dyDescent="0.3">
      <c r="A234" s="724" t="s">
        <v>554</v>
      </c>
      <c r="B234" s="724" t="s">
        <v>555</v>
      </c>
      <c r="C234" s="724" t="s">
        <v>943</v>
      </c>
      <c r="D234" s="724" t="s">
        <v>58</v>
      </c>
      <c r="E234" s="724" t="s">
        <v>129</v>
      </c>
      <c r="F234" s="964"/>
      <c r="G234" s="725"/>
      <c r="H234" s="743"/>
      <c r="I234" s="749">
        <v>421</v>
      </c>
      <c r="J234" s="727">
        <v>420</v>
      </c>
      <c r="K234" s="750">
        <v>841</v>
      </c>
      <c r="L234" s="757">
        <v>140</v>
      </c>
      <c r="M234" s="729">
        <v>140</v>
      </c>
      <c r="N234" s="758">
        <v>280</v>
      </c>
      <c r="O234" s="820"/>
      <c r="P234" s="730">
        <v>305</v>
      </c>
      <c r="Q234" s="722"/>
      <c r="R234" s="722"/>
      <c r="S234" s="722"/>
      <c r="T234" s="723"/>
    </row>
    <row r="235" spans="1:20" s="732" customFormat="1" ht="13.5" x14ac:dyDescent="0.3">
      <c r="A235" s="724" t="s">
        <v>556</v>
      </c>
      <c r="B235" s="724" t="s">
        <v>557</v>
      </c>
      <c r="C235" s="724" t="s">
        <v>943</v>
      </c>
      <c r="D235" s="724" t="s">
        <v>58</v>
      </c>
      <c r="E235" s="724" t="s">
        <v>129</v>
      </c>
      <c r="F235" s="964"/>
      <c r="G235" s="725"/>
      <c r="H235" s="743"/>
      <c r="I235" s="749">
        <v>440</v>
      </c>
      <c r="J235" s="727">
        <v>373</v>
      </c>
      <c r="K235" s="750">
        <v>813</v>
      </c>
      <c r="L235" s="757">
        <v>147</v>
      </c>
      <c r="M235" s="729">
        <v>124</v>
      </c>
      <c r="N235" s="758">
        <v>271</v>
      </c>
      <c r="O235" s="820"/>
      <c r="P235" s="730">
        <v>301</v>
      </c>
      <c r="Q235" s="722"/>
      <c r="R235" s="722"/>
      <c r="S235" s="722"/>
      <c r="T235" s="723"/>
    </row>
    <row r="236" spans="1:20" s="732" customFormat="1" ht="13.5" x14ac:dyDescent="0.3">
      <c r="A236" s="724" t="s">
        <v>174</v>
      </c>
      <c r="B236" s="724" t="s">
        <v>175</v>
      </c>
      <c r="C236" s="724" t="s">
        <v>919</v>
      </c>
      <c r="D236" s="724" t="s">
        <v>61</v>
      </c>
      <c r="E236" s="724" t="s">
        <v>129</v>
      </c>
      <c r="F236" s="964"/>
      <c r="G236" s="725"/>
      <c r="H236" s="743"/>
      <c r="I236" s="749">
        <v>455</v>
      </c>
      <c r="J236" s="727">
        <v>413</v>
      </c>
      <c r="K236" s="750">
        <v>867</v>
      </c>
      <c r="L236" s="757">
        <v>152</v>
      </c>
      <c r="M236" s="729">
        <v>138</v>
      </c>
      <c r="N236" s="758">
        <v>289</v>
      </c>
      <c r="O236" s="820"/>
      <c r="P236" s="730">
        <v>146</v>
      </c>
      <c r="Q236" s="722"/>
      <c r="R236" s="722"/>
      <c r="S236" s="722"/>
      <c r="T236" s="723"/>
    </row>
    <row r="237" spans="1:20" s="732" customFormat="1" ht="13.5" x14ac:dyDescent="0.3">
      <c r="A237" s="724" t="s">
        <v>647</v>
      </c>
      <c r="B237" s="724" t="s">
        <v>648</v>
      </c>
      <c r="C237" s="724" t="s">
        <v>646</v>
      </c>
      <c r="D237" s="724" t="s">
        <v>60</v>
      </c>
      <c r="E237" s="724" t="s">
        <v>129</v>
      </c>
      <c r="F237" s="964"/>
      <c r="G237" s="725"/>
      <c r="H237" s="743"/>
      <c r="I237" s="749">
        <v>616</v>
      </c>
      <c r="J237" s="727">
        <v>546</v>
      </c>
      <c r="K237" s="750">
        <v>1167</v>
      </c>
      <c r="L237" s="757">
        <v>205</v>
      </c>
      <c r="M237" s="729">
        <v>182</v>
      </c>
      <c r="N237" s="758">
        <v>389</v>
      </c>
      <c r="O237" s="820"/>
      <c r="P237" s="730">
        <v>99</v>
      </c>
      <c r="Q237" s="722"/>
      <c r="R237" s="722"/>
      <c r="S237" s="722"/>
      <c r="T237" s="723"/>
    </row>
    <row r="238" spans="1:20" s="732" customFormat="1" ht="13.5" x14ac:dyDescent="0.3">
      <c r="A238" s="724" t="s">
        <v>645</v>
      </c>
      <c r="B238" s="724" t="s">
        <v>646</v>
      </c>
      <c r="C238" s="724" t="s">
        <v>646</v>
      </c>
      <c r="D238" s="724" t="s">
        <v>60</v>
      </c>
      <c r="E238" s="724" t="s">
        <v>129</v>
      </c>
      <c r="F238" s="964"/>
      <c r="G238" s="725"/>
      <c r="H238" s="743"/>
      <c r="I238" s="749">
        <v>1407</v>
      </c>
      <c r="J238" s="727">
        <v>1482</v>
      </c>
      <c r="K238" s="750">
        <v>2899</v>
      </c>
      <c r="L238" s="757">
        <v>469</v>
      </c>
      <c r="M238" s="729">
        <v>494</v>
      </c>
      <c r="N238" s="758">
        <v>966</v>
      </c>
      <c r="O238" s="820"/>
      <c r="P238" s="730">
        <v>165</v>
      </c>
      <c r="Q238" s="722"/>
      <c r="R238" s="722"/>
      <c r="S238" s="722"/>
      <c r="T238" s="723"/>
    </row>
    <row r="239" spans="1:20" s="732" customFormat="1" ht="13.5" x14ac:dyDescent="0.3">
      <c r="A239" s="724" t="s">
        <v>1220</v>
      </c>
      <c r="B239" s="724" t="s">
        <v>1221</v>
      </c>
      <c r="C239" s="724" t="s">
        <v>925</v>
      </c>
      <c r="D239" s="724" t="s">
        <v>56</v>
      </c>
      <c r="E239" s="724" t="s">
        <v>129</v>
      </c>
      <c r="F239" s="964"/>
      <c r="G239" s="725"/>
      <c r="H239" s="743"/>
      <c r="I239" s="749">
        <v>757</v>
      </c>
      <c r="J239" s="727">
        <v>800</v>
      </c>
      <c r="K239" s="750">
        <v>1557</v>
      </c>
      <c r="L239" s="757">
        <v>252</v>
      </c>
      <c r="M239" s="729">
        <v>267</v>
      </c>
      <c r="N239" s="758">
        <v>519</v>
      </c>
      <c r="O239" s="820"/>
      <c r="P239" s="730">
        <v>142</v>
      </c>
      <c r="Q239" s="722"/>
      <c r="R239" s="722"/>
      <c r="S239" s="722"/>
      <c r="T239" s="723"/>
    </row>
    <row r="240" spans="1:20" s="732" customFormat="1" ht="13.5" x14ac:dyDescent="0.3">
      <c r="A240" s="724" t="s">
        <v>630</v>
      </c>
      <c r="B240" s="724" t="s">
        <v>631</v>
      </c>
      <c r="C240" s="724" t="s">
        <v>925</v>
      </c>
      <c r="D240" s="724" t="s">
        <v>56</v>
      </c>
      <c r="E240" s="724" t="s">
        <v>129</v>
      </c>
      <c r="F240" s="964"/>
      <c r="G240" s="725"/>
      <c r="H240" s="743"/>
      <c r="I240" s="749">
        <v>686</v>
      </c>
      <c r="J240" s="727">
        <v>680</v>
      </c>
      <c r="K240" s="750">
        <v>1366</v>
      </c>
      <c r="L240" s="757">
        <v>229</v>
      </c>
      <c r="M240" s="729">
        <v>227</v>
      </c>
      <c r="N240" s="758">
        <v>455</v>
      </c>
      <c r="O240" s="820"/>
      <c r="P240" s="730">
        <v>274</v>
      </c>
      <c r="Q240" s="722"/>
      <c r="R240" s="722"/>
      <c r="S240" s="722"/>
      <c r="T240" s="723"/>
    </row>
    <row r="241" spans="1:20" s="732" customFormat="1" ht="13.5" x14ac:dyDescent="0.3">
      <c r="A241" s="724" t="s">
        <v>634</v>
      </c>
      <c r="B241" s="724" t="s">
        <v>635</v>
      </c>
      <c r="C241" s="724" t="s">
        <v>925</v>
      </c>
      <c r="D241" s="724" t="s">
        <v>56</v>
      </c>
      <c r="E241" s="724" t="s">
        <v>129</v>
      </c>
      <c r="F241" s="964"/>
      <c r="G241" s="725"/>
      <c r="H241" s="743"/>
      <c r="I241" s="749">
        <v>952</v>
      </c>
      <c r="J241" s="727">
        <v>930</v>
      </c>
      <c r="K241" s="750">
        <v>1887</v>
      </c>
      <c r="L241" s="757">
        <v>317</v>
      </c>
      <c r="M241" s="729">
        <v>310</v>
      </c>
      <c r="N241" s="758">
        <v>629</v>
      </c>
      <c r="O241" s="820"/>
      <c r="P241" s="730">
        <v>221</v>
      </c>
      <c r="Q241" s="722"/>
      <c r="R241" s="722"/>
      <c r="S241" s="722"/>
      <c r="T241" s="723"/>
    </row>
    <row r="242" spans="1:20" s="732" customFormat="1" ht="13.5" x14ac:dyDescent="0.3">
      <c r="A242" s="724" t="s">
        <v>632</v>
      </c>
      <c r="B242" s="724" t="s">
        <v>633</v>
      </c>
      <c r="C242" s="724" t="s">
        <v>925</v>
      </c>
      <c r="D242" s="724" t="s">
        <v>56</v>
      </c>
      <c r="E242" s="724" t="s">
        <v>129</v>
      </c>
      <c r="F242" s="964"/>
      <c r="G242" s="725"/>
      <c r="H242" s="743"/>
      <c r="I242" s="749">
        <v>484</v>
      </c>
      <c r="J242" s="727">
        <v>459</v>
      </c>
      <c r="K242" s="750">
        <v>943</v>
      </c>
      <c r="L242" s="757">
        <v>161</v>
      </c>
      <c r="M242" s="729">
        <v>153</v>
      </c>
      <c r="N242" s="758">
        <v>314</v>
      </c>
      <c r="O242" s="820"/>
      <c r="P242" s="730">
        <v>170</v>
      </c>
      <c r="Q242" s="722"/>
      <c r="R242" s="722"/>
      <c r="S242" s="722"/>
      <c r="T242" s="723"/>
    </row>
    <row r="243" spans="1:20" s="732" customFormat="1" ht="13.5" x14ac:dyDescent="0.3">
      <c r="A243" s="724" t="s">
        <v>636</v>
      </c>
      <c r="B243" s="724" t="s">
        <v>637</v>
      </c>
      <c r="C243" s="724" t="s">
        <v>925</v>
      </c>
      <c r="D243" s="724" t="s">
        <v>56</v>
      </c>
      <c r="E243" s="724" t="s">
        <v>129</v>
      </c>
      <c r="F243" s="964"/>
      <c r="G243" s="725"/>
      <c r="H243" s="743"/>
      <c r="I243" s="749">
        <v>545</v>
      </c>
      <c r="J243" s="727">
        <v>496</v>
      </c>
      <c r="K243" s="750">
        <v>1039</v>
      </c>
      <c r="L243" s="757">
        <v>182</v>
      </c>
      <c r="M243" s="729">
        <v>165</v>
      </c>
      <c r="N243" s="758">
        <v>346</v>
      </c>
      <c r="O243" s="820"/>
      <c r="P243" s="730">
        <v>121</v>
      </c>
      <c r="Q243" s="722"/>
      <c r="R243" s="722"/>
      <c r="S243" s="722"/>
      <c r="T243" s="723"/>
    </row>
    <row r="244" spans="1:20" s="732" customFormat="1" ht="13.5" x14ac:dyDescent="0.3">
      <c r="A244" s="724" t="s">
        <v>638</v>
      </c>
      <c r="B244" s="724" t="s">
        <v>639</v>
      </c>
      <c r="C244" s="724" t="s">
        <v>925</v>
      </c>
      <c r="D244" s="724" t="s">
        <v>56</v>
      </c>
      <c r="E244" s="724" t="s">
        <v>129</v>
      </c>
      <c r="F244" s="964"/>
      <c r="G244" s="725"/>
      <c r="H244" s="743"/>
      <c r="I244" s="749">
        <v>807</v>
      </c>
      <c r="J244" s="727">
        <v>746</v>
      </c>
      <c r="K244" s="750">
        <v>1553</v>
      </c>
      <c r="L244" s="757">
        <v>269</v>
      </c>
      <c r="M244" s="729">
        <v>249</v>
      </c>
      <c r="N244" s="758">
        <v>518</v>
      </c>
      <c r="O244" s="820"/>
      <c r="P244" s="730">
        <v>163</v>
      </c>
      <c r="Q244" s="722"/>
      <c r="R244" s="722"/>
      <c r="S244" s="722"/>
      <c r="T244" s="723"/>
    </row>
    <row r="245" spans="1:20" s="732" customFormat="1" ht="13.5" x14ac:dyDescent="0.3">
      <c r="A245" s="724" t="s">
        <v>663</v>
      </c>
      <c r="B245" s="724" t="s">
        <v>664</v>
      </c>
      <c r="C245" s="724" t="s">
        <v>924</v>
      </c>
      <c r="D245" s="724" t="s">
        <v>60</v>
      </c>
      <c r="E245" s="724" t="s">
        <v>129</v>
      </c>
      <c r="F245" s="964"/>
      <c r="G245" s="725"/>
      <c r="H245" s="743"/>
      <c r="I245" s="749">
        <v>1045</v>
      </c>
      <c r="J245" s="727">
        <v>921</v>
      </c>
      <c r="K245" s="750">
        <v>1968</v>
      </c>
      <c r="L245" s="757">
        <v>348</v>
      </c>
      <c r="M245" s="729">
        <v>307</v>
      </c>
      <c r="N245" s="758">
        <v>656</v>
      </c>
      <c r="O245" s="820"/>
      <c r="P245" s="730">
        <v>15</v>
      </c>
      <c r="Q245" s="722"/>
      <c r="R245" s="722"/>
      <c r="S245" s="722"/>
      <c r="T245" s="723"/>
    </row>
    <row r="246" spans="1:20" s="732" customFormat="1" ht="13.5" x14ac:dyDescent="0.3">
      <c r="A246" s="724" t="s">
        <v>649</v>
      </c>
      <c r="B246" s="724" t="s">
        <v>650</v>
      </c>
      <c r="C246" s="724" t="s">
        <v>924</v>
      </c>
      <c r="D246" s="724" t="s">
        <v>60</v>
      </c>
      <c r="E246" s="724" t="s">
        <v>129</v>
      </c>
      <c r="F246" s="964"/>
      <c r="G246" s="725"/>
      <c r="H246" s="743"/>
      <c r="I246" s="749">
        <v>443</v>
      </c>
      <c r="J246" s="727">
        <v>372</v>
      </c>
      <c r="K246" s="750">
        <v>815</v>
      </c>
      <c r="L246" s="757">
        <v>148</v>
      </c>
      <c r="M246" s="729">
        <v>124</v>
      </c>
      <c r="N246" s="758">
        <v>272</v>
      </c>
      <c r="O246" s="820"/>
      <c r="P246" s="730">
        <v>126</v>
      </c>
      <c r="Q246" s="722"/>
      <c r="R246" s="722"/>
      <c r="S246" s="722"/>
      <c r="T246" s="723"/>
    </row>
    <row r="247" spans="1:20" s="732" customFormat="1" ht="13.5" x14ac:dyDescent="0.3">
      <c r="A247" s="724" t="s">
        <v>651</v>
      </c>
      <c r="B247" s="724" t="s">
        <v>652</v>
      </c>
      <c r="C247" s="724" t="s">
        <v>924</v>
      </c>
      <c r="D247" s="724" t="s">
        <v>60</v>
      </c>
      <c r="E247" s="724" t="s">
        <v>129</v>
      </c>
      <c r="F247" s="964"/>
      <c r="G247" s="725"/>
      <c r="H247" s="743"/>
      <c r="I247" s="749">
        <v>474</v>
      </c>
      <c r="J247" s="727">
        <v>455</v>
      </c>
      <c r="K247" s="750">
        <v>934</v>
      </c>
      <c r="L247" s="757">
        <v>158</v>
      </c>
      <c r="M247" s="729">
        <v>152</v>
      </c>
      <c r="N247" s="758">
        <v>311</v>
      </c>
      <c r="O247" s="820"/>
      <c r="P247" s="730">
        <v>157</v>
      </c>
      <c r="Q247" s="722"/>
      <c r="R247" s="722"/>
      <c r="S247" s="722"/>
      <c r="T247" s="723"/>
    </row>
    <row r="248" spans="1:20" s="732" customFormat="1" ht="13.5" x14ac:dyDescent="0.3">
      <c r="A248" s="724" t="s">
        <v>653</v>
      </c>
      <c r="B248" s="724" t="s">
        <v>654</v>
      </c>
      <c r="C248" s="724" t="s">
        <v>924</v>
      </c>
      <c r="D248" s="724" t="s">
        <v>60</v>
      </c>
      <c r="E248" s="724" t="s">
        <v>129</v>
      </c>
      <c r="F248" s="964"/>
      <c r="G248" s="725"/>
      <c r="H248" s="743"/>
      <c r="I248" s="749">
        <v>485</v>
      </c>
      <c r="J248" s="727">
        <v>477</v>
      </c>
      <c r="K248" s="750">
        <v>967</v>
      </c>
      <c r="L248" s="757">
        <v>162</v>
      </c>
      <c r="M248" s="729">
        <v>159</v>
      </c>
      <c r="N248" s="758">
        <v>322</v>
      </c>
      <c r="O248" s="820"/>
      <c r="P248" s="730">
        <v>250</v>
      </c>
      <c r="Q248" s="722"/>
      <c r="R248" s="722"/>
      <c r="S248" s="722"/>
      <c r="T248" s="723"/>
    </row>
    <row r="249" spans="1:20" s="732" customFormat="1" ht="13.5" x14ac:dyDescent="0.3">
      <c r="A249" s="724" t="s">
        <v>655</v>
      </c>
      <c r="B249" s="724" t="s">
        <v>656</v>
      </c>
      <c r="C249" s="724" t="s">
        <v>924</v>
      </c>
      <c r="D249" s="724" t="s">
        <v>60</v>
      </c>
      <c r="E249" s="724" t="s">
        <v>129</v>
      </c>
      <c r="F249" s="964"/>
      <c r="G249" s="725"/>
      <c r="H249" s="743"/>
      <c r="I249" s="749">
        <v>535</v>
      </c>
      <c r="J249" s="727">
        <v>472</v>
      </c>
      <c r="K249" s="750">
        <v>1007</v>
      </c>
      <c r="L249" s="757">
        <v>178</v>
      </c>
      <c r="M249" s="729">
        <v>157</v>
      </c>
      <c r="N249" s="758">
        <v>336</v>
      </c>
      <c r="O249" s="820"/>
      <c r="P249" s="730">
        <v>150</v>
      </c>
      <c r="Q249" s="722"/>
      <c r="R249" s="722"/>
      <c r="S249" s="722"/>
      <c r="T249" s="723"/>
    </row>
    <row r="250" spans="1:20" s="732" customFormat="1" ht="13.5" x14ac:dyDescent="0.3">
      <c r="A250" s="724" t="s">
        <v>657</v>
      </c>
      <c r="B250" s="724" t="s">
        <v>658</v>
      </c>
      <c r="C250" s="724" t="s">
        <v>924</v>
      </c>
      <c r="D250" s="724" t="s">
        <v>60</v>
      </c>
      <c r="E250" s="724" t="s">
        <v>129</v>
      </c>
      <c r="F250" s="964"/>
      <c r="G250" s="725"/>
      <c r="H250" s="743"/>
      <c r="I250" s="749">
        <v>530</v>
      </c>
      <c r="J250" s="727">
        <v>499</v>
      </c>
      <c r="K250" s="750">
        <v>1029</v>
      </c>
      <c r="L250" s="757">
        <v>177</v>
      </c>
      <c r="M250" s="729">
        <v>166</v>
      </c>
      <c r="N250" s="758">
        <v>343</v>
      </c>
      <c r="O250" s="820"/>
      <c r="P250" s="730">
        <v>235</v>
      </c>
      <c r="Q250" s="722"/>
      <c r="R250" s="722"/>
      <c r="S250" s="722"/>
      <c r="T250" s="723"/>
    </row>
    <row r="251" spans="1:20" s="732" customFormat="1" ht="13.5" x14ac:dyDescent="0.3">
      <c r="A251" s="724" t="s">
        <v>659</v>
      </c>
      <c r="B251" s="724" t="s">
        <v>660</v>
      </c>
      <c r="C251" s="724" t="s">
        <v>924</v>
      </c>
      <c r="D251" s="724" t="s">
        <v>60</v>
      </c>
      <c r="E251" s="724" t="s">
        <v>129</v>
      </c>
      <c r="F251" s="964"/>
      <c r="G251" s="725"/>
      <c r="H251" s="743"/>
      <c r="I251" s="749">
        <v>571</v>
      </c>
      <c r="J251" s="727">
        <v>611</v>
      </c>
      <c r="K251" s="750">
        <v>1182</v>
      </c>
      <c r="L251" s="757">
        <v>190</v>
      </c>
      <c r="M251" s="729">
        <v>204</v>
      </c>
      <c r="N251" s="758">
        <v>394</v>
      </c>
      <c r="O251" s="820"/>
      <c r="P251" s="730">
        <v>233</v>
      </c>
      <c r="Q251" s="722"/>
      <c r="R251" s="722"/>
      <c r="S251" s="722"/>
      <c r="T251" s="723"/>
    </row>
    <row r="252" spans="1:20" s="732" customFormat="1" ht="13.5" x14ac:dyDescent="0.3">
      <c r="A252" s="724" t="s">
        <v>661</v>
      </c>
      <c r="B252" s="724" t="s">
        <v>662</v>
      </c>
      <c r="C252" s="724" t="s">
        <v>924</v>
      </c>
      <c r="D252" s="724" t="s">
        <v>60</v>
      </c>
      <c r="E252" s="724" t="s">
        <v>129</v>
      </c>
      <c r="F252" s="964"/>
      <c r="G252" s="725"/>
      <c r="H252" s="743"/>
      <c r="I252" s="749">
        <v>443</v>
      </c>
      <c r="J252" s="727">
        <v>482</v>
      </c>
      <c r="K252" s="750">
        <v>925</v>
      </c>
      <c r="L252" s="757">
        <v>148</v>
      </c>
      <c r="M252" s="729">
        <v>161</v>
      </c>
      <c r="N252" s="758">
        <v>308</v>
      </c>
      <c r="O252" s="820"/>
      <c r="P252" s="730">
        <v>204</v>
      </c>
      <c r="Q252" s="722"/>
      <c r="R252" s="722"/>
      <c r="S252" s="722"/>
      <c r="T252" s="723"/>
    </row>
    <row r="253" spans="1:20" s="732" customFormat="1" ht="13.5" x14ac:dyDescent="0.3">
      <c r="A253" s="724" t="s">
        <v>665</v>
      </c>
      <c r="B253" s="724" t="s">
        <v>666</v>
      </c>
      <c r="C253" s="724" t="s">
        <v>924</v>
      </c>
      <c r="D253" s="724" t="s">
        <v>60</v>
      </c>
      <c r="E253" s="724" t="s">
        <v>129</v>
      </c>
      <c r="F253" s="964"/>
      <c r="G253" s="725"/>
      <c r="H253" s="743"/>
      <c r="I253" s="749">
        <v>266</v>
      </c>
      <c r="J253" s="727">
        <v>265</v>
      </c>
      <c r="K253" s="750">
        <v>532</v>
      </c>
      <c r="L253" s="757">
        <v>89</v>
      </c>
      <c r="M253" s="729">
        <v>88</v>
      </c>
      <c r="N253" s="758">
        <v>177</v>
      </c>
      <c r="O253" s="820"/>
      <c r="P253" s="730">
        <v>125</v>
      </c>
      <c r="Q253" s="722"/>
      <c r="R253" s="722"/>
      <c r="S253" s="722"/>
      <c r="T253" s="723"/>
    </row>
    <row r="254" spans="1:20" s="732" customFormat="1" ht="13.5" x14ac:dyDescent="0.3">
      <c r="A254" s="724" t="s">
        <v>1216</v>
      </c>
      <c r="B254" s="724" t="s">
        <v>1217</v>
      </c>
      <c r="C254" s="724" t="s">
        <v>944</v>
      </c>
      <c r="D254" s="724" t="s">
        <v>59</v>
      </c>
      <c r="E254" s="724" t="s">
        <v>129</v>
      </c>
      <c r="F254" s="964"/>
      <c r="G254" s="725"/>
      <c r="H254" s="743"/>
      <c r="I254" s="749">
        <v>1237</v>
      </c>
      <c r="J254" s="727">
        <v>1241</v>
      </c>
      <c r="K254" s="750">
        <v>2483</v>
      </c>
      <c r="L254" s="757">
        <v>412</v>
      </c>
      <c r="M254" s="729">
        <v>414</v>
      </c>
      <c r="N254" s="758">
        <v>828</v>
      </c>
      <c r="O254" s="820"/>
      <c r="P254" s="730">
        <v>158</v>
      </c>
      <c r="Q254" s="722"/>
      <c r="R254" s="722"/>
      <c r="S254" s="722"/>
      <c r="T254" s="723"/>
    </row>
    <row r="255" spans="1:20" s="732" customFormat="1" ht="13.5" x14ac:dyDescent="0.3">
      <c r="A255" s="724" t="s">
        <v>1218</v>
      </c>
      <c r="B255" s="724" t="s">
        <v>1219</v>
      </c>
      <c r="C255" s="724" t="s">
        <v>944</v>
      </c>
      <c r="D255" s="724" t="s">
        <v>59</v>
      </c>
      <c r="E255" s="724" t="s">
        <v>129</v>
      </c>
      <c r="F255" s="964"/>
      <c r="G255" s="725"/>
      <c r="H255" s="743"/>
      <c r="I255" s="749">
        <v>688</v>
      </c>
      <c r="J255" s="727">
        <v>684</v>
      </c>
      <c r="K255" s="750">
        <v>1372</v>
      </c>
      <c r="L255" s="757">
        <v>229</v>
      </c>
      <c r="M255" s="729">
        <v>228</v>
      </c>
      <c r="N255" s="758">
        <v>457</v>
      </c>
      <c r="O255" s="820"/>
      <c r="P255" s="730">
        <v>176</v>
      </c>
      <c r="Q255" s="722"/>
      <c r="R255" s="722"/>
      <c r="S255" s="722"/>
      <c r="T255" s="723"/>
    </row>
    <row r="256" spans="1:20" s="732" customFormat="1" ht="13.5" x14ac:dyDescent="0.3">
      <c r="A256" s="724" t="s">
        <v>287</v>
      </c>
      <c r="B256" s="724" t="s">
        <v>288</v>
      </c>
      <c r="C256" s="724" t="s">
        <v>944</v>
      </c>
      <c r="D256" s="724" t="s">
        <v>59</v>
      </c>
      <c r="E256" s="724" t="s">
        <v>129</v>
      </c>
      <c r="F256" s="964"/>
      <c r="G256" s="725"/>
      <c r="H256" s="743"/>
      <c r="I256" s="749">
        <v>372</v>
      </c>
      <c r="J256" s="727">
        <v>390</v>
      </c>
      <c r="K256" s="750">
        <v>762</v>
      </c>
      <c r="L256" s="757">
        <v>124</v>
      </c>
      <c r="M256" s="729">
        <v>130</v>
      </c>
      <c r="N256" s="758">
        <v>254</v>
      </c>
      <c r="O256" s="820"/>
      <c r="P256" s="730">
        <v>212</v>
      </c>
      <c r="Q256" s="722"/>
      <c r="R256" s="722"/>
      <c r="S256" s="722"/>
      <c r="T256" s="723"/>
    </row>
    <row r="257" spans="1:20" s="732" customFormat="1" ht="13.5" x14ac:dyDescent="0.3">
      <c r="A257" s="724" t="s">
        <v>289</v>
      </c>
      <c r="B257" s="724" t="s">
        <v>290</v>
      </c>
      <c r="C257" s="724" t="s">
        <v>944</v>
      </c>
      <c r="D257" s="724" t="s">
        <v>59</v>
      </c>
      <c r="E257" s="724" t="s">
        <v>129</v>
      </c>
      <c r="F257" s="964"/>
      <c r="G257" s="725"/>
      <c r="H257" s="743"/>
      <c r="I257" s="749">
        <v>504</v>
      </c>
      <c r="J257" s="727">
        <v>420</v>
      </c>
      <c r="K257" s="750">
        <v>924</v>
      </c>
      <c r="L257" s="757">
        <v>168</v>
      </c>
      <c r="M257" s="729">
        <v>140</v>
      </c>
      <c r="N257" s="758">
        <v>308</v>
      </c>
      <c r="O257" s="820"/>
      <c r="P257" s="730">
        <v>71</v>
      </c>
      <c r="Q257" s="722"/>
      <c r="R257" s="722"/>
      <c r="S257" s="722"/>
      <c r="T257" s="723"/>
    </row>
    <row r="258" spans="1:20" s="732" customFormat="1" ht="13.5" x14ac:dyDescent="0.3">
      <c r="A258" s="724" t="s">
        <v>291</v>
      </c>
      <c r="B258" s="724" t="s">
        <v>292</v>
      </c>
      <c r="C258" s="724" t="s">
        <v>944</v>
      </c>
      <c r="D258" s="724" t="s">
        <v>59</v>
      </c>
      <c r="E258" s="724" t="s">
        <v>129</v>
      </c>
      <c r="F258" s="964"/>
      <c r="G258" s="725"/>
      <c r="H258" s="743"/>
      <c r="I258" s="749">
        <v>396</v>
      </c>
      <c r="J258" s="727">
        <v>410</v>
      </c>
      <c r="K258" s="750">
        <v>806</v>
      </c>
      <c r="L258" s="757">
        <v>132</v>
      </c>
      <c r="M258" s="729">
        <v>137</v>
      </c>
      <c r="N258" s="758">
        <v>269</v>
      </c>
      <c r="O258" s="820"/>
      <c r="P258" s="730">
        <v>229</v>
      </c>
      <c r="Q258" s="722"/>
      <c r="R258" s="722"/>
      <c r="S258" s="722"/>
      <c r="T258" s="723"/>
    </row>
    <row r="259" spans="1:20" s="732" customFormat="1" ht="13.5" x14ac:dyDescent="0.3">
      <c r="A259" s="724" t="s">
        <v>558</v>
      </c>
      <c r="B259" s="724" t="s">
        <v>559</v>
      </c>
      <c r="C259" s="724" t="s">
        <v>945</v>
      </c>
      <c r="D259" s="724" t="s">
        <v>58</v>
      </c>
      <c r="E259" s="724" t="s">
        <v>129</v>
      </c>
      <c r="F259" s="964"/>
      <c r="G259" s="725"/>
      <c r="H259" s="743"/>
      <c r="I259" s="749">
        <v>470</v>
      </c>
      <c r="J259" s="727">
        <v>520</v>
      </c>
      <c r="K259" s="750">
        <v>990</v>
      </c>
      <c r="L259" s="757">
        <v>157</v>
      </c>
      <c r="M259" s="729">
        <v>173</v>
      </c>
      <c r="N259" s="758">
        <v>330</v>
      </c>
      <c r="O259" s="820"/>
      <c r="P259" s="730">
        <v>310</v>
      </c>
      <c r="Q259" s="722"/>
      <c r="R259" s="722"/>
      <c r="S259" s="722"/>
      <c r="T259" s="723"/>
    </row>
    <row r="260" spans="1:20" s="732" customFormat="1" ht="13.5" x14ac:dyDescent="0.3">
      <c r="A260" s="724" t="s">
        <v>560</v>
      </c>
      <c r="B260" s="724" t="s">
        <v>561</v>
      </c>
      <c r="C260" s="724" t="s">
        <v>945</v>
      </c>
      <c r="D260" s="724" t="s">
        <v>58</v>
      </c>
      <c r="E260" s="724" t="s">
        <v>129</v>
      </c>
      <c r="F260" s="964"/>
      <c r="G260" s="725"/>
      <c r="H260" s="743"/>
      <c r="I260" s="749">
        <v>243</v>
      </c>
      <c r="J260" s="727">
        <v>223</v>
      </c>
      <c r="K260" s="750">
        <v>464</v>
      </c>
      <c r="L260" s="757">
        <v>81</v>
      </c>
      <c r="M260" s="729">
        <v>74</v>
      </c>
      <c r="N260" s="758">
        <v>155</v>
      </c>
      <c r="O260" s="820"/>
      <c r="P260" s="730">
        <v>299</v>
      </c>
      <c r="Q260" s="722"/>
      <c r="R260" s="722"/>
      <c r="S260" s="722"/>
      <c r="T260" s="723"/>
    </row>
    <row r="261" spans="1:20" s="732" customFormat="1" ht="13.5" x14ac:dyDescent="0.3">
      <c r="A261" s="724" t="s">
        <v>562</v>
      </c>
      <c r="B261" s="724" t="s">
        <v>563</v>
      </c>
      <c r="C261" s="724" t="s">
        <v>945</v>
      </c>
      <c r="D261" s="724" t="s">
        <v>58</v>
      </c>
      <c r="E261" s="724" t="s">
        <v>129</v>
      </c>
      <c r="F261" s="964"/>
      <c r="G261" s="725"/>
      <c r="H261" s="743"/>
      <c r="I261" s="749">
        <v>427</v>
      </c>
      <c r="J261" s="727">
        <v>459</v>
      </c>
      <c r="K261" s="750">
        <v>886</v>
      </c>
      <c r="L261" s="757">
        <v>142</v>
      </c>
      <c r="M261" s="729">
        <v>153</v>
      </c>
      <c r="N261" s="758">
        <v>295</v>
      </c>
      <c r="O261" s="820"/>
      <c r="P261" s="730">
        <v>296</v>
      </c>
      <c r="Q261" s="722"/>
      <c r="R261" s="722"/>
      <c r="S261" s="722"/>
      <c r="T261" s="723"/>
    </row>
    <row r="262" spans="1:20" s="732" customFormat="1" ht="13.5" x14ac:dyDescent="0.3">
      <c r="A262" s="724" t="s">
        <v>564</v>
      </c>
      <c r="B262" s="724" t="s">
        <v>565</v>
      </c>
      <c r="C262" s="724" t="s">
        <v>945</v>
      </c>
      <c r="D262" s="724" t="s">
        <v>58</v>
      </c>
      <c r="E262" s="724" t="s">
        <v>129</v>
      </c>
      <c r="F262" s="964"/>
      <c r="G262" s="725"/>
      <c r="H262" s="743"/>
      <c r="I262" s="749">
        <v>331</v>
      </c>
      <c r="J262" s="727">
        <v>322</v>
      </c>
      <c r="K262" s="750">
        <v>653</v>
      </c>
      <c r="L262" s="757">
        <v>110</v>
      </c>
      <c r="M262" s="729">
        <v>107</v>
      </c>
      <c r="N262" s="758">
        <v>218</v>
      </c>
      <c r="O262" s="820"/>
      <c r="P262" s="730">
        <v>294</v>
      </c>
      <c r="Q262" s="722"/>
      <c r="R262" s="722"/>
      <c r="S262" s="722"/>
      <c r="T262" s="723"/>
    </row>
    <row r="263" spans="1:20" s="732" customFormat="1" ht="13.5" x14ac:dyDescent="0.3">
      <c r="A263" s="724" t="s">
        <v>566</v>
      </c>
      <c r="B263" s="724" t="s">
        <v>567</v>
      </c>
      <c r="C263" s="724" t="s">
        <v>945</v>
      </c>
      <c r="D263" s="724" t="s">
        <v>58</v>
      </c>
      <c r="E263" s="724" t="s">
        <v>129</v>
      </c>
      <c r="F263" s="964"/>
      <c r="G263" s="725"/>
      <c r="H263" s="743"/>
      <c r="I263" s="749">
        <v>522</v>
      </c>
      <c r="J263" s="727">
        <v>562</v>
      </c>
      <c r="K263" s="750">
        <v>1084</v>
      </c>
      <c r="L263" s="757">
        <v>174</v>
      </c>
      <c r="M263" s="729">
        <v>187</v>
      </c>
      <c r="N263" s="758">
        <v>361</v>
      </c>
      <c r="O263" s="820"/>
      <c r="P263" s="730">
        <v>276</v>
      </c>
      <c r="Q263" s="722"/>
      <c r="R263" s="722"/>
      <c r="S263" s="722"/>
      <c r="T263" s="723"/>
    </row>
    <row r="264" spans="1:20" s="732" customFormat="1" ht="13.5" x14ac:dyDescent="0.3">
      <c r="A264" s="724" t="s">
        <v>568</v>
      </c>
      <c r="B264" s="724" t="s">
        <v>569</v>
      </c>
      <c r="C264" s="724" t="s">
        <v>945</v>
      </c>
      <c r="D264" s="724" t="s">
        <v>58</v>
      </c>
      <c r="E264" s="724" t="s">
        <v>129</v>
      </c>
      <c r="F264" s="964"/>
      <c r="G264" s="725"/>
      <c r="H264" s="743"/>
      <c r="I264" s="749">
        <v>302</v>
      </c>
      <c r="J264" s="727">
        <v>278</v>
      </c>
      <c r="K264" s="750">
        <v>582</v>
      </c>
      <c r="L264" s="757">
        <v>101</v>
      </c>
      <c r="M264" s="729">
        <v>93</v>
      </c>
      <c r="N264" s="758">
        <v>194</v>
      </c>
      <c r="O264" s="820"/>
      <c r="P264" s="730">
        <v>256</v>
      </c>
      <c r="Q264" s="722"/>
      <c r="R264" s="722"/>
      <c r="S264" s="722"/>
      <c r="T264" s="723"/>
    </row>
    <row r="265" spans="1:20" s="732" customFormat="1" ht="13.5" x14ac:dyDescent="0.3">
      <c r="A265" s="724" t="s">
        <v>570</v>
      </c>
      <c r="B265" s="724" t="s">
        <v>571</v>
      </c>
      <c r="C265" s="724" t="s">
        <v>945</v>
      </c>
      <c r="D265" s="724" t="s">
        <v>58</v>
      </c>
      <c r="E265" s="724" t="s">
        <v>129</v>
      </c>
      <c r="F265" s="964"/>
      <c r="G265" s="725"/>
      <c r="H265" s="743"/>
      <c r="I265" s="749">
        <v>360</v>
      </c>
      <c r="J265" s="727">
        <v>373</v>
      </c>
      <c r="K265" s="750">
        <v>733</v>
      </c>
      <c r="L265" s="757">
        <v>120</v>
      </c>
      <c r="M265" s="729">
        <v>124</v>
      </c>
      <c r="N265" s="758">
        <v>244</v>
      </c>
      <c r="O265" s="820"/>
      <c r="P265" s="730">
        <v>201</v>
      </c>
      <c r="Q265" s="722"/>
      <c r="R265" s="722"/>
      <c r="S265" s="722"/>
      <c r="T265" s="723"/>
    </row>
    <row r="266" spans="1:20" s="732" customFormat="1" ht="13.5" x14ac:dyDescent="0.3">
      <c r="A266" s="724" t="s">
        <v>572</v>
      </c>
      <c r="B266" s="724" t="s">
        <v>573</v>
      </c>
      <c r="C266" s="724" t="s">
        <v>945</v>
      </c>
      <c r="D266" s="724" t="s">
        <v>58</v>
      </c>
      <c r="E266" s="724" t="s">
        <v>129</v>
      </c>
      <c r="F266" s="964"/>
      <c r="G266" s="725"/>
      <c r="H266" s="743"/>
      <c r="I266" s="749">
        <v>309</v>
      </c>
      <c r="J266" s="727">
        <v>318</v>
      </c>
      <c r="K266" s="750">
        <v>625</v>
      </c>
      <c r="L266" s="757">
        <v>103</v>
      </c>
      <c r="M266" s="729">
        <v>106</v>
      </c>
      <c r="N266" s="758">
        <v>208</v>
      </c>
      <c r="O266" s="820"/>
      <c r="P266" s="730">
        <v>309</v>
      </c>
      <c r="Q266" s="722"/>
      <c r="R266" s="722"/>
      <c r="S266" s="722"/>
      <c r="T266" s="723"/>
    </row>
    <row r="267" spans="1:20" s="732" customFormat="1" ht="13.5" x14ac:dyDescent="0.3">
      <c r="A267" s="724" t="s">
        <v>574</v>
      </c>
      <c r="B267" s="724" t="s">
        <v>575</v>
      </c>
      <c r="C267" s="724" t="s">
        <v>945</v>
      </c>
      <c r="D267" s="724" t="s">
        <v>58</v>
      </c>
      <c r="E267" s="724" t="s">
        <v>129</v>
      </c>
      <c r="F267" s="964"/>
      <c r="G267" s="725"/>
      <c r="H267" s="743"/>
      <c r="I267" s="749">
        <v>311</v>
      </c>
      <c r="J267" s="727">
        <v>309</v>
      </c>
      <c r="K267" s="750">
        <v>620</v>
      </c>
      <c r="L267" s="757">
        <v>104</v>
      </c>
      <c r="M267" s="729">
        <v>103</v>
      </c>
      <c r="N267" s="758">
        <v>207</v>
      </c>
      <c r="O267" s="820"/>
      <c r="P267" s="730">
        <v>258</v>
      </c>
      <c r="Q267" s="722"/>
      <c r="R267" s="722"/>
      <c r="S267" s="722"/>
      <c r="T267" s="723"/>
    </row>
    <row r="268" spans="1:20" s="732" customFormat="1" ht="13.5" x14ac:dyDescent="0.3">
      <c r="A268" s="724" t="s">
        <v>576</v>
      </c>
      <c r="B268" s="724" t="s">
        <v>577</v>
      </c>
      <c r="C268" s="724" t="s">
        <v>945</v>
      </c>
      <c r="D268" s="724" t="s">
        <v>58</v>
      </c>
      <c r="E268" s="724" t="s">
        <v>129</v>
      </c>
      <c r="F268" s="964"/>
      <c r="G268" s="725"/>
      <c r="H268" s="743"/>
      <c r="I268" s="749">
        <v>428</v>
      </c>
      <c r="J268" s="727">
        <v>499</v>
      </c>
      <c r="K268" s="750">
        <v>927</v>
      </c>
      <c r="L268" s="757">
        <v>143</v>
      </c>
      <c r="M268" s="729">
        <v>166</v>
      </c>
      <c r="N268" s="758">
        <v>309</v>
      </c>
      <c r="O268" s="820"/>
      <c r="P268" s="730">
        <v>313</v>
      </c>
      <c r="Q268" s="722"/>
      <c r="R268" s="722"/>
      <c r="S268" s="722"/>
      <c r="T268" s="723"/>
    </row>
    <row r="269" spans="1:20" s="732" customFormat="1" ht="13.5" x14ac:dyDescent="0.3">
      <c r="A269" s="724" t="s">
        <v>578</v>
      </c>
      <c r="B269" s="724" t="s">
        <v>579</v>
      </c>
      <c r="C269" s="724" t="s">
        <v>945</v>
      </c>
      <c r="D269" s="724" t="s">
        <v>58</v>
      </c>
      <c r="E269" s="724" t="s">
        <v>129</v>
      </c>
      <c r="F269" s="964"/>
      <c r="G269" s="725"/>
      <c r="H269" s="743"/>
      <c r="I269" s="749">
        <v>293</v>
      </c>
      <c r="J269" s="727">
        <v>320</v>
      </c>
      <c r="K269" s="750">
        <v>611</v>
      </c>
      <c r="L269" s="757">
        <v>98</v>
      </c>
      <c r="M269" s="729">
        <v>107</v>
      </c>
      <c r="N269" s="758">
        <v>204</v>
      </c>
      <c r="O269" s="820"/>
      <c r="P269" s="730">
        <v>283</v>
      </c>
      <c r="Q269" s="722"/>
      <c r="R269" s="722"/>
      <c r="S269" s="722"/>
      <c r="T269" s="723"/>
    </row>
    <row r="270" spans="1:20" s="732" customFormat="1" ht="13.5" x14ac:dyDescent="0.3">
      <c r="A270" s="724" t="s">
        <v>371</v>
      </c>
      <c r="B270" s="724" t="s">
        <v>372</v>
      </c>
      <c r="C270" s="724" t="s">
        <v>952</v>
      </c>
      <c r="D270" s="724" t="s">
        <v>63</v>
      </c>
      <c r="E270" s="724" t="s">
        <v>129</v>
      </c>
      <c r="F270" s="964"/>
      <c r="G270" s="725"/>
      <c r="H270" s="743"/>
      <c r="I270" s="749">
        <v>999</v>
      </c>
      <c r="J270" s="727">
        <v>851</v>
      </c>
      <c r="K270" s="750">
        <v>1850</v>
      </c>
      <c r="L270" s="757">
        <v>333</v>
      </c>
      <c r="M270" s="729">
        <v>284</v>
      </c>
      <c r="N270" s="758">
        <v>617</v>
      </c>
      <c r="O270" s="820"/>
      <c r="P270" s="730">
        <v>74</v>
      </c>
      <c r="Q270" s="722"/>
      <c r="R270" s="722"/>
      <c r="S270" s="722"/>
      <c r="T270" s="723"/>
    </row>
    <row r="271" spans="1:20" s="732" customFormat="1" ht="13.5" x14ac:dyDescent="0.3">
      <c r="A271" s="724" t="s">
        <v>373</v>
      </c>
      <c r="B271" s="724" t="s">
        <v>374</v>
      </c>
      <c r="C271" s="724" t="s">
        <v>952</v>
      </c>
      <c r="D271" s="724" t="s">
        <v>63</v>
      </c>
      <c r="E271" s="724" t="s">
        <v>129</v>
      </c>
      <c r="F271" s="964"/>
      <c r="G271" s="725"/>
      <c r="H271" s="743"/>
      <c r="I271" s="749">
        <v>856</v>
      </c>
      <c r="J271" s="727">
        <v>830</v>
      </c>
      <c r="K271" s="750">
        <v>1691</v>
      </c>
      <c r="L271" s="757">
        <v>285</v>
      </c>
      <c r="M271" s="729">
        <v>277</v>
      </c>
      <c r="N271" s="758">
        <v>564</v>
      </c>
      <c r="O271" s="820"/>
      <c r="P271" s="730">
        <v>128</v>
      </c>
      <c r="Q271" s="722"/>
      <c r="R271" s="722"/>
      <c r="S271" s="722"/>
      <c r="T271" s="723"/>
    </row>
    <row r="272" spans="1:20" s="732" customFormat="1" ht="13.5" x14ac:dyDescent="0.3">
      <c r="A272" s="724" t="s">
        <v>375</v>
      </c>
      <c r="B272" s="724" t="s">
        <v>376</v>
      </c>
      <c r="C272" s="724" t="s">
        <v>952</v>
      </c>
      <c r="D272" s="724" t="s">
        <v>63</v>
      </c>
      <c r="E272" s="724" t="s">
        <v>129</v>
      </c>
      <c r="F272" s="964"/>
      <c r="G272" s="725"/>
      <c r="H272" s="743"/>
      <c r="I272" s="749">
        <v>630</v>
      </c>
      <c r="J272" s="727">
        <v>572</v>
      </c>
      <c r="K272" s="750">
        <v>1202</v>
      </c>
      <c r="L272" s="757">
        <v>210</v>
      </c>
      <c r="M272" s="729">
        <v>191</v>
      </c>
      <c r="N272" s="758">
        <v>401</v>
      </c>
      <c r="O272" s="820"/>
      <c r="P272" s="730">
        <v>26</v>
      </c>
      <c r="Q272" s="722"/>
      <c r="R272" s="722"/>
      <c r="S272" s="722"/>
      <c r="T272" s="723"/>
    </row>
    <row r="273" spans="1:20" s="732" customFormat="1" ht="13.5" x14ac:dyDescent="0.3">
      <c r="A273" s="724" t="s">
        <v>377</v>
      </c>
      <c r="B273" s="724" t="s">
        <v>378</v>
      </c>
      <c r="C273" s="724" t="s">
        <v>952</v>
      </c>
      <c r="D273" s="724" t="s">
        <v>63</v>
      </c>
      <c r="E273" s="724" t="s">
        <v>129</v>
      </c>
      <c r="F273" s="964"/>
      <c r="G273" s="725"/>
      <c r="H273" s="743"/>
      <c r="I273" s="749">
        <v>1129</v>
      </c>
      <c r="J273" s="727">
        <v>1075</v>
      </c>
      <c r="K273" s="750">
        <v>2204</v>
      </c>
      <c r="L273" s="757">
        <v>376</v>
      </c>
      <c r="M273" s="729">
        <v>358</v>
      </c>
      <c r="N273" s="758">
        <v>735</v>
      </c>
      <c r="O273" s="820"/>
      <c r="P273" s="730">
        <v>33</v>
      </c>
      <c r="Q273" s="722"/>
      <c r="R273" s="722"/>
      <c r="S273" s="722"/>
      <c r="T273" s="723"/>
    </row>
    <row r="274" spans="1:20" s="732" customFormat="1" ht="13.5" x14ac:dyDescent="0.3">
      <c r="A274" s="724" t="s">
        <v>369</v>
      </c>
      <c r="B274" s="724" t="s">
        <v>370</v>
      </c>
      <c r="C274" s="724" t="s">
        <v>952</v>
      </c>
      <c r="D274" s="724" t="s">
        <v>63</v>
      </c>
      <c r="E274" s="724" t="s">
        <v>129</v>
      </c>
      <c r="F274" s="964"/>
      <c r="G274" s="725"/>
      <c r="H274" s="743"/>
      <c r="I274" s="749">
        <v>945</v>
      </c>
      <c r="J274" s="727">
        <v>805</v>
      </c>
      <c r="K274" s="750">
        <v>1750</v>
      </c>
      <c r="L274" s="757">
        <v>315</v>
      </c>
      <c r="M274" s="729">
        <v>268</v>
      </c>
      <c r="N274" s="758">
        <v>583</v>
      </c>
      <c r="O274" s="820"/>
      <c r="P274" s="730">
        <v>54</v>
      </c>
      <c r="Q274" s="722"/>
      <c r="R274" s="722"/>
      <c r="S274" s="722"/>
      <c r="T274" s="723"/>
    </row>
    <row r="275" spans="1:20" s="732" customFormat="1" ht="13.5" x14ac:dyDescent="0.3">
      <c r="A275" s="724" t="s">
        <v>667</v>
      </c>
      <c r="B275" s="724" t="s">
        <v>668</v>
      </c>
      <c r="C275" s="724" t="s">
        <v>946</v>
      </c>
      <c r="D275" s="724" t="s">
        <v>60</v>
      </c>
      <c r="E275" s="724" t="s">
        <v>129</v>
      </c>
      <c r="F275" s="964"/>
      <c r="G275" s="725"/>
      <c r="H275" s="743"/>
      <c r="I275" s="749">
        <v>310</v>
      </c>
      <c r="J275" s="727">
        <v>258</v>
      </c>
      <c r="K275" s="750">
        <v>570</v>
      </c>
      <c r="L275" s="757">
        <v>103</v>
      </c>
      <c r="M275" s="729">
        <v>86</v>
      </c>
      <c r="N275" s="758">
        <v>190</v>
      </c>
      <c r="O275" s="820"/>
      <c r="P275" s="730">
        <v>155</v>
      </c>
      <c r="Q275" s="722"/>
      <c r="R275" s="722"/>
      <c r="S275" s="722"/>
      <c r="T275" s="723"/>
    </row>
    <row r="276" spans="1:20" s="732" customFormat="1" ht="13.5" x14ac:dyDescent="0.3">
      <c r="A276" s="724" t="s">
        <v>669</v>
      </c>
      <c r="B276" s="724" t="s">
        <v>670</v>
      </c>
      <c r="C276" s="724" t="s">
        <v>946</v>
      </c>
      <c r="D276" s="724" t="s">
        <v>60</v>
      </c>
      <c r="E276" s="724" t="s">
        <v>129</v>
      </c>
      <c r="F276" s="964"/>
      <c r="G276" s="725"/>
      <c r="H276" s="743"/>
      <c r="I276" s="749">
        <v>526</v>
      </c>
      <c r="J276" s="727">
        <v>450</v>
      </c>
      <c r="K276" s="750">
        <v>975</v>
      </c>
      <c r="L276" s="757">
        <v>175</v>
      </c>
      <c r="M276" s="729">
        <v>150</v>
      </c>
      <c r="N276" s="758">
        <v>325</v>
      </c>
      <c r="O276" s="820"/>
      <c r="P276" s="730">
        <v>101</v>
      </c>
      <c r="Q276" s="722"/>
      <c r="R276" s="722"/>
      <c r="S276" s="722"/>
      <c r="T276" s="723"/>
    </row>
    <row r="277" spans="1:20" s="732" customFormat="1" ht="13.5" x14ac:dyDescent="0.3">
      <c r="A277" s="724" t="s">
        <v>671</v>
      </c>
      <c r="B277" s="724" t="s">
        <v>672</v>
      </c>
      <c r="C277" s="724" t="s">
        <v>946</v>
      </c>
      <c r="D277" s="724" t="s">
        <v>60</v>
      </c>
      <c r="E277" s="724" t="s">
        <v>129</v>
      </c>
      <c r="F277" s="964"/>
      <c r="G277" s="725"/>
      <c r="H277" s="743"/>
      <c r="I277" s="749">
        <v>413</v>
      </c>
      <c r="J277" s="727">
        <v>378</v>
      </c>
      <c r="K277" s="750">
        <v>791</v>
      </c>
      <c r="L277" s="757">
        <v>138</v>
      </c>
      <c r="M277" s="729">
        <v>126</v>
      </c>
      <c r="N277" s="758">
        <v>264</v>
      </c>
      <c r="O277" s="820"/>
      <c r="P277" s="730">
        <v>222</v>
      </c>
      <c r="Q277" s="722"/>
      <c r="R277" s="722"/>
      <c r="S277" s="722"/>
      <c r="T277" s="723"/>
    </row>
    <row r="278" spans="1:20" s="732" customFormat="1" ht="13.5" x14ac:dyDescent="0.3">
      <c r="A278" s="724" t="s">
        <v>673</v>
      </c>
      <c r="B278" s="724" t="s">
        <v>674</v>
      </c>
      <c r="C278" s="724" t="s">
        <v>946</v>
      </c>
      <c r="D278" s="724" t="s">
        <v>60</v>
      </c>
      <c r="E278" s="724" t="s">
        <v>129</v>
      </c>
      <c r="F278" s="964"/>
      <c r="G278" s="725"/>
      <c r="H278" s="743"/>
      <c r="I278" s="749">
        <v>574</v>
      </c>
      <c r="J278" s="727">
        <v>539</v>
      </c>
      <c r="K278" s="750">
        <v>1113</v>
      </c>
      <c r="L278" s="757">
        <v>191</v>
      </c>
      <c r="M278" s="729">
        <v>180</v>
      </c>
      <c r="N278" s="758">
        <v>371</v>
      </c>
      <c r="O278" s="820"/>
      <c r="P278" s="730">
        <v>259</v>
      </c>
      <c r="Q278" s="722"/>
      <c r="R278" s="722"/>
      <c r="S278" s="722"/>
      <c r="T278" s="723"/>
    </row>
    <row r="279" spans="1:20" s="732" customFormat="1" ht="13.5" x14ac:dyDescent="0.3">
      <c r="A279" s="724" t="s">
        <v>675</v>
      </c>
      <c r="B279" s="724" t="s">
        <v>676</v>
      </c>
      <c r="C279" s="724" t="s">
        <v>946</v>
      </c>
      <c r="D279" s="724" t="s">
        <v>60</v>
      </c>
      <c r="E279" s="724" t="s">
        <v>129</v>
      </c>
      <c r="F279" s="964"/>
      <c r="G279" s="725"/>
      <c r="H279" s="743"/>
      <c r="I279" s="749">
        <v>534</v>
      </c>
      <c r="J279" s="727">
        <v>536</v>
      </c>
      <c r="K279" s="750">
        <v>1070</v>
      </c>
      <c r="L279" s="757">
        <v>178</v>
      </c>
      <c r="M279" s="729">
        <v>179</v>
      </c>
      <c r="N279" s="758">
        <v>357</v>
      </c>
      <c r="O279" s="820"/>
      <c r="P279" s="730">
        <v>263</v>
      </c>
      <c r="Q279" s="722"/>
      <c r="R279" s="722"/>
      <c r="S279" s="722"/>
      <c r="T279" s="723"/>
    </row>
    <row r="280" spans="1:20" s="732" customFormat="1" ht="13.5" x14ac:dyDescent="0.3">
      <c r="A280" s="724" t="s">
        <v>677</v>
      </c>
      <c r="B280" s="724" t="s">
        <v>678</v>
      </c>
      <c r="C280" s="724" t="s">
        <v>60</v>
      </c>
      <c r="D280" s="724" t="s">
        <v>60</v>
      </c>
      <c r="E280" s="724" t="s">
        <v>129</v>
      </c>
      <c r="F280" s="964"/>
      <c r="G280" s="725"/>
      <c r="H280" s="743"/>
      <c r="I280" s="749">
        <v>3574</v>
      </c>
      <c r="J280" s="727">
        <v>3315</v>
      </c>
      <c r="K280" s="750">
        <v>6889</v>
      </c>
      <c r="L280" s="757">
        <v>1191</v>
      </c>
      <c r="M280" s="729">
        <v>1105</v>
      </c>
      <c r="N280" s="758">
        <v>2296</v>
      </c>
      <c r="O280" s="820"/>
      <c r="P280" s="730">
        <v>6</v>
      </c>
      <c r="Q280" s="722"/>
      <c r="R280" s="722"/>
      <c r="S280" s="722"/>
      <c r="T280" s="723"/>
    </row>
    <row r="281" spans="1:20" s="732" customFormat="1" ht="13.5" x14ac:dyDescent="0.3">
      <c r="A281" s="724" t="s">
        <v>679</v>
      </c>
      <c r="B281" s="724" t="s">
        <v>680</v>
      </c>
      <c r="C281" s="724" t="s">
        <v>60</v>
      </c>
      <c r="D281" s="724" t="s">
        <v>60</v>
      </c>
      <c r="E281" s="724" t="s">
        <v>129</v>
      </c>
      <c r="F281" s="964"/>
      <c r="G281" s="725"/>
      <c r="H281" s="743"/>
      <c r="I281" s="749">
        <v>1146</v>
      </c>
      <c r="J281" s="727">
        <v>1044</v>
      </c>
      <c r="K281" s="750">
        <v>2193</v>
      </c>
      <c r="L281" s="757">
        <v>382</v>
      </c>
      <c r="M281" s="729">
        <v>348</v>
      </c>
      <c r="N281" s="758">
        <v>731</v>
      </c>
      <c r="O281" s="820"/>
      <c r="P281" s="730">
        <v>81</v>
      </c>
      <c r="Q281" s="722"/>
      <c r="R281" s="722"/>
      <c r="S281" s="722"/>
      <c r="T281" s="723"/>
    </row>
    <row r="282" spans="1:20" s="732" customFormat="1" ht="13.5" x14ac:dyDescent="0.3">
      <c r="A282" s="724" t="s">
        <v>681</v>
      </c>
      <c r="B282" s="724" t="s">
        <v>682</v>
      </c>
      <c r="C282" s="724" t="s">
        <v>60</v>
      </c>
      <c r="D282" s="724" t="s">
        <v>60</v>
      </c>
      <c r="E282" s="724" t="s">
        <v>129</v>
      </c>
      <c r="F282" s="964"/>
      <c r="G282" s="725"/>
      <c r="H282" s="743"/>
      <c r="I282" s="749">
        <v>1383</v>
      </c>
      <c r="J282" s="727">
        <v>1413</v>
      </c>
      <c r="K282" s="750">
        <v>2796</v>
      </c>
      <c r="L282" s="757">
        <v>461</v>
      </c>
      <c r="M282" s="729">
        <v>471</v>
      </c>
      <c r="N282" s="758">
        <v>932</v>
      </c>
      <c r="O282" s="820"/>
      <c r="P282" s="730">
        <v>104</v>
      </c>
      <c r="Q282" s="722"/>
      <c r="R282" s="722"/>
      <c r="S282" s="722"/>
      <c r="T282" s="723"/>
    </row>
    <row r="283" spans="1:20" s="732" customFormat="1" ht="13.5" x14ac:dyDescent="0.3">
      <c r="A283" s="724" t="s">
        <v>683</v>
      </c>
      <c r="B283" s="724" t="s">
        <v>684</v>
      </c>
      <c r="C283" s="724" t="s">
        <v>60</v>
      </c>
      <c r="D283" s="724" t="s">
        <v>60</v>
      </c>
      <c r="E283" s="724" t="s">
        <v>129</v>
      </c>
      <c r="F283" s="964"/>
      <c r="G283" s="725"/>
      <c r="H283" s="743"/>
      <c r="I283" s="749">
        <v>1297</v>
      </c>
      <c r="J283" s="727">
        <v>1160</v>
      </c>
      <c r="K283" s="750">
        <v>2453</v>
      </c>
      <c r="L283" s="757">
        <v>432</v>
      </c>
      <c r="M283" s="729">
        <v>387</v>
      </c>
      <c r="N283" s="758">
        <v>818</v>
      </c>
      <c r="O283" s="820"/>
      <c r="P283" s="730">
        <v>8</v>
      </c>
      <c r="Q283" s="722"/>
      <c r="R283" s="722"/>
      <c r="S283" s="722"/>
      <c r="T283" s="723"/>
    </row>
    <row r="284" spans="1:20" s="732" customFormat="1" ht="13.5" x14ac:dyDescent="0.3">
      <c r="A284" s="724" t="s">
        <v>685</v>
      </c>
      <c r="B284" s="724" t="s">
        <v>686</v>
      </c>
      <c r="C284" s="724" t="s">
        <v>60</v>
      </c>
      <c r="D284" s="724" t="s">
        <v>60</v>
      </c>
      <c r="E284" s="724" t="s">
        <v>129</v>
      </c>
      <c r="F284" s="964"/>
      <c r="G284" s="725"/>
      <c r="H284" s="743"/>
      <c r="I284" s="749">
        <v>870</v>
      </c>
      <c r="J284" s="727">
        <v>802</v>
      </c>
      <c r="K284" s="750">
        <v>1672</v>
      </c>
      <c r="L284" s="757">
        <v>290</v>
      </c>
      <c r="M284" s="729">
        <v>267</v>
      </c>
      <c r="N284" s="758">
        <v>557</v>
      </c>
      <c r="O284" s="820"/>
      <c r="P284" s="730">
        <v>206</v>
      </c>
      <c r="Q284" s="722"/>
      <c r="R284" s="722"/>
      <c r="S284" s="722"/>
      <c r="T284" s="723"/>
    </row>
    <row r="285" spans="1:20" s="732" customFormat="1" ht="13.5" x14ac:dyDescent="0.3">
      <c r="A285" s="724" t="s">
        <v>687</v>
      </c>
      <c r="B285" s="724" t="s">
        <v>688</v>
      </c>
      <c r="C285" s="724" t="s">
        <v>60</v>
      </c>
      <c r="D285" s="724" t="s">
        <v>60</v>
      </c>
      <c r="E285" s="724" t="s">
        <v>129</v>
      </c>
      <c r="F285" s="964"/>
      <c r="G285" s="725"/>
      <c r="H285" s="743"/>
      <c r="I285" s="749">
        <v>1210</v>
      </c>
      <c r="J285" s="727">
        <v>1122</v>
      </c>
      <c r="K285" s="750">
        <v>2332</v>
      </c>
      <c r="L285" s="757">
        <v>403</v>
      </c>
      <c r="M285" s="729">
        <v>374</v>
      </c>
      <c r="N285" s="758">
        <v>777</v>
      </c>
      <c r="O285" s="820"/>
      <c r="P285" s="730">
        <v>31</v>
      </c>
      <c r="Q285" s="722"/>
      <c r="R285" s="722"/>
      <c r="S285" s="722"/>
      <c r="T285" s="723"/>
    </row>
    <row r="286" spans="1:20" s="732" customFormat="1" ht="13.5" x14ac:dyDescent="0.3">
      <c r="A286" s="724" t="s">
        <v>689</v>
      </c>
      <c r="B286" s="724" t="s">
        <v>690</v>
      </c>
      <c r="C286" s="724" t="s">
        <v>60</v>
      </c>
      <c r="D286" s="724" t="s">
        <v>60</v>
      </c>
      <c r="E286" s="724" t="s">
        <v>129</v>
      </c>
      <c r="F286" s="964"/>
      <c r="G286" s="725"/>
      <c r="H286" s="743"/>
      <c r="I286" s="749">
        <v>1225</v>
      </c>
      <c r="J286" s="727">
        <v>1166</v>
      </c>
      <c r="K286" s="750">
        <v>2401</v>
      </c>
      <c r="L286" s="757">
        <v>408</v>
      </c>
      <c r="M286" s="729">
        <v>389</v>
      </c>
      <c r="N286" s="758">
        <v>800</v>
      </c>
      <c r="O286" s="820"/>
      <c r="P286" s="730">
        <v>19</v>
      </c>
      <c r="Q286" s="722"/>
      <c r="R286" s="722"/>
      <c r="S286" s="722"/>
      <c r="T286" s="723"/>
    </row>
    <row r="287" spans="1:20" s="732" customFormat="1" ht="13.5" x14ac:dyDescent="0.3">
      <c r="A287" s="724" t="s">
        <v>580</v>
      </c>
      <c r="B287" s="724" t="s">
        <v>581</v>
      </c>
      <c r="C287" s="724" t="s">
        <v>947</v>
      </c>
      <c r="D287" s="724" t="s">
        <v>58</v>
      </c>
      <c r="E287" s="724" t="s">
        <v>129</v>
      </c>
      <c r="F287" s="964"/>
      <c r="G287" s="725"/>
      <c r="H287" s="743"/>
      <c r="I287" s="749">
        <v>280</v>
      </c>
      <c r="J287" s="727">
        <v>303</v>
      </c>
      <c r="K287" s="750">
        <v>582</v>
      </c>
      <c r="L287" s="757">
        <v>93</v>
      </c>
      <c r="M287" s="729">
        <v>101</v>
      </c>
      <c r="N287" s="758">
        <v>194</v>
      </c>
      <c r="O287" s="820"/>
      <c r="P287" s="730">
        <v>164</v>
      </c>
      <c r="Q287" s="722"/>
      <c r="R287" s="722"/>
      <c r="S287" s="722"/>
      <c r="T287" s="723"/>
    </row>
    <row r="288" spans="1:20" s="732" customFormat="1" ht="13.5" x14ac:dyDescent="0.3">
      <c r="A288" s="724" t="s">
        <v>582</v>
      </c>
      <c r="B288" s="724" t="s">
        <v>583</v>
      </c>
      <c r="C288" s="724" t="s">
        <v>947</v>
      </c>
      <c r="D288" s="724" t="s">
        <v>58</v>
      </c>
      <c r="E288" s="724" t="s">
        <v>129</v>
      </c>
      <c r="F288" s="964"/>
      <c r="G288" s="725"/>
      <c r="H288" s="743"/>
      <c r="I288" s="749">
        <v>946</v>
      </c>
      <c r="J288" s="727">
        <v>924</v>
      </c>
      <c r="K288" s="750">
        <v>1870</v>
      </c>
      <c r="L288" s="757">
        <v>315</v>
      </c>
      <c r="M288" s="729">
        <v>308</v>
      </c>
      <c r="N288" s="758">
        <v>623</v>
      </c>
      <c r="O288" s="820"/>
      <c r="P288" s="730">
        <v>149</v>
      </c>
      <c r="Q288" s="722"/>
      <c r="R288" s="722"/>
      <c r="S288" s="722"/>
      <c r="T288" s="723"/>
    </row>
    <row r="289" spans="1:20" s="732" customFormat="1" ht="13.5" x14ac:dyDescent="0.3">
      <c r="A289" s="724" t="s">
        <v>584</v>
      </c>
      <c r="B289" s="724" t="s">
        <v>585</v>
      </c>
      <c r="C289" s="724" t="s">
        <v>947</v>
      </c>
      <c r="D289" s="724" t="s">
        <v>58</v>
      </c>
      <c r="E289" s="724" t="s">
        <v>129</v>
      </c>
      <c r="F289" s="964"/>
      <c r="G289" s="725"/>
      <c r="H289" s="743"/>
      <c r="I289" s="749">
        <v>602</v>
      </c>
      <c r="J289" s="727">
        <v>612</v>
      </c>
      <c r="K289" s="750">
        <v>1214</v>
      </c>
      <c r="L289" s="757">
        <v>201</v>
      </c>
      <c r="M289" s="729">
        <v>204</v>
      </c>
      <c r="N289" s="758">
        <v>405</v>
      </c>
      <c r="O289" s="820"/>
      <c r="P289" s="730">
        <v>213</v>
      </c>
      <c r="Q289" s="722"/>
      <c r="R289" s="722"/>
      <c r="S289" s="722"/>
      <c r="T289" s="723"/>
    </row>
    <row r="290" spans="1:20" s="732" customFormat="1" ht="13.5" x14ac:dyDescent="0.3">
      <c r="A290" s="724" t="s">
        <v>586</v>
      </c>
      <c r="B290" s="724" t="s">
        <v>587</v>
      </c>
      <c r="C290" s="724" t="s">
        <v>947</v>
      </c>
      <c r="D290" s="724" t="s">
        <v>58</v>
      </c>
      <c r="E290" s="724" t="s">
        <v>129</v>
      </c>
      <c r="F290" s="964"/>
      <c r="G290" s="725"/>
      <c r="H290" s="743"/>
      <c r="I290" s="749">
        <v>297</v>
      </c>
      <c r="J290" s="727">
        <v>282</v>
      </c>
      <c r="K290" s="750">
        <v>579</v>
      </c>
      <c r="L290" s="757">
        <v>99</v>
      </c>
      <c r="M290" s="729">
        <v>94</v>
      </c>
      <c r="N290" s="758">
        <v>193</v>
      </c>
      <c r="O290" s="820"/>
      <c r="P290" s="730">
        <v>136</v>
      </c>
      <c r="Q290" s="722"/>
      <c r="R290" s="722"/>
      <c r="S290" s="722"/>
      <c r="T290" s="723"/>
    </row>
    <row r="291" spans="1:20" s="732" customFormat="1" ht="13.5" x14ac:dyDescent="0.3">
      <c r="A291" s="724" t="s">
        <v>588</v>
      </c>
      <c r="B291" s="724" t="s">
        <v>589</v>
      </c>
      <c r="C291" s="724" t="s">
        <v>947</v>
      </c>
      <c r="D291" s="724" t="s">
        <v>58</v>
      </c>
      <c r="E291" s="724" t="s">
        <v>129</v>
      </c>
      <c r="F291" s="964"/>
      <c r="G291" s="725"/>
      <c r="H291" s="743"/>
      <c r="I291" s="749">
        <v>513</v>
      </c>
      <c r="J291" s="727">
        <v>523</v>
      </c>
      <c r="K291" s="750">
        <v>1036</v>
      </c>
      <c r="L291" s="757">
        <v>171</v>
      </c>
      <c r="M291" s="729">
        <v>174</v>
      </c>
      <c r="N291" s="758">
        <v>345</v>
      </c>
      <c r="O291" s="820"/>
      <c r="P291" s="730">
        <v>290</v>
      </c>
      <c r="Q291" s="722"/>
      <c r="R291" s="722"/>
      <c r="S291" s="722"/>
      <c r="T291" s="723"/>
    </row>
    <row r="292" spans="1:20" s="732" customFormat="1" ht="13.5" x14ac:dyDescent="0.3">
      <c r="A292" s="724" t="s">
        <v>590</v>
      </c>
      <c r="B292" s="724" t="s">
        <v>591</v>
      </c>
      <c r="C292" s="724" t="s">
        <v>947</v>
      </c>
      <c r="D292" s="724" t="s">
        <v>58</v>
      </c>
      <c r="E292" s="724" t="s">
        <v>129</v>
      </c>
      <c r="F292" s="964"/>
      <c r="G292" s="725"/>
      <c r="H292" s="743"/>
      <c r="I292" s="749">
        <v>547</v>
      </c>
      <c r="J292" s="727">
        <v>538</v>
      </c>
      <c r="K292" s="750">
        <v>1085</v>
      </c>
      <c r="L292" s="757">
        <v>182</v>
      </c>
      <c r="M292" s="729">
        <v>179</v>
      </c>
      <c r="N292" s="758">
        <v>362</v>
      </c>
      <c r="O292" s="820"/>
      <c r="P292" s="730">
        <v>311</v>
      </c>
      <c r="Q292" s="722"/>
      <c r="R292" s="722"/>
      <c r="S292" s="722"/>
      <c r="T292" s="723"/>
    </row>
    <row r="293" spans="1:20" s="732" customFormat="1" ht="13.5" x14ac:dyDescent="0.3">
      <c r="A293" s="724" t="s">
        <v>592</v>
      </c>
      <c r="B293" s="724" t="s">
        <v>593</v>
      </c>
      <c r="C293" s="724" t="s">
        <v>947</v>
      </c>
      <c r="D293" s="724" t="s">
        <v>58</v>
      </c>
      <c r="E293" s="724" t="s">
        <v>129</v>
      </c>
      <c r="F293" s="964"/>
      <c r="G293" s="725"/>
      <c r="H293" s="743"/>
      <c r="I293" s="749">
        <v>545</v>
      </c>
      <c r="J293" s="727">
        <v>595</v>
      </c>
      <c r="K293" s="750">
        <v>1140</v>
      </c>
      <c r="L293" s="757">
        <v>182</v>
      </c>
      <c r="M293" s="729">
        <v>198</v>
      </c>
      <c r="N293" s="758">
        <v>380</v>
      </c>
      <c r="O293" s="820"/>
      <c r="P293" s="730">
        <v>174</v>
      </c>
      <c r="Q293" s="722"/>
      <c r="R293" s="722"/>
      <c r="S293" s="722"/>
      <c r="T293" s="723"/>
    </row>
    <row r="294" spans="1:20" s="732" customFormat="1" ht="13.5" x14ac:dyDescent="0.3">
      <c r="A294" s="724" t="s">
        <v>640</v>
      </c>
      <c r="B294" s="724" t="s">
        <v>641</v>
      </c>
      <c r="C294" s="724" t="s">
        <v>642</v>
      </c>
      <c r="D294" s="724" t="s">
        <v>56</v>
      </c>
      <c r="E294" s="724" t="s">
        <v>129</v>
      </c>
      <c r="F294" s="964"/>
      <c r="G294" s="725"/>
      <c r="H294" s="743"/>
      <c r="I294" s="749">
        <v>715</v>
      </c>
      <c r="J294" s="727">
        <v>652</v>
      </c>
      <c r="K294" s="750">
        <v>1367</v>
      </c>
      <c r="L294" s="757">
        <v>238</v>
      </c>
      <c r="M294" s="729">
        <v>217</v>
      </c>
      <c r="N294" s="758">
        <v>456</v>
      </c>
      <c r="O294" s="820"/>
      <c r="P294" s="730">
        <v>171</v>
      </c>
      <c r="Q294" s="722"/>
      <c r="R294" s="722"/>
      <c r="S294" s="722"/>
      <c r="T294" s="723"/>
    </row>
    <row r="295" spans="1:20" s="732" customFormat="1" ht="13.5" x14ac:dyDescent="0.3">
      <c r="A295" s="724" t="s">
        <v>643</v>
      </c>
      <c r="B295" s="724" t="s">
        <v>642</v>
      </c>
      <c r="C295" s="724" t="s">
        <v>642</v>
      </c>
      <c r="D295" s="724" t="s">
        <v>56</v>
      </c>
      <c r="E295" s="724" t="s">
        <v>129</v>
      </c>
      <c r="F295" s="964"/>
      <c r="G295" s="725"/>
      <c r="H295" s="743"/>
      <c r="I295" s="749">
        <v>1996</v>
      </c>
      <c r="J295" s="727">
        <v>1968</v>
      </c>
      <c r="K295" s="750">
        <v>3974</v>
      </c>
      <c r="L295" s="757">
        <v>665</v>
      </c>
      <c r="M295" s="729">
        <v>656</v>
      </c>
      <c r="N295" s="758">
        <v>1325</v>
      </c>
      <c r="O295" s="820"/>
      <c r="P295" s="730">
        <v>231</v>
      </c>
      <c r="Q295" s="722"/>
      <c r="R295" s="722"/>
      <c r="S295" s="722"/>
      <c r="T295" s="723"/>
    </row>
    <row r="296" spans="1:20" s="732" customFormat="1" ht="13.5" x14ac:dyDescent="0.3">
      <c r="A296" s="724" t="s">
        <v>691</v>
      </c>
      <c r="B296" s="724" t="s">
        <v>692</v>
      </c>
      <c r="C296" s="724" t="s">
        <v>948</v>
      </c>
      <c r="D296" s="724" t="s">
        <v>60</v>
      </c>
      <c r="E296" s="724" t="s">
        <v>129</v>
      </c>
      <c r="F296" s="964"/>
      <c r="G296" s="725"/>
      <c r="H296" s="743"/>
      <c r="I296" s="749">
        <v>433</v>
      </c>
      <c r="J296" s="727">
        <v>438</v>
      </c>
      <c r="K296" s="750">
        <v>871</v>
      </c>
      <c r="L296" s="757">
        <v>144</v>
      </c>
      <c r="M296" s="729">
        <v>146</v>
      </c>
      <c r="N296" s="758">
        <v>290</v>
      </c>
      <c r="O296" s="820"/>
      <c r="P296" s="730">
        <v>271</v>
      </c>
      <c r="Q296" s="722"/>
      <c r="R296" s="722"/>
      <c r="S296" s="722"/>
      <c r="T296" s="723"/>
    </row>
    <row r="297" spans="1:20" s="732" customFormat="1" ht="13.5" x14ac:dyDescent="0.3">
      <c r="A297" s="724" t="s">
        <v>693</v>
      </c>
      <c r="B297" s="724" t="s">
        <v>694</v>
      </c>
      <c r="C297" s="724" t="s">
        <v>948</v>
      </c>
      <c r="D297" s="724" t="s">
        <v>60</v>
      </c>
      <c r="E297" s="724" t="s">
        <v>129</v>
      </c>
      <c r="F297" s="964"/>
      <c r="G297" s="725"/>
      <c r="H297" s="743"/>
      <c r="I297" s="749">
        <v>405</v>
      </c>
      <c r="J297" s="727">
        <v>462</v>
      </c>
      <c r="K297" s="750">
        <v>867</v>
      </c>
      <c r="L297" s="757">
        <v>135</v>
      </c>
      <c r="M297" s="729">
        <v>154</v>
      </c>
      <c r="N297" s="758">
        <v>289</v>
      </c>
      <c r="O297" s="820"/>
      <c r="P297" s="730">
        <v>187</v>
      </c>
      <c r="Q297" s="722"/>
      <c r="R297" s="722"/>
      <c r="S297" s="722"/>
      <c r="T297" s="723"/>
    </row>
    <row r="298" spans="1:20" s="732" customFormat="1" ht="13.5" x14ac:dyDescent="0.3">
      <c r="A298" s="724" t="s">
        <v>695</v>
      </c>
      <c r="B298" s="724" t="s">
        <v>696</v>
      </c>
      <c r="C298" s="724" t="s">
        <v>948</v>
      </c>
      <c r="D298" s="724" t="s">
        <v>60</v>
      </c>
      <c r="E298" s="724" t="s">
        <v>129</v>
      </c>
      <c r="F298" s="964"/>
      <c r="G298" s="725"/>
      <c r="H298" s="743"/>
      <c r="I298" s="749">
        <v>275</v>
      </c>
      <c r="J298" s="727">
        <v>246</v>
      </c>
      <c r="K298" s="750">
        <v>521</v>
      </c>
      <c r="L298" s="757">
        <v>92</v>
      </c>
      <c r="M298" s="729">
        <v>82</v>
      </c>
      <c r="N298" s="758">
        <v>174</v>
      </c>
      <c r="O298" s="820"/>
      <c r="P298" s="730">
        <v>118</v>
      </c>
      <c r="Q298" s="722"/>
      <c r="R298" s="722"/>
      <c r="S298" s="722"/>
      <c r="T298" s="723"/>
    </row>
    <row r="299" spans="1:20" s="732" customFormat="1" ht="13.5" x14ac:dyDescent="0.3">
      <c r="A299" s="724" t="s">
        <v>697</v>
      </c>
      <c r="B299" s="724" t="s">
        <v>698</v>
      </c>
      <c r="C299" s="724" t="s">
        <v>948</v>
      </c>
      <c r="D299" s="724" t="s">
        <v>60</v>
      </c>
      <c r="E299" s="724" t="s">
        <v>129</v>
      </c>
      <c r="F299" s="964"/>
      <c r="G299" s="725"/>
      <c r="H299" s="743"/>
      <c r="I299" s="749">
        <v>389</v>
      </c>
      <c r="J299" s="727">
        <v>368</v>
      </c>
      <c r="K299" s="750">
        <v>756</v>
      </c>
      <c r="L299" s="757">
        <v>130</v>
      </c>
      <c r="M299" s="729">
        <v>123</v>
      </c>
      <c r="N299" s="758">
        <v>252</v>
      </c>
      <c r="O299" s="820"/>
      <c r="P299" s="730">
        <v>159</v>
      </c>
      <c r="Q299" s="722"/>
      <c r="R299" s="722"/>
      <c r="S299" s="722"/>
      <c r="T299" s="723"/>
    </row>
    <row r="300" spans="1:20" s="732" customFormat="1" ht="13.5" x14ac:dyDescent="0.3">
      <c r="A300" s="724" t="s">
        <v>699</v>
      </c>
      <c r="B300" s="724" t="s">
        <v>700</v>
      </c>
      <c r="C300" s="724" t="s">
        <v>948</v>
      </c>
      <c r="D300" s="724" t="s">
        <v>60</v>
      </c>
      <c r="E300" s="724" t="s">
        <v>129</v>
      </c>
      <c r="F300" s="964"/>
      <c r="G300" s="725"/>
      <c r="H300" s="743"/>
      <c r="I300" s="749">
        <v>549</v>
      </c>
      <c r="J300" s="727">
        <v>499</v>
      </c>
      <c r="K300" s="750">
        <v>1048</v>
      </c>
      <c r="L300" s="757">
        <v>183</v>
      </c>
      <c r="M300" s="729">
        <v>166</v>
      </c>
      <c r="N300" s="758">
        <v>349</v>
      </c>
      <c r="O300" s="820"/>
      <c r="P300" s="730">
        <v>191</v>
      </c>
      <c r="Q300" s="722"/>
      <c r="R300" s="722"/>
      <c r="S300" s="722"/>
      <c r="T300" s="723"/>
    </row>
    <row r="301" spans="1:20" s="732" customFormat="1" ht="13.5" x14ac:dyDescent="0.3">
      <c r="A301" s="724" t="s">
        <v>701</v>
      </c>
      <c r="B301" s="724" t="s">
        <v>702</v>
      </c>
      <c r="C301" s="724" t="s">
        <v>948</v>
      </c>
      <c r="D301" s="724" t="s">
        <v>60</v>
      </c>
      <c r="E301" s="724" t="s">
        <v>129</v>
      </c>
      <c r="F301" s="964"/>
      <c r="G301" s="725"/>
      <c r="H301" s="743"/>
      <c r="I301" s="749">
        <v>515</v>
      </c>
      <c r="J301" s="727">
        <v>469</v>
      </c>
      <c r="K301" s="750">
        <v>984</v>
      </c>
      <c r="L301" s="757">
        <v>172</v>
      </c>
      <c r="M301" s="729">
        <v>156</v>
      </c>
      <c r="N301" s="758">
        <v>328</v>
      </c>
      <c r="O301" s="820"/>
      <c r="P301" s="730">
        <v>114</v>
      </c>
      <c r="Q301" s="722"/>
      <c r="R301" s="722"/>
      <c r="S301" s="722"/>
      <c r="T301" s="723"/>
    </row>
    <row r="302" spans="1:20" s="732" customFormat="1" ht="13.5" x14ac:dyDescent="0.3">
      <c r="A302" s="724" t="s">
        <v>710</v>
      </c>
      <c r="B302" s="724" t="s">
        <v>1208</v>
      </c>
      <c r="C302" s="724" t="s">
        <v>918</v>
      </c>
      <c r="D302" s="724" t="s">
        <v>705</v>
      </c>
      <c r="E302" s="724" t="s">
        <v>129</v>
      </c>
      <c r="F302" s="964"/>
      <c r="G302" s="725"/>
      <c r="H302" s="743"/>
      <c r="I302" s="749">
        <v>1087</v>
      </c>
      <c r="J302" s="727">
        <v>965</v>
      </c>
      <c r="K302" s="750">
        <v>2052</v>
      </c>
      <c r="L302" s="757">
        <v>362</v>
      </c>
      <c r="M302" s="729">
        <v>322</v>
      </c>
      <c r="N302" s="758">
        <v>684</v>
      </c>
      <c r="O302" s="820"/>
      <c r="P302" s="730">
        <v>9</v>
      </c>
      <c r="Q302" s="722"/>
      <c r="R302" s="722"/>
      <c r="S302" s="722"/>
      <c r="T302" s="723"/>
    </row>
    <row r="303" spans="1:20" s="732" customFormat="1" ht="13.5" x14ac:dyDescent="0.3">
      <c r="A303" s="724" t="s">
        <v>708</v>
      </c>
      <c r="B303" s="724" t="s">
        <v>709</v>
      </c>
      <c r="C303" s="724" t="s">
        <v>918</v>
      </c>
      <c r="D303" s="724" t="s">
        <v>705</v>
      </c>
      <c r="E303" s="724" t="s">
        <v>129</v>
      </c>
      <c r="F303" s="964"/>
      <c r="G303" s="725"/>
      <c r="H303" s="743"/>
      <c r="I303" s="749">
        <v>1708</v>
      </c>
      <c r="J303" s="727">
        <v>1602</v>
      </c>
      <c r="K303" s="750">
        <v>3310</v>
      </c>
      <c r="L303" s="757">
        <v>569</v>
      </c>
      <c r="M303" s="729">
        <v>534</v>
      </c>
      <c r="N303" s="758">
        <v>1103</v>
      </c>
      <c r="O303" s="820"/>
      <c r="P303" s="730">
        <v>217</v>
      </c>
      <c r="Q303" s="722"/>
      <c r="R303" s="722"/>
      <c r="S303" s="722"/>
      <c r="T303" s="723"/>
    </row>
    <row r="304" spans="1:20" s="732" customFormat="1" ht="13.5" x14ac:dyDescent="0.3">
      <c r="A304" s="724" t="s">
        <v>379</v>
      </c>
      <c r="B304" s="724" t="s">
        <v>380</v>
      </c>
      <c r="C304" s="724" t="s">
        <v>915</v>
      </c>
      <c r="D304" s="724" t="s">
        <v>63</v>
      </c>
      <c r="E304" s="724" t="s">
        <v>129</v>
      </c>
      <c r="F304" s="964"/>
      <c r="G304" s="725"/>
      <c r="H304" s="743"/>
      <c r="I304" s="749">
        <v>656</v>
      </c>
      <c r="J304" s="727">
        <v>590</v>
      </c>
      <c r="K304" s="750">
        <v>1251</v>
      </c>
      <c r="L304" s="757">
        <v>219</v>
      </c>
      <c r="M304" s="729">
        <v>197</v>
      </c>
      <c r="N304" s="758">
        <v>417</v>
      </c>
      <c r="O304" s="820"/>
      <c r="P304" s="730">
        <v>16</v>
      </c>
      <c r="Q304" s="722"/>
      <c r="R304" s="722"/>
      <c r="S304" s="722"/>
      <c r="T304" s="723"/>
    </row>
    <row r="305" spans="1:20" s="732" customFormat="1" ht="13.5" x14ac:dyDescent="0.3">
      <c r="A305" s="724" t="s">
        <v>381</v>
      </c>
      <c r="B305" s="724" t="s">
        <v>382</v>
      </c>
      <c r="C305" s="724" t="s">
        <v>915</v>
      </c>
      <c r="D305" s="724" t="s">
        <v>63</v>
      </c>
      <c r="E305" s="724" t="s">
        <v>129</v>
      </c>
      <c r="F305" s="964"/>
      <c r="G305" s="725"/>
      <c r="H305" s="743"/>
      <c r="I305" s="749">
        <v>681</v>
      </c>
      <c r="J305" s="727">
        <v>589</v>
      </c>
      <c r="K305" s="750">
        <v>1270</v>
      </c>
      <c r="L305" s="757">
        <v>227</v>
      </c>
      <c r="M305" s="729">
        <v>196</v>
      </c>
      <c r="N305" s="758">
        <v>423</v>
      </c>
      <c r="O305" s="820"/>
      <c r="P305" s="730">
        <v>62</v>
      </c>
      <c r="Q305" s="722"/>
      <c r="R305" s="722"/>
      <c r="S305" s="722"/>
      <c r="T305" s="723"/>
    </row>
    <row r="306" spans="1:20" s="732" customFormat="1" ht="13.5" x14ac:dyDescent="0.3">
      <c r="A306" s="724" t="s">
        <v>725</v>
      </c>
      <c r="B306" s="724" t="s">
        <v>726</v>
      </c>
      <c r="C306" s="724" t="s">
        <v>915</v>
      </c>
      <c r="D306" s="724" t="s">
        <v>705</v>
      </c>
      <c r="E306" s="724" t="s">
        <v>129</v>
      </c>
      <c r="F306" s="964"/>
      <c r="G306" s="725"/>
      <c r="H306" s="743"/>
      <c r="I306" s="749">
        <v>799</v>
      </c>
      <c r="J306" s="727">
        <v>786</v>
      </c>
      <c r="K306" s="750">
        <v>1590</v>
      </c>
      <c r="L306" s="757">
        <v>266</v>
      </c>
      <c r="M306" s="729">
        <v>262</v>
      </c>
      <c r="N306" s="758">
        <v>530</v>
      </c>
      <c r="O306" s="820"/>
      <c r="P306" s="730">
        <v>275</v>
      </c>
      <c r="Q306" s="722"/>
      <c r="R306" s="722"/>
      <c r="S306" s="722"/>
      <c r="T306" s="723"/>
    </row>
    <row r="307" spans="1:20" s="732" customFormat="1" ht="13.5" x14ac:dyDescent="0.3">
      <c r="A307" s="724" t="s">
        <v>711</v>
      </c>
      <c r="B307" s="724" t="s">
        <v>712</v>
      </c>
      <c r="C307" s="724" t="s">
        <v>915</v>
      </c>
      <c r="D307" s="724" t="s">
        <v>705</v>
      </c>
      <c r="E307" s="724" t="s">
        <v>129</v>
      </c>
      <c r="F307" s="964"/>
      <c r="G307" s="725"/>
      <c r="H307" s="743"/>
      <c r="I307" s="749">
        <v>262</v>
      </c>
      <c r="J307" s="727">
        <v>330</v>
      </c>
      <c r="K307" s="750">
        <v>592</v>
      </c>
      <c r="L307" s="757">
        <v>87</v>
      </c>
      <c r="M307" s="729">
        <v>110</v>
      </c>
      <c r="N307" s="758">
        <v>197</v>
      </c>
      <c r="O307" s="820"/>
      <c r="P307" s="730">
        <v>239</v>
      </c>
      <c r="Q307" s="722"/>
      <c r="R307" s="722"/>
      <c r="S307" s="722"/>
      <c r="T307" s="723"/>
    </row>
    <row r="308" spans="1:20" s="732" customFormat="1" ht="13.5" x14ac:dyDescent="0.3">
      <c r="A308" s="724" t="s">
        <v>713</v>
      </c>
      <c r="B308" s="724" t="s">
        <v>714</v>
      </c>
      <c r="C308" s="724" t="s">
        <v>915</v>
      </c>
      <c r="D308" s="724" t="s">
        <v>705</v>
      </c>
      <c r="E308" s="724" t="s">
        <v>129</v>
      </c>
      <c r="F308" s="964"/>
      <c r="G308" s="725"/>
      <c r="H308" s="743"/>
      <c r="I308" s="749">
        <v>384</v>
      </c>
      <c r="J308" s="727">
        <v>398</v>
      </c>
      <c r="K308" s="750">
        <v>782</v>
      </c>
      <c r="L308" s="757">
        <v>128</v>
      </c>
      <c r="M308" s="729">
        <v>133</v>
      </c>
      <c r="N308" s="758">
        <v>261</v>
      </c>
      <c r="O308" s="820"/>
      <c r="P308" s="730">
        <v>255</v>
      </c>
      <c r="Q308" s="722"/>
      <c r="R308" s="722"/>
      <c r="S308" s="722"/>
      <c r="T308" s="723"/>
    </row>
    <row r="309" spans="1:20" s="732" customFormat="1" ht="13.5" x14ac:dyDescent="0.3">
      <c r="A309" s="724" t="s">
        <v>715</v>
      </c>
      <c r="B309" s="724" t="s">
        <v>716</v>
      </c>
      <c r="C309" s="724" t="s">
        <v>915</v>
      </c>
      <c r="D309" s="724" t="s">
        <v>705</v>
      </c>
      <c r="E309" s="724" t="s">
        <v>129</v>
      </c>
      <c r="F309" s="964"/>
      <c r="G309" s="725"/>
      <c r="H309" s="743"/>
      <c r="I309" s="749">
        <v>669</v>
      </c>
      <c r="J309" s="727">
        <v>740</v>
      </c>
      <c r="K309" s="750">
        <v>1409</v>
      </c>
      <c r="L309" s="757">
        <v>223</v>
      </c>
      <c r="M309" s="729">
        <v>247</v>
      </c>
      <c r="N309" s="758">
        <v>470</v>
      </c>
      <c r="O309" s="820"/>
      <c r="P309" s="730">
        <v>278</v>
      </c>
      <c r="Q309" s="722"/>
      <c r="R309" s="722"/>
      <c r="S309" s="722"/>
      <c r="T309" s="723"/>
    </row>
    <row r="310" spans="1:20" s="732" customFormat="1" ht="13.5" x14ac:dyDescent="0.3">
      <c r="A310" s="724" t="s">
        <v>717</v>
      </c>
      <c r="B310" s="724" t="s">
        <v>718</v>
      </c>
      <c r="C310" s="724" t="s">
        <v>915</v>
      </c>
      <c r="D310" s="724" t="s">
        <v>705</v>
      </c>
      <c r="E310" s="724" t="s">
        <v>129</v>
      </c>
      <c r="F310" s="964"/>
      <c r="G310" s="725"/>
      <c r="H310" s="743"/>
      <c r="I310" s="749">
        <v>215</v>
      </c>
      <c r="J310" s="727">
        <v>189</v>
      </c>
      <c r="K310" s="750">
        <v>407</v>
      </c>
      <c r="L310" s="757">
        <v>72</v>
      </c>
      <c r="M310" s="729">
        <v>63</v>
      </c>
      <c r="N310" s="758">
        <v>136</v>
      </c>
      <c r="O310" s="820"/>
      <c r="P310" s="730">
        <v>251</v>
      </c>
      <c r="Q310" s="722"/>
      <c r="R310" s="722"/>
      <c r="S310" s="722"/>
      <c r="T310" s="723"/>
    </row>
    <row r="311" spans="1:20" s="732" customFormat="1" ht="13.5" x14ac:dyDescent="0.3">
      <c r="A311" s="724" t="s">
        <v>719</v>
      </c>
      <c r="B311" s="724" t="s">
        <v>720</v>
      </c>
      <c r="C311" s="724" t="s">
        <v>915</v>
      </c>
      <c r="D311" s="724" t="s">
        <v>705</v>
      </c>
      <c r="E311" s="724" t="s">
        <v>129</v>
      </c>
      <c r="F311" s="964"/>
      <c r="G311" s="725"/>
      <c r="H311" s="743"/>
      <c r="I311" s="749">
        <v>322</v>
      </c>
      <c r="J311" s="727">
        <v>256</v>
      </c>
      <c r="K311" s="750">
        <v>574</v>
      </c>
      <c r="L311" s="757">
        <v>107</v>
      </c>
      <c r="M311" s="729">
        <v>85</v>
      </c>
      <c r="N311" s="758">
        <v>191</v>
      </c>
      <c r="O311" s="820"/>
      <c r="P311" s="730">
        <v>180</v>
      </c>
      <c r="Q311" s="722"/>
      <c r="R311" s="722"/>
      <c r="S311" s="722"/>
      <c r="T311" s="723"/>
    </row>
    <row r="312" spans="1:20" s="732" customFormat="1" ht="13.5" x14ac:dyDescent="0.3">
      <c r="A312" s="724" t="s">
        <v>721</v>
      </c>
      <c r="B312" s="724" t="s">
        <v>722</v>
      </c>
      <c r="C312" s="724" t="s">
        <v>915</v>
      </c>
      <c r="D312" s="724" t="s">
        <v>705</v>
      </c>
      <c r="E312" s="724" t="s">
        <v>129</v>
      </c>
      <c r="F312" s="964"/>
      <c r="G312" s="725"/>
      <c r="H312" s="743"/>
      <c r="I312" s="749">
        <v>669</v>
      </c>
      <c r="J312" s="727">
        <v>734</v>
      </c>
      <c r="K312" s="750">
        <v>1401</v>
      </c>
      <c r="L312" s="757">
        <v>223</v>
      </c>
      <c r="M312" s="729">
        <v>245</v>
      </c>
      <c r="N312" s="758">
        <v>467</v>
      </c>
      <c r="O312" s="820"/>
      <c r="P312" s="730">
        <v>75</v>
      </c>
      <c r="Q312" s="722"/>
      <c r="R312" s="722"/>
      <c r="S312" s="722"/>
      <c r="T312" s="723"/>
    </row>
    <row r="313" spans="1:20" s="732" customFormat="1" ht="13.5" x14ac:dyDescent="0.3">
      <c r="A313" s="724" t="s">
        <v>723</v>
      </c>
      <c r="B313" s="724" t="s">
        <v>724</v>
      </c>
      <c r="C313" s="724" t="s">
        <v>915</v>
      </c>
      <c r="D313" s="724" t="s">
        <v>705</v>
      </c>
      <c r="E313" s="724" t="s">
        <v>129</v>
      </c>
      <c r="F313" s="964"/>
      <c r="G313" s="725"/>
      <c r="H313" s="743"/>
      <c r="I313" s="749">
        <v>356</v>
      </c>
      <c r="J313" s="727">
        <v>342</v>
      </c>
      <c r="K313" s="750">
        <v>697</v>
      </c>
      <c r="L313" s="757">
        <v>119</v>
      </c>
      <c r="M313" s="729">
        <v>114</v>
      </c>
      <c r="N313" s="758">
        <v>232</v>
      </c>
      <c r="O313" s="820"/>
      <c r="P313" s="730">
        <v>252</v>
      </c>
      <c r="Q313" s="722"/>
      <c r="R313" s="722"/>
      <c r="S313" s="722"/>
      <c r="T313" s="723"/>
    </row>
    <row r="314" spans="1:20" s="732" customFormat="1" ht="13.5" x14ac:dyDescent="0.3">
      <c r="A314" s="724" t="s">
        <v>727</v>
      </c>
      <c r="B314" s="724" t="s">
        <v>728</v>
      </c>
      <c r="C314" s="724" t="s">
        <v>951</v>
      </c>
      <c r="D314" s="724" t="s">
        <v>705</v>
      </c>
      <c r="E314" s="724" t="s">
        <v>129</v>
      </c>
      <c r="F314" s="964"/>
      <c r="G314" s="725"/>
      <c r="H314" s="743"/>
      <c r="I314" s="749">
        <v>978</v>
      </c>
      <c r="J314" s="727">
        <v>876</v>
      </c>
      <c r="K314" s="750">
        <v>1854</v>
      </c>
      <c r="L314" s="757">
        <v>326</v>
      </c>
      <c r="M314" s="729">
        <v>292</v>
      </c>
      <c r="N314" s="758">
        <v>618</v>
      </c>
      <c r="O314" s="820"/>
      <c r="P314" s="730">
        <v>38</v>
      </c>
      <c r="Q314" s="722"/>
      <c r="R314" s="722"/>
      <c r="S314" s="722"/>
      <c r="T314" s="723"/>
    </row>
    <row r="315" spans="1:20" s="732" customFormat="1" ht="13.5" x14ac:dyDescent="0.3">
      <c r="A315" s="724" t="s">
        <v>729</v>
      </c>
      <c r="B315" s="724" t="s">
        <v>730</v>
      </c>
      <c r="C315" s="724" t="s">
        <v>951</v>
      </c>
      <c r="D315" s="724" t="s">
        <v>705</v>
      </c>
      <c r="E315" s="724" t="s">
        <v>129</v>
      </c>
      <c r="F315" s="964"/>
      <c r="G315" s="725"/>
      <c r="H315" s="743"/>
      <c r="I315" s="749">
        <v>1330</v>
      </c>
      <c r="J315" s="727">
        <v>1194</v>
      </c>
      <c r="K315" s="750">
        <v>2524</v>
      </c>
      <c r="L315" s="757">
        <v>443</v>
      </c>
      <c r="M315" s="729">
        <v>398</v>
      </c>
      <c r="N315" s="758">
        <v>841</v>
      </c>
      <c r="O315" s="820"/>
      <c r="P315" s="730">
        <v>41</v>
      </c>
      <c r="Q315" s="722"/>
      <c r="R315" s="722"/>
      <c r="S315" s="722"/>
      <c r="T315" s="723"/>
    </row>
    <row r="316" spans="1:20" s="732" customFormat="1" ht="13.5" x14ac:dyDescent="0.3">
      <c r="A316" s="724" t="s">
        <v>731</v>
      </c>
      <c r="B316" s="724" t="s">
        <v>732</v>
      </c>
      <c r="C316" s="724" t="s">
        <v>951</v>
      </c>
      <c r="D316" s="724" t="s">
        <v>705</v>
      </c>
      <c r="E316" s="724" t="s">
        <v>129</v>
      </c>
      <c r="F316" s="964"/>
      <c r="G316" s="725"/>
      <c r="H316" s="743"/>
      <c r="I316" s="749">
        <v>1062</v>
      </c>
      <c r="J316" s="727">
        <v>942</v>
      </c>
      <c r="K316" s="750">
        <v>2004</v>
      </c>
      <c r="L316" s="757">
        <v>354</v>
      </c>
      <c r="M316" s="729">
        <v>314</v>
      </c>
      <c r="N316" s="758">
        <v>668</v>
      </c>
      <c r="O316" s="820"/>
      <c r="P316" s="730">
        <v>50</v>
      </c>
      <c r="Q316" s="722"/>
      <c r="R316" s="722"/>
      <c r="S316" s="722"/>
      <c r="T316" s="723"/>
    </row>
    <row r="317" spans="1:20" s="732" customFormat="1" ht="13.5" x14ac:dyDescent="0.3">
      <c r="A317" s="724" t="s">
        <v>733</v>
      </c>
      <c r="B317" s="724" t="s">
        <v>734</v>
      </c>
      <c r="C317" s="724" t="s">
        <v>951</v>
      </c>
      <c r="D317" s="724" t="s">
        <v>705</v>
      </c>
      <c r="E317" s="724" t="s">
        <v>129</v>
      </c>
      <c r="F317" s="964"/>
      <c r="G317" s="725"/>
      <c r="H317" s="743"/>
      <c r="I317" s="749">
        <v>2077</v>
      </c>
      <c r="J317" s="727">
        <v>2003</v>
      </c>
      <c r="K317" s="750">
        <v>4086</v>
      </c>
      <c r="L317" s="757">
        <v>692</v>
      </c>
      <c r="M317" s="729">
        <v>668</v>
      </c>
      <c r="N317" s="758">
        <v>1362</v>
      </c>
      <c r="O317" s="820"/>
      <c r="P317" s="730">
        <v>93</v>
      </c>
      <c r="Q317" s="722"/>
      <c r="R317" s="722"/>
      <c r="S317" s="722"/>
      <c r="T317" s="723"/>
    </row>
    <row r="318" spans="1:20" s="732" customFormat="1" ht="13.5" x14ac:dyDescent="0.3">
      <c r="A318" s="724" t="s">
        <v>735</v>
      </c>
      <c r="B318" s="724" t="s">
        <v>736</v>
      </c>
      <c r="C318" s="724" t="s">
        <v>953</v>
      </c>
      <c r="D318" s="724" t="s">
        <v>705</v>
      </c>
      <c r="E318" s="724" t="s">
        <v>129</v>
      </c>
      <c r="F318" s="964"/>
      <c r="G318" s="725"/>
      <c r="H318" s="743"/>
      <c r="I318" s="749">
        <v>2116</v>
      </c>
      <c r="J318" s="727">
        <v>1991</v>
      </c>
      <c r="K318" s="750">
        <v>4113</v>
      </c>
      <c r="L318" s="757">
        <v>705</v>
      </c>
      <c r="M318" s="729">
        <v>664</v>
      </c>
      <c r="N318" s="758">
        <v>1371</v>
      </c>
      <c r="O318" s="820"/>
      <c r="P318" s="730">
        <v>21</v>
      </c>
      <c r="Q318" s="722"/>
      <c r="R318" s="722"/>
      <c r="S318" s="722"/>
      <c r="T318" s="723"/>
    </row>
    <row r="319" spans="1:20" s="732" customFormat="1" ht="13.5" x14ac:dyDescent="0.3">
      <c r="A319" s="724" t="s">
        <v>737</v>
      </c>
      <c r="B319" s="724" t="s">
        <v>738</v>
      </c>
      <c r="C319" s="724" t="s">
        <v>953</v>
      </c>
      <c r="D319" s="724" t="s">
        <v>705</v>
      </c>
      <c r="E319" s="724" t="s">
        <v>129</v>
      </c>
      <c r="F319" s="964"/>
      <c r="G319" s="725"/>
      <c r="H319" s="743"/>
      <c r="I319" s="749">
        <v>892</v>
      </c>
      <c r="J319" s="727">
        <v>794</v>
      </c>
      <c r="K319" s="750">
        <v>1691</v>
      </c>
      <c r="L319" s="757">
        <v>297</v>
      </c>
      <c r="M319" s="729">
        <v>265</v>
      </c>
      <c r="N319" s="758">
        <v>564</v>
      </c>
      <c r="O319" s="820"/>
      <c r="P319" s="730">
        <v>76</v>
      </c>
      <c r="Q319" s="722"/>
      <c r="R319" s="722"/>
      <c r="S319" s="722"/>
      <c r="T319" s="723"/>
    </row>
    <row r="320" spans="1:20" s="732" customFormat="1" ht="13.5" x14ac:dyDescent="0.3">
      <c r="A320" s="724" t="s">
        <v>739</v>
      </c>
      <c r="B320" s="724" t="s">
        <v>740</v>
      </c>
      <c r="C320" s="724" t="s">
        <v>953</v>
      </c>
      <c r="D320" s="724" t="s">
        <v>705</v>
      </c>
      <c r="E320" s="724" t="s">
        <v>129</v>
      </c>
      <c r="F320" s="964"/>
      <c r="G320" s="725"/>
      <c r="H320" s="743"/>
      <c r="I320" s="749">
        <v>1658</v>
      </c>
      <c r="J320" s="727">
        <v>1662</v>
      </c>
      <c r="K320" s="750">
        <v>3325</v>
      </c>
      <c r="L320" s="757">
        <v>553</v>
      </c>
      <c r="M320" s="729">
        <v>554</v>
      </c>
      <c r="N320" s="758">
        <v>1108</v>
      </c>
      <c r="O320" s="820"/>
      <c r="P320" s="730">
        <v>87</v>
      </c>
      <c r="Q320" s="722"/>
      <c r="R320" s="722"/>
      <c r="S320" s="722"/>
      <c r="T320" s="723"/>
    </row>
    <row r="321" spans="1:20" s="732" customFormat="1" ht="13.5" x14ac:dyDescent="0.3">
      <c r="A321" s="724" t="s">
        <v>741</v>
      </c>
      <c r="B321" s="724" t="s">
        <v>742</v>
      </c>
      <c r="C321" s="724" t="s">
        <v>953</v>
      </c>
      <c r="D321" s="724" t="s">
        <v>705</v>
      </c>
      <c r="E321" s="724" t="s">
        <v>129</v>
      </c>
      <c r="F321" s="964"/>
      <c r="G321" s="725"/>
      <c r="H321" s="743"/>
      <c r="I321" s="749">
        <v>2863</v>
      </c>
      <c r="J321" s="727">
        <v>2736</v>
      </c>
      <c r="K321" s="750">
        <v>5602</v>
      </c>
      <c r="L321" s="757">
        <v>954</v>
      </c>
      <c r="M321" s="729">
        <v>912</v>
      </c>
      <c r="N321" s="758">
        <v>1867</v>
      </c>
      <c r="O321" s="820"/>
      <c r="P321" s="730">
        <v>92</v>
      </c>
      <c r="Q321" s="722"/>
      <c r="R321" s="722"/>
      <c r="S321" s="722"/>
      <c r="T321" s="723"/>
    </row>
    <row r="322" spans="1:20" s="732" customFormat="1" ht="13.5" x14ac:dyDescent="0.3">
      <c r="A322" s="724" t="s">
        <v>743</v>
      </c>
      <c r="B322" s="724" t="s">
        <v>744</v>
      </c>
      <c r="C322" s="724" t="s">
        <v>953</v>
      </c>
      <c r="D322" s="724" t="s">
        <v>705</v>
      </c>
      <c r="E322" s="724" t="s">
        <v>129</v>
      </c>
      <c r="F322" s="964"/>
      <c r="G322" s="725"/>
      <c r="H322" s="743"/>
      <c r="I322" s="749">
        <v>1355</v>
      </c>
      <c r="J322" s="727">
        <v>1219</v>
      </c>
      <c r="K322" s="750">
        <v>2584</v>
      </c>
      <c r="L322" s="757">
        <v>452</v>
      </c>
      <c r="M322" s="729">
        <v>406</v>
      </c>
      <c r="N322" s="758">
        <v>861</v>
      </c>
      <c r="O322" s="820"/>
      <c r="P322" s="730">
        <v>64</v>
      </c>
      <c r="Q322" s="722"/>
      <c r="R322" s="722"/>
      <c r="S322" s="722"/>
      <c r="T322" s="723"/>
    </row>
    <row r="323" spans="1:20" s="732" customFormat="1" ht="13.5" x14ac:dyDescent="0.3">
      <c r="A323" s="724" t="s">
        <v>745</v>
      </c>
      <c r="B323" s="724" t="s">
        <v>746</v>
      </c>
      <c r="C323" s="724"/>
      <c r="D323" s="724" t="s">
        <v>55</v>
      </c>
      <c r="E323" s="724" t="s">
        <v>747</v>
      </c>
      <c r="F323" s="965">
        <v>304.3</v>
      </c>
      <c r="G323" s="733">
        <v>205.1</v>
      </c>
      <c r="H323" s="744">
        <v>247.5</v>
      </c>
      <c r="I323" s="749">
        <v>424</v>
      </c>
      <c r="J323" s="727">
        <v>431</v>
      </c>
      <c r="K323" s="750">
        <v>855</v>
      </c>
      <c r="L323" s="757">
        <v>141</v>
      </c>
      <c r="M323" s="729">
        <v>144</v>
      </c>
      <c r="N323" s="758">
        <v>285</v>
      </c>
      <c r="O323" s="821">
        <v>2</v>
      </c>
      <c r="P323" s="730">
        <v>10</v>
      </c>
      <c r="Q323" s="722"/>
      <c r="R323" s="722"/>
      <c r="S323" s="722"/>
      <c r="T323" s="723"/>
    </row>
    <row r="324" spans="1:20" s="732" customFormat="1" ht="13.5" x14ac:dyDescent="0.3">
      <c r="A324" s="724" t="s">
        <v>748</v>
      </c>
      <c r="B324" s="724" t="s">
        <v>1222</v>
      </c>
      <c r="C324" s="724"/>
      <c r="D324" s="724" t="s">
        <v>55</v>
      </c>
      <c r="E324" s="724" t="s">
        <v>747</v>
      </c>
      <c r="F324" s="965">
        <v>352.4</v>
      </c>
      <c r="G324" s="733">
        <v>222.1</v>
      </c>
      <c r="H324" s="744">
        <v>279</v>
      </c>
      <c r="I324" s="749">
        <v>706</v>
      </c>
      <c r="J324" s="727">
        <v>623</v>
      </c>
      <c r="K324" s="750">
        <v>1329</v>
      </c>
      <c r="L324" s="757">
        <v>235</v>
      </c>
      <c r="M324" s="729">
        <v>208</v>
      </c>
      <c r="N324" s="758">
        <v>443</v>
      </c>
      <c r="O324" s="821">
        <v>10</v>
      </c>
      <c r="P324" s="730">
        <v>7</v>
      </c>
      <c r="Q324" s="722"/>
      <c r="R324" s="722"/>
      <c r="S324" s="722"/>
      <c r="T324" s="723"/>
    </row>
    <row r="325" spans="1:20" s="732" customFormat="1" ht="13.5" x14ac:dyDescent="0.3">
      <c r="A325" s="724" t="s">
        <v>749</v>
      </c>
      <c r="B325" s="724" t="s">
        <v>750</v>
      </c>
      <c r="C325" s="724"/>
      <c r="D325" s="724" t="s">
        <v>55</v>
      </c>
      <c r="E325" s="724" t="s">
        <v>747</v>
      </c>
      <c r="F325" s="965">
        <v>324.89999999999998</v>
      </c>
      <c r="G325" s="733">
        <v>220.2</v>
      </c>
      <c r="H325" s="744">
        <v>265.3</v>
      </c>
      <c r="I325" s="749">
        <v>1053</v>
      </c>
      <c r="J325" s="727">
        <v>1120</v>
      </c>
      <c r="K325" s="750">
        <v>2173</v>
      </c>
      <c r="L325" s="757">
        <v>351</v>
      </c>
      <c r="M325" s="729">
        <v>373</v>
      </c>
      <c r="N325" s="758">
        <v>724</v>
      </c>
      <c r="O325" s="821">
        <v>7</v>
      </c>
      <c r="P325" s="730">
        <v>4</v>
      </c>
      <c r="Q325" s="722"/>
      <c r="R325" s="722"/>
      <c r="S325" s="722"/>
      <c r="T325" s="723"/>
    </row>
    <row r="326" spans="1:20" s="732" customFormat="1" ht="13.5" x14ac:dyDescent="0.3">
      <c r="A326" s="724" t="s">
        <v>751</v>
      </c>
      <c r="B326" s="724" t="s">
        <v>752</v>
      </c>
      <c r="C326" s="724"/>
      <c r="D326" s="724" t="s">
        <v>55</v>
      </c>
      <c r="E326" s="724" t="s">
        <v>747</v>
      </c>
      <c r="F326" s="965">
        <v>323.5</v>
      </c>
      <c r="G326" s="733">
        <v>218.2</v>
      </c>
      <c r="H326" s="744">
        <v>265.8</v>
      </c>
      <c r="I326" s="749">
        <v>508</v>
      </c>
      <c r="J326" s="727">
        <v>484</v>
      </c>
      <c r="K326" s="750">
        <v>992</v>
      </c>
      <c r="L326" s="757">
        <v>169</v>
      </c>
      <c r="M326" s="729">
        <v>161</v>
      </c>
      <c r="N326" s="758">
        <v>331</v>
      </c>
      <c r="O326" s="821">
        <v>8</v>
      </c>
      <c r="P326" s="730">
        <v>5</v>
      </c>
      <c r="Q326" s="722"/>
      <c r="R326" s="722"/>
      <c r="S326" s="722"/>
      <c r="T326" s="723"/>
    </row>
    <row r="327" spans="1:20" s="732" customFormat="1" ht="13.5" x14ac:dyDescent="0.3">
      <c r="A327" s="724" t="s">
        <v>753</v>
      </c>
      <c r="B327" s="724" t="s">
        <v>1223</v>
      </c>
      <c r="C327" s="724"/>
      <c r="D327" s="724" t="s">
        <v>55</v>
      </c>
      <c r="E327" s="724" t="s">
        <v>747</v>
      </c>
      <c r="F327" s="965">
        <v>341.9</v>
      </c>
      <c r="G327" s="733">
        <v>231.3</v>
      </c>
      <c r="H327" s="744">
        <v>278.39999999999998</v>
      </c>
      <c r="I327" s="749">
        <v>457</v>
      </c>
      <c r="J327" s="727">
        <v>406</v>
      </c>
      <c r="K327" s="750">
        <v>863</v>
      </c>
      <c r="L327" s="757">
        <v>152</v>
      </c>
      <c r="M327" s="729">
        <v>135</v>
      </c>
      <c r="N327" s="758">
        <v>288</v>
      </c>
      <c r="O327" s="821">
        <v>9</v>
      </c>
      <c r="P327" s="730">
        <v>1</v>
      </c>
      <c r="Q327" s="722"/>
      <c r="R327" s="722"/>
      <c r="S327" s="722"/>
      <c r="T327" s="723"/>
    </row>
    <row r="328" spans="1:20" s="732" customFormat="1" ht="13.5" x14ac:dyDescent="0.3">
      <c r="A328" s="724" t="s">
        <v>754</v>
      </c>
      <c r="B328" s="724" t="s">
        <v>755</v>
      </c>
      <c r="C328" s="724"/>
      <c r="D328" s="724" t="s">
        <v>55</v>
      </c>
      <c r="E328" s="724" t="s">
        <v>747</v>
      </c>
      <c r="F328" s="965">
        <v>325.60000000000002</v>
      </c>
      <c r="G328" s="733">
        <v>206.1</v>
      </c>
      <c r="H328" s="744">
        <v>257.7</v>
      </c>
      <c r="I328" s="749">
        <v>390</v>
      </c>
      <c r="J328" s="727">
        <v>346</v>
      </c>
      <c r="K328" s="750">
        <v>736</v>
      </c>
      <c r="L328" s="757">
        <v>130</v>
      </c>
      <c r="M328" s="729">
        <v>115</v>
      </c>
      <c r="N328" s="758">
        <v>245</v>
      </c>
      <c r="O328" s="821">
        <v>5</v>
      </c>
      <c r="P328" s="730">
        <v>2</v>
      </c>
      <c r="Q328" s="722"/>
      <c r="R328" s="722"/>
      <c r="S328" s="722"/>
      <c r="T328" s="723"/>
    </row>
    <row r="329" spans="1:20" s="732" customFormat="1" ht="13.5" x14ac:dyDescent="0.3">
      <c r="A329" s="724" t="s">
        <v>756</v>
      </c>
      <c r="B329" s="724" t="s">
        <v>757</v>
      </c>
      <c r="C329" s="724"/>
      <c r="D329" s="724" t="s">
        <v>55</v>
      </c>
      <c r="E329" s="724" t="s">
        <v>747</v>
      </c>
      <c r="F329" s="965">
        <v>303.10000000000002</v>
      </c>
      <c r="G329" s="733">
        <v>198.7</v>
      </c>
      <c r="H329" s="744">
        <v>245.3</v>
      </c>
      <c r="I329" s="749">
        <v>463</v>
      </c>
      <c r="J329" s="727">
        <v>446</v>
      </c>
      <c r="K329" s="750">
        <v>909</v>
      </c>
      <c r="L329" s="757">
        <v>154</v>
      </c>
      <c r="M329" s="729">
        <v>149</v>
      </c>
      <c r="N329" s="758">
        <v>303</v>
      </c>
      <c r="O329" s="821">
        <v>1</v>
      </c>
      <c r="P329" s="730">
        <v>11</v>
      </c>
      <c r="Q329" s="722"/>
      <c r="R329" s="722"/>
      <c r="S329" s="722"/>
      <c r="T329" s="723"/>
    </row>
    <row r="330" spans="1:20" s="732" customFormat="1" ht="13.5" x14ac:dyDescent="0.3">
      <c r="A330" s="724" t="s">
        <v>758</v>
      </c>
      <c r="B330" s="724" t="s">
        <v>759</v>
      </c>
      <c r="C330" s="724"/>
      <c r="D330" s="724" t="s">
        <v>55</v>
      </c>
      <c r="E330" s="724" t="s">
        <v>747</v>
      </c>
      <c r="F330" s="965">
        <v>310.89999999999998</v>
      </c>
      <c r="G330" s="733">
        <v>217.8</v>
      </c>
      <c r="H330" s="744">
        <v>261.10000000000002</v>
      </c>
      <c r="I330" s="749">
        <v>488</v>
      </c>
      <c r="J330" s="727">
        <v>513</v>
      </c>
      <c r="K330" s="750">
        <v>1001</v>
      </c>
      <c r="L330" s="757">
        <v>163</v>
      </c>
      <c r="M330" s="729">
        <v>171</v>
      </c>
      <c r="N330" s="758">
        <v>334</v>
      </c>
      <c r="O330" s="821">
        <v>6</v>
      </c>
      <c r="P330" s="730">
        <v>8</v>
      </c>
      <c r="Q330" s="722"/>
      <c r="R330" s="722"/>
      <c r="S330" s="722"/>
      <c r="T330" s="723"/>
    </row>
    <row r="331" spans="1:20" s="732" customFormat="1" ht="13.5" x14ac:dyDescent="0.3">
      <c r="A331" s="724" t="s">
        <v>760</v>
      </c>
      <c r="B331" s="724" t="s">
        <v>761</v>
      </c>
      <c r="C331" s="724"/>
      <c r="D331" s="724" t="s">
        <v>55</v>
      </c>
      <c r="E331" s="724" t="s">
        <v>747</v>
      </c>
      <c r="F331" s="965">
        <v>344.9</v>
      </c>
      <c r="G331" s="733">
        <v>233.5</v>
      </c>
      <c r="H331" s="744">
        <v>282.2</v>
      </c>
      <c r="I331" s="749">
        <v>447</v>
      </c>
      <c r="J331" s="727">
        <v>427</v>
      </c>
      <c r="K331" s="750">
        <v>874</v>
      </c>
      <c r="L331" s="757">
        <v>149</v>
      </c>
      <c r="M331" s="729">
        <v>142</v>
      </c>
      <c r="N331" s="758">
        <v>291</v>
      </c>
      <c r="O331" s="821">
        <v>11</v>
      </c>
      <c r="P331" s="730">
        <v>6</v>
      </c>
      <c r="S331" s="705"/>
      <c r="T331" s="723"/>
    </row>
    <row r="332" spans="1:20" s="732" customFormat="1" ht="13.5" x14ac:dyDescent="0.3">
      <c r="A332" s="724" t="s">
        <v>762</v>
      </c>
      <c r="B332" s="724" t="s">
        <v>763</v>
      </c>
      <c r="C332" s="724"/>
      <c r="D332" s="724" t="s">
        <v>55</v>
      </c>
      <c r="E332" s="724" t="s">
        <v>747</v>
      </c>
      <c r="F332" s="965">
        <v>308.7</v>
      </c>
      <c r="G332" s="733">
        <v>211.8</v>
      </c>
      <c r="H332" s="744">
        <v>256.3</v>
      </c>
      <c r="I332" s="749">
        <v>534</v>
      </c>
      <c r="J332" s="727">
        <v>510</v>
      </c>
      <c r="K332" s="750">
        <v>1044</v>
      </c>
      <c r="L332" s="757">
        <v>178</v>
      </c>
      <c r="M332" s="729">
        <v>170</v>
      </c>
      <c r="N332" s="758">
        <v>348</v>
      </c>
      <c r="O332" s="821">
        <v>4</v>
      </c>
      <c r="P332" s="730">
        <v>3</v>
      </c>
      <c r="S332" s="705"/>
      <c r="T332" s="723"/>
    </row>
    <row r="333" spans="1:20" s="732" customFormat="1" ht="13.5" x14ac:dyDescent="0.3">
      <c r="A333" s="724" t="s">
        <v>764</v>
      </c>
      <c r="B333" s="724" t="s">
        <v>1224</v>
      </c>
      <c r="C333" s="724"/>
      <c r="D333" s="724" t="s">
        <v>55</v>
      </c>
      <c r="E333" s="724" t="s">
        <v>747</v>
      </c>
      <c r="F333" s="965">
        <v>309.39999999999998</v>
      </c>
      <c r="G333" s="733">
        <v>209</v>
      </c>
      <c r="H333" s="744">
        <v>251.5</v>
      </c>
      <c r="I333" s="749">
        <v>592</v>
      </c>
      <c r="J333" s="727">
        <v>612</v>
      </c>
      <c r="K333" s="750">
        <v>1204</v>
      </c>
      <c r="L333" s="757">
        <v>197</v>
      </c>
      <c r="M333" s="729">
        <v>204</v>
      </c>
      <c r="N333" s="758">
        <v>401</v>
      </c>
      <c r="O333" s="821">
        <v>3</v>
      </c>
      <c r="P333" s="730">
        <v>9</v>
      </c>
      <c r="S333" s="705"/>
      <c r="T333" s="723"/>
    </row>
    <row r="334" spans="1:20" s="732" customFormat="1" ht="13.5" x14ac:dyDescent="0.3">
      <c r="A334" s="724" t="s">
        <v>776</v>
      </c>
      <c r="B334" s="724" t="s">
        <v>777</v>
      </c>
      <c r="C334" s="724"/>
      <c r="D334" s="724" t="s">
        <v>49</v>
      </c>
      <c r="E334" s="724" t="s">
        <v>767</v>
      </c>
      <c r="F334" s="965">
        <v>380.9</v>
      </c>
      <c r="G334" s="733">
        <v>308.89999999999998</v>
      </c>
      <c r="H334" s="744">
        <v>345.9</v>
      </c>
      <c r="I334" s="749">
        <v>232</v>
      </c>
      <c r="J334" s="727">
        <v>239</v>
      </c>
      <c r="K334" s="750">
        <v>471</v>
      </c>
      <c r="L334" s="757">
        <v>77</v>
      </c>
      <c r="M334" s="729">
        <v>80</v>
      </c>
      <c r="N334" s="758">
        <v>157</v>
      </c>
      <c r="O334" s="821">
        <v>19</v>
      </c>
      <c r="P334" s="730">
        <v>8</v>
      </c>
      <c r="S334" s="705"/>
      <c r="T334" s="723"/>
    </row>
    <row r="335" spans="1:20" s="732" customFormat="1" ht="13.5" x14ac:dyDescent="0.3">
      <c r="A335" s="724" t="s">
        <v>778</v>
      </c>
      <c r="B335" s="724" t="s">
        <v>779</v>
      </c>
      <c r="C335" s="724"/>
      <c r="D335" s="724" t="s">
        <v>49</v>
      </c>
      <c r="E335" s="724" t="s">
        <v>767</v>
      </c>
      <c r="F335" s="965">
        <v>396.9</v>
      </c>
      <c r="G335" s="733">
        <v>284.8</v>
      </c>
      <c r="H335" s="744">
        <v>335.3</v>
      </c>
      <c r="I335" s="749">
        <v>911</v>
      </c>
      <c r="J335" s="727">
        <v>890</v>
      </c>
      <c r="K335" s="750">
        <v>1801</v>
      </c>
      <c r="L335" s="757">
        <v>304</v>
      </c>
      <c r="M335" s="729">
        <v>297</v>
      </c>
      <c r="N335" s="758">
        <v>600</v>
      </c>
      <c r="O335" s="821">
        <v>15</v>
      </c>
      <c r="P335" s="730">
        <v>10</v>
      </c>
      <c r="S335" s="705"/>
      <c r="T335" s="723"/>
    </row>
    <row r="336" spans="1:20" s="732" customFormat="1" ht="13.5" x14ac:dyDescent="0.3">
      <c r="A336" s="724" t="s">
        <v>782</v>
      </c>
      <c r="B336" s="724" t="s">
        <v>783</v>
      </c>
      <c r="C336" s="724"/>
      <c r="D336" s="724" t="s">
        <v>49</v>
      </c>
      <c r="E336" s="724" t="s">
        <v>767</v>
      </c>
      <c r="F336" s="965">
        <v>476.7</v>
      </c>
      <c r="G336" s="733">
        <v>339.9</v>
      </c>
      <c r="H336" s="744">
        <v>398.4</v>
      </c>
      <c r="I336" s="749">
        <v>685</v>
      </c>
      <c r="J336" s="727">
        <v>680</v>
      </c>
      <c r="K336" s="750">
        <v>1365</v>
      </c>
      <c r="L336" s="757">
        <v>228</v>
      </c>
      <c r="M336" s="729">
        <v>227</v>
      </c>
      <c r="N336" s="758">
        <v>455</v>
      </c>
      <c r="O336" s="821">
        <v>32</v>
      </c>
      <c r="P336" s="730">
        <v>6</v>
      </c>
      <c r="S336" s="705"/>
      <c r="T336" s="723"/>
    </row>
    <row r="337" spans="1:20" s="732" customFormat="1" ht="13.5" x14ac:dyDescent="0.3">
      <c r="A337" s="724" t="s">
        <v>786</v>
      </c>
      <c r="B337" s="724" t="s">
        <v>787</v>
      </c>
      <c r="C337" s="724"/>
      <c r="D337" s="724" t="s">
        <v>49</v>
      </c>
      <c r="E337" s="724" t="s">
        <v>767</v>
      </c>
      <c r="F337" s="965">
        <v>360.3</v>
      </c>
      <c r="G337" s="733">
        <v>254.3</v>
      </c>
      <c r="H337" s="744">
        <v>303.5</v>
      </c>
      <c r="I337" s="749">
        <v>465</v>
      </c>
      <c r="J337" s="727">
        <v>465</v>
      </c>
      <c r="K337" s="750">
        <v>930</v>
      </c>
      <c r="L337" s="757">
        <v>155</v>
      </c>
      <c r="M337" s="729">
        <v>155</v>
      </c>
      <c r="N337" s="758">
        <v>310</v>
      </c>
      <c r="O337" s="821">
        <v>6</v>
      </c>
      <c r="P337" s="730">
        <v>22</v>
      </c>
      <c r="S337" s="705"/>
      <c r="T337" s="723"/>
    </row>
    <row r="338" spans="1:20" s="732" customFormat="1" ht="13.5" x14ac:dyDescent="0.3">
      <c r="A338" s="724" t="s">
        <v>788</v>
      </c>
      <c r="B338" s="724" t="s">
        <v>789</v>
      </c>
      <c r="C338" s="724"/>
      <c r="D338" s="724" t="s">
        <v>49</v>
      </c>
      <c r="E338" s="724" t="s">
        <v>767</v>
      </c>
      <c r="F338" s="965">
        <v>303.3</v>
      </c>
      <c r="G338" s="733">
        <v>229.3</v>
      </c>
      <c r="H338" s="744">
        <v>262.89999999999998</v>
      </c>
      <c r="I338" s="749">
        <v>354</v>
      </c>
      <c r="J338" s="727">
        <v>437</v>
      </c>
      <c r="K338" s="750">
        <v>791</v>
      </c>
      <c r="L338" s="757">
        <v>118</v>
      </c>
      <c r="M338" s="729">
        <v>146</v>
      </c>
      <c r="N338" s="758">
        <v>264</v>
      </c>
      <c r="O338" s="821">
        <v>1</v>
      </c>
      <c r="P338" s="730">
        <v>32</v>
      </c>
      <c r="S338" s="705"/>
      <c r="T338" s="723"/>
    </row>
    <row r="339" spans="1:20" s="732" customFormat="1" ht="13.5" x14ac:dyDescent="0.3">
      <c r="A339" s="724" t="s">
        <v>790</v>
      </c>
      <c r="B339" s="724" t="s">
        <v>791</v>
      </c>
      <c r="C339" s="724"/>
      <c r="D339" s="724" t="s">
        <v>49</v>
      </c>
      <c r="E339" s="724" t="s">
        <v>767</v>
      </c>
      <c r="F339" s="965">
        <v>443.3</v>
      </c>
      <c r="G339" s="733">
        <v>274.89999999999998</v>
      </c>
      <c r="H339" s="744">
        <v>348.3</v>
      </c>
      <c r="I339" s="749">
        <v>179</v>
      </c>
      <c r="J339" s="727">
        <v>177</v>
      </c>
      <c r="K339" s="750">
        <v>356</v>
      </c>
      <c r="L339" s="757">
        <v>60</v>
      </c>
      <c r="M339" s="729">
        <v>59</v>
      </c>
      <c r="N339" s="758">
        <v>119</v>
      </c>
      <c r="O339" s="821">
        <v>21</v>
      </c>
      <c r="P339" s="730">
        <v>9</v>
      </c>
      <c r="S339" s="705"/>
      <c r="T339" s="723"/>
    </row>
    <row r="340" spans="1:20" s="732" customFormat="1" ht="13.5" x14ac:dyDescent="0.3">
      <c r="A340" s="724" t="s">
        <v>792</v>
      </c>
      <c r="B340" s="724" t="s">
        <v>793</v>
      </c>
      <c r="C340" s="724"/>
      <c r="D340" s="724" t="s">
        <v>49</v>
      </c>
      <c r="E340" s="724" t="s">
        <v>767</v>
      </c>
      <c r="F340" s="965">
        <v>403.8</v>
      </c>
      <c r="G340" s="733">
        <v>324.3</v>
      </c>
      <c r="H340" s="744">
        <v>363.9</v>
      </c>
      <c r="I340" s="749">
        <v>745</v>
      </c>
      <c r="J340" s="727">
        <v>805</v>
      </c>
      <c r="K340" s="750">
        <v>1550</v>
      </c>
      <c r="L340" s="757">
        <v>248</v>
      </c>
      <c r="M340" s="729">
        <v>268</v>
      </c>
      <c r="N340" s="758">
        <v>517</v>
      </c>
      <c r="O340" s="821">
        <v>28</v>
      </c>
      <c r="P340" s="730">
        <v>16</v>
      </c>
      <c r="S340" s="705"/>
      <c r="T340" s="723"/>
    </row>
    <row r="341" spans="1:20" s="732" customFormat="1" ht="13.5" x14ac:dyDescent="0.3">
      <c r="A341" s="724" t="s">
        <v>1225</v>
      </c>
      <c r="B341" s="724" t="s">
        <v>794</v>
      </c>
      <c r="C341" s="724"/>
      <c r="D341" s="724" t="s">
        <v>49</v>
      </c>
      <c r="E341" s="724" t="s">
        <v>767</v>
      </c>
      <c r="F341" s="965">
        <v>405.7</v>
      </c>
      <c r="G341" s="733">
        <v>295.7</v>
      </c>
      <c r="H341" s="744">
        <v>345.8</v>
      </c>
      <c r="I341" s="749">
        <v>1835</v>
      </c>
      <c r="J341" s="727">
        <v>1892</v>
      </c>
      <c r="K341" s="750">
        <v>3727</v>
      </c>
      <c r="L341" s="757">
        <v>612</v>
      </c>
      <c r="M341" s="729">
        <v>631</v>
      </c>
      <c r="N341" s="758">
        <v>1242</v>
      </c>
      <c r="O341" s="821">
        <v>18</v>
      </c>
      <c r="P341" s="730">
        <v>14</v>
      </c>
      <c r="S341" s="705"/>
      <c r="T341" s="723"/>
    </row>
    <row r="342" spans="1:20" s="732" customFormat="1" ht="13.5" x14ac:dyDescent="0.3">
      <c r="A342" s="724" t="s">
        <v>796</v>
      </c>
      <c r="B342" s="724" t="s">
        <v>797</v>
      </c>
      <c r="C342" s="724"/>
      <c r="D342" s="724" t="s">
        <v>49</v>
      </c>
      <c r="E342" s="724" t="s">
        <v>767</v>
      </c>
      <c r="F342" s="965">
        <v>396.3</v>
      </c>
      <c r="G342" s="733">
        <v>274.39999999999998</v>
      </c>
      <c r="H342" s="744">
        <v>329.4</v>
      </c>
      <c r="I342" s="749">
        <v>1216</v>
      </c>
      <c r="J342" s="727">
        <v>1195</v>
      </c>
      <c r="K342" s="752">
        <v>2411</v>
      </c>
      <c r="L342" s="757">
        <v>405</v>
      </c>
      <c r="M342" s="729">
        <v>398</v>
      </c>
      <c r="N342" s="758">
        <v>804</v>
      </c>
      <c r="O342" s="821">
        <v>13</v>
      </c>
      <c r="P342" s="730">
        <v>19</v>
      </c>
      <c r="S342" s="705"/>
      <c r="T342" s="723"/>
    </row>
    <row r="343" spans="1:20" s="732" customFormat="1" ht="13.5" x14ac:dyDescent="0.3">
      <c r="A343" s="724" t="s">
        <v>798</v>
      </c>
      <c r="B343" s="724" t="s">
        <v>799</v>
      </c>
      <c r="C343" s="724"/>
      <c r="D343" s="724" t="s">
        <v>49</v>
      </c>
      <c r="E343" s="724" t="s">
        <v>767</v>
      </c>
      <c r="F343" s="965">
        <v>468.7</v>
      </c>
      <c r="G343" s="733">
        <v>286.8</v>
      </c>
      <c r="H343" s="744">
        <v>358.3</v>
      </c>
      <c r="I343" s="749">
        <v>443</v>
      </c>
      <c r="J343" s="727">
        <v>444</v>
      </c>
      <c r="K343" s="750">
        <v>887</v>
      </c>
      <c r="L343" s="757">
        <v>148</v>
      </c>
      <c r="M343" s="729">
        <v>148</v>
      </c>
      <c r="N343" s="758">
        <v>296</v>
      </c>
      <c r="O343" s="821">
        <v>23</v>
      </c>
      <c r="P343" s="730">
        <v>3</v>
      </c>
      <c r="S343" s="705"/>
      <c r="T343" s="723"/>
    </row>
    <row r="344" spans="1:20" s="732" customFormat="1" ht="13.5" x14ac:dyDescent="0.3">
      <c r="A344" s="724" t="s">
        <v>800</v>
      </c>
      <c r="B344" s="724" t="s">
        <v>801</v>
      </c>
      <c r="C344" s="724"/>
      <c r="D344" s="724" t="s">
        <v>49</v>
      </c>
      <c r="E344" s="724" t="s">
        <v>767</v>
      </c>
      <c r="F344" s="965">
        <v>376.5</v>
      </c>
      <c r="G344" s="733">
        <v>282.3</v>
      </c>
      <c r="H344" s="744">
        <v>322</v>
      </c>
      <c r="I344" s="749">
        <v>365</v>
      </c>
      <c r="J344" s="727">
        <v>386</v>
      </c>
      <c r="K344" s="750">
        <v>751</v>
      </c>
      <c r="L344" s="757">
        <v>122</v>
      </c>
      <c r="M344" s="729">
        <v>129</v>
      </c>
      <c r="N344" s="758">
        <v>250</v>
      </c>
      <c r="O344" s="821">
        <v>9</v>
      </c>
      <c r="P344" s="730">
        <v>18</v>
      </c>
      <c r="S344" s="705"/>
      <c r="T344" s="723"/>
    </row>
    <row r="345" spans="1:20" s="732" customFormat="1" ht="13.5" x14ac:dyDescent="0.3">
      <c r="A345" s="724" t="s">
        <v>802</v>
      </c>
      <c r="B345" s="724" t="s">
        <v>803</v>
      </c>
      <c r="C345" s="724"/>
      <c r="D345" s="724" t="s">
        <v>49</v>
      </c>
      <c r="E345" s="724" t="s">
        <v>767</v>
      </c>
      <c r="F345" s="965">
        <v>376.6</v>
      </c>
      <c r="G345" s="733">
        <v>296</v>
      </c>
      <c r="H345" s="744">
        <v>331.9</v>
      </c>
      <c r="I345" s="749">
        <v>468</v>
      </c>
      <c r="J345" s="727">
        <v>512</v>
      </c>
      <c r="K345" s="750">
        <v>980</v>
      </c>
      <c r="L345" s="757">
        <v>156</v>
      </c>
      <c r="M345" s="729">
        <v>171</v>
      </c>
      <c r="N345" s="758">
        <v>327</v>
      </c>
      <c r="O345" s="821">
        <v>14</v>
      </c>
      <c r="P345" s="730">
        <v>23</v>
      </c>
      <c r="S345" s="705"/>
      <c r="T345" s="723"/>
    </row>
    <row r="346" spans="1:20" s="732" customFormat="1" ht="13.5" x14ac:dyDescent="0.3">
      <c r="A346" s="724" t="s">
        <v>804</v>
      </c>
      <c r="B346" s="724" t="s">
        <v>805</v>
      </c>
      <c r="C346" s="724"/>
      <c r="D346" s="724" t="s">
        <v>49</v>
      </c>
      <c r="E346" s="724" t="s">
        <v>767</v>
      </c>
      <c r="F346" s="965">
        <v>447.5</v>
      </c>
      <c r="G346" s="733">
        <v>286.8</v>
      </c>
      <c r="H346" s="744">
        <v>354.8</v>
      </c>
      <c r="I346" s="749">
        <v>780</v>
      </c>
      <c r="J346" s="727">
        <v>718</v>
      </c>
      <c r="K346" s="750">
        <v>1498</v>
      </c>
      <c r="L346" s="757">
        <v>260</v>
      </c>
      <c r="M346" s="729">
        <v>239</v>
      </c>
      <c r="N346" s="758">
        <v>499</v>
      </c>
      <c r="O346" s="821">
        <v>22</v>
      </c>
      <c r="P346" s="730">
        <v>2</v>
      </c>
      <c r="S346" s="705"/>
      <c r="T346" s="723"/>
    </row>
    <row r="347" spans="1:20" s="732" customFormat="1" ht="13.5" x14ac:dyDescent="0.3">
      <c r="A347" s="724" t="s">
        <v>807</v>
      </c>
      <c r="B347" s="724" t="s">
        <v>808</v>
      </c>
      <c r="C347" s="724"/>
      <c r="D347" s="724" t="s">
        <v>49</v>
      </c>
      <c r="E347" s="724" t="s">
        <v>767</v>
      </c>
      <c r="F347" s="965">
        <v>412.7</v>
      </c>
      <c r="G347" s="733">
        <v>259.10000000000002</v>
      </c>
      <c r="H347" s="744">
        <v>326.89999999999998</v>
      </c>
      <c r="I347" s="749">
        <v>131</v>
      </c>
      <c r="J347" s="727">
        <v>106</v>
      </c>
      <c r="K347" s="750">
        <v>237</v>
      </c>
      <c r="L347" s="757">
        <v>44</v>
      </c>
      <c r="M347" s="729">
        <v>35</v>
      </c>
      <c r="N347" s="758">
        <v>79</v>
      </c>
      <c r="O347" s="821">
        <v>11</v>
      </c>
      <c r="P347" s="730">
        <v>25</v>
      </c>
      <c r="S347" s="705"/>
      <c r="T347" s="723"/>
    </row>
    <row r="348" spans="1:20" s="732" customFormat="1" ht="13.5" x14ac:dyDescent="0.3">
      <c r="A348" s="724" t="s">
        <v>1226</v>
      </c>
      <c r="B348" s="724" t="s">
        <v>809</v>
      </c>
      <c r="C348" s="724"/>
      <c r="D348" s="724" t="s">
        <v>49</v>
      </c>
      <c r="E348" s="724" t="s">
        <v>767</v>
      </c>
      <c r="F348" s="965">
        <v>356.5</v>
      </c>
      <c r="G348" s="733">
        <v>262.60000000000002</v>
      </c>
      <c r="H348" s="744">
        <v>306.2</v>
      </c>
      <c r="I348" s="749">
        <v>781</v>
      </c>
      <c r="J348" s="727">
        <v>848</v>
      </c>
      <c r="K348" s="750">
        <v>1629</v>
      </c>
      <c r="L348" s="757">
        <v>260</v>
      </c>
      <c r="M348" s="729">
        <v>283</v>
      </c>
      <c r="N348" s="758">
        <v>543</v>
      </c>
      <c r="O348" s="821">
        <v>8</v>
      </c>
      <c r="P348" s="730">
        <v>27</v>
      </c>
      <c r="S348" s="705"/>
      <c r="T348" s="723"/>
    </row>
    <row r="349" spans="1:20" s="732" customFormat="1" ht="13.5" x14ac:dyDescent="0.3">
      <c r="A349" s="724" t="s">
        <v>812</v>
      </c>
      <c r="B349" s="724" t="s">
        <v>813</v>
      </c>
      <c r="C349" s="724"/>
      <c r="D349" s="724" t="s">
        <v>49</v>
      </c>
      <c r="E349" s="724" t="s">
        <v>767</v>
      </c>
      <c r="F349" s="965">
        <v>367.7</v>
      </c>
      <c r="G349" s="733">
        <v>230.9</v>
      </c>
      <c r="H349" s="744">
        <v>287.8</v>
      </c>
      <c r="I349" s="749">
        <v>585</v>
      </c>
      <c r="J349" s="727">
        <v>531</v>
      </c>
      <c r="K349" s="750">
        <v>1116</v>
      </c>
      <c r="L349" s="757">
        <v>195</v>
      </c>
      <c r="M349" s="729">
        <v>177</v>
      </c>
      <c r="N349" s="758">
        <v>372</v>
      </c>
      <c r="O349" s="821">
        <v>3</v>
      </c>
      <c r="P349" s="730">
        <v>21</v>
      </c>
      <c r="S349" s="705"/>
      <c r="T349" s="723"/>
    </row>
    <row r="350" spans="1:20" s="732" customFormat="1" ht="13.5" x14ac:dyDescent="0.3">
      <c r="A350" s="724" t="s">
        <v>814</v>
      </c>
      <c r="B350" s="724" t="s">
        <v>815</v>
      </c>
      <c r="C350" s="724"/>
      <c r="D350" s="724" t="s">
        <v>49</v>
      </c>
      <c r="E350" s="724" t="s">
        <v>767</v>
      </c>
      <c r="F350" s="965">
        <v>419.6</v>
      </c>
      <c r="G350" s="733">
        <v>243.9</v>
      </c>
      <c r="H350" s="744">
        <v>325.7</v>
      </c>
      <c r="I350" s="749">
        <v>112</v>
      </c>
      <c r="J350" s="727">
        <v>89</v>
      </c>
      <c r="K350" s="750">
        <v>201</v>
      </c>
      <c r="L350" s="757">
        <v>37</v>
      </c>
      <c r="M350" s="729">
        <v>30</v>
      </c>
      <c r="N350" s="758">
        <v>67</v>
      </c>
      <c r="O350" s="821">
        <v>10</v>
      </c>
      <c r="P350" s="730">
        <v>24</v>
      </c>
      <c r="S350" s="705"/>
      <c r="T350" s="723"/>
    </row>
    <row r="351" spans="1:20" s="732" customFormat="1" ht="13.5" x14ac:dyDescent="0.3">
      <c r="A351" s="724" t="s">
        <v>816</v>
      </c>
      <c r="B351" s="724" t="s">
        <v>817</v>
      </c>
      <c r="C351" s="724"/>
      <c r="D351" s="724" t="s">
        <v>49</v>
      </c>
      <c r="E351" s="724" t="s">
        <v>767</v>
      </c>
      <c r="F351" s="965">
        <v>414.3</v>
      </c>
      <c r="G351" s="733">
        <v>291.3</v>
      </c>
      <c r="H351" s="744">
        <v>347.4</v>
      </c>
      <c r="I351" s="749">
        <v>710</v>
      </c>
      <c r="J351" s="727">
        <v>719</v>
      </c>
      <c r="K351" s="750">
        <v>1429</v>
      </c>
      <c r="L351" s="757">
        <v>237</v>
      </c>
      <c r="M351" s="729">
        <v>240</v>
      </c>
      <c r="N351" s="758">
        <v>476</v>
      </c>
      <c r="O351" s="821">
        <v>20</v>
      </c>
      <c r="P351" s="730">
        <v>13</v>
      </c>
      <c r="S351" s="705"/>
      <c r="T351" s="723"/>
    </row>
    <row r="352" spans="1:20" s="732" customFormat="1" ht="13.5" x14ac:dyDescent="0.3">
      <c r="A352" s="724" t="s">
        <v>818</v>
      </c>
      <c r="B352" s="724" t="s">
        <v>819</v>
      </c>
      <c r="C352" s="724"/>
      <c r="D352" s="724" t="s">
        <v>49</v>
      </c>
      <c r="E352" s="724" t="s">
        <v>767</v>
      </c>
      <c r="F352" s="965">
        <v>413.4</v>
      </c>
      <c r="G352" s="733">
        <v>281</v>
      </c>
      <c r="H352" s="744">
        <v>339.5</v>
      </c>
      <c r="I352" s="749">
        <v>1518</v>
      </c>
      <c r="J352" s="727">
        <v>1500</v>
      </c>
      <c r="K352" s="750">
        <v>3018</v>
      </c>
      <c r="L352" s="757">
        <v>506</v>
      </c>
      <c r="M352" s="729">
        <v>500</v>
      </c>
      <c r="N352" s="758">
        <v>1006</v>
      </c>
      <c r="O352" s="821">
        <v>17</v>
      </c>
      <c r="P352" s="730">
        <v>11</v>
      </c>
      <c r="S352" s="705"/>
      <c r="T352" s="723"/>
    </row>
    <row r="353" spans="1:20" s="732" customFormat="1" ht="13.5" x14ac:dyDescent="0.3">
      <c r="A353" s="724" t="s">
        <v>820</v>
      </c>
      <c r="B353" s="724" t="s">
        <v>821</v>
      </c>
      <c r="C353" s="724"/>
      <c r="D353" s="724" t="s">
        <v>49</v>
      </c>
      <c r="E353" s="724" t="s">
        <v>767</v>
      </c>
      <c r="F353" s="965">
        <v>331.6</v>
      </c>
      <c r="G353" s="733">
        <v>251.2</v>
      </c>
      <c r="H353" s="744">
        <v>289.10000000000002</v>
      </c>
      <c r="I353" s="749">
        <v>356</v>
      </c>
      <c r="J353" s="727">
        <v>394</v>
      </c>
      <c r="K353" s="750">
        <v>750</v>
      </c>
      <c r="L353" s="757">
        <v>119</v>
      </c>
      <c r="M353" s="729">
        <v>131</v>
      </c>
      <c r="N353" s="758">
        <v>250</v>
      </c>
      <c r="O353" s="821">
        <v>4</v>
      </c>
      <c r="P353" s="730">
        <v>28</v>
      </c>
      <c r="S353" s="705"/>
      <c r="T353" s="723"/>
    </row>
    <row r="354" spans="1:20" s="732" customFormat="1" ht="13.5" x14ac:dyDescent="0.3">
      <c r="A354" s="724" t="s">
        <v>765</v>
      </c>
      <c r="B354" s="724" t="s">
        <v>766</v>
      </c>
      <c r="C354" s="724"/>
      <c r="D354" s="724" t="s">
        <v>49</v>
      </c>
      <c r="E354" s="724" t="s">
        <v>767</v>
      </c>
      <c r="F354" s="965">
        <v>422.1</v>
      </c>
      <c r="G354" s="733">
        <v>311</v>
      </c>
      <c r="H354" s="744">
        <v>360.8</v>
      </c>
      <c r="I354" s="749">
        <v>941</v>
      </c>
      <c r="J354" s="727">
        <v>1051</v>
      </c>
      <c r="K354" s="750">
        <v>1993</v>
      </c>
      <c r="L354" s="757">
        <v>314</v>
      </c>
      <c r="M354" s="729">
        <v>350</v>
      </c>
      <c r="N354" s="758">
        <v>664</v>
      </c>
      <c r="O354" s="821">
        <v>26</v>
      </c>
      <c r="P354" s="730">
        <v>26</v>
      </c>
      <c r="S354" s="705"/>
      <c r="T354" s="723"/>
    </row>
    <row r="355" spans="1:20" s="732" customFormat="1" ht="13.5" x14ac:dyDescent="0.3">
      <c r="A355" s="724" t="s">
        <v>768</v>
      </c>
      <c r="B355" s="724" t="s">
        <v>769</v>
      </c>
      <c r="C355" s="724"/>
      <c r="D355" s="724" t="s">
        <v>49</v>
      </c>
      <c r="E355" s="724" t="s">
        <v>767</v>
      </c>
      <c r="F355" s="965">
        <v>422.4</v>
      </c>
      <c r="G355" s="733">
        <v>306.60000000000002</v>
      </c>
      <c r="H355" s="744">
        <v>359</v>
      </c>
      <c r="I355" s="749">
        <v>1240</v>
      </c>
      <c r="J355" s="727">
        <v>1236</v>
      </c>
      <c r="K355" s="750">
        <v>2476</v>
      </c>
      <c r="L355" s="757">
        <v>413</v>
      </c>
      <c r="M355" s="729">
        <v>412</v>
      </c>
      <c r="N355" s="758">
        <v>825</v>
      </c>
      <c r="O355" s="821">
        <v>24</v>
      </c>
      <c r="P355" s="730">
        <v>29</v>
      </c>
      <c r="S355" s="705"/>
      <c r="T355" s="723"/>
    </row>
    <row r="356" spans="1:20" s="732" customFormat="1" ht="13.5" x14ac:dyDescent="0.3">
      <c r="A356" s="724" t="s">
        <v>772</v>
      </c>
      <c r="B356" s="724" t="s">
        <v>773</v>
      </c>
      <c r="C356" s="724"/>
      <c r="D356" s="724" t="s">
        <v>49</v>
      </c>
      <c r="E356" s="724" t="s">
        <v>767</v>
      </c>
      <c r="F356" s="965">
        <v>393.1</v>
      </c>
      <c r="G356" s="733">
        <v>289.10000000000002</v>
      </c>
      <c r="H356" s="744">
        <v>337.9</v>
      </c>
      <c r="I356" s="749">
        <v>500</v>
      </c>
      <c r="J356" s="727">
        <v>535</v>
      </c>
      <c r="K356" s="750">
        <v>1035</v>
      </c>
      <c r="L356" s="757">
        <v>167</v>
      </c>
      <c r="M356" s="729">
        <v>178</v>
      </c>
      <c r="N356" s="758">
        <v>345</v>
      </c>
      <c r="O356" s="821">
        <v>16</v>
      </c>
      <c r="P356" s="730">
        <v>15</v>
      </c>
      <c r="S356" s="705"/>
      <c r="T356" s="723"/>
    </row>
    <row r="357" spans="1:20" s="732" customFormat="1" ht="13.5" x14ac:dyDescent="0.3">
      <c r="A357" s="724" t="s">
        <v>774</v>
      </c>
      <c r="B357" s="724" t="s">
        <v>775</v>
      </c>
      <c r="C357" s="724"/>
      <c r="D357" s="724" t="s">
        <v>49</v>
      </c>
      <c r="E357" s="724" t="s">
        <v>767</v>
      </c>
      <c r="F357" s="965">
        <v>367.8</v>
      </c>
      <c r="G357" s="733">
        <v>258.39999999999998</v>
      </c>
      <c r="H357" s="744">
        <v>305.60000000000002</v>
      </c>
      <c r="I357" s="749">
        <v>1803</v>
      </c>
      <c r="J357" s="727">
        <v>2007</v>
      </c>
      <c r="K357" s="750">
        <v>3810</v>
      </c>
      <c r="L357" s="757">
        <v>601</v>
      </c>
      <c r="M357" s="729">
        <v>669</v>
      </c>
      <c r="N357" s="758">
        <v>1270</v>
      </c>
      <c r="O357" s="821">
        <v>7</v>
      </c>
      <c r="P357" s="730">
        <v>30</v>
      </c>
      <c r="S357" s="705"/>
      <c r="T357" s="723"/>
    </row>
    <row r="358" spans="1:20" s="732" customFormat="1" ht="13.5" x14ac:dyDescent="0.3">
      <c r="A358" s="724" t="s">
        <v>810</v>
      </c>
      <c r="B358" s="724" t="s">
        <v>811</v>
      </c>
      <c r="C358" s="724"/>
      <c r="D358" s="724" t="s">
        <v>49</v>
      </c>
      <c r="E358" s="724" t="s">
        <v>767</v>
      </c>
      <c r="F358" s="965">
        <v>429.5</v>
      </c>
      <c r="G358" s="733">
        <v>305.2</v>
      </c>
      <c r="H358" s="744">
        <v>360.5</v>
      </c>
      <c r="I358" s="749">
        <v>875</v>
      </c>
      <c r="J358" s="727">
        <v>890</v>
      </c>
      <c r="K358" s="750">
        <v>1765</v>
      </c>
      <c r="L358" s="757">
        <v>292</v>
      </c>
      <c r="M358" s="729">
        <v>297</v>
      </c>
      <c r="N358" s="758">
        <v>588</v>
      </c>
      <c r="O358" s="821">
        <v>25</v>
      </c>
      <c r="P358" s="730">
        <v>12</v>
      </c>
      <c r="S358" s="705"/>
      <c r="T358" s="723"/>
    </row>
    <row r="359" spans="1:20" s="732" customFormat="1" ht="13.5" x14ac:dyDescent="0.3">
      <c r="A359" s="724" t="s">
        <v>822</v>
      </c>
      <c r="B359" s="724" t="s">
        <v>823</v>
      </c>
      <c r="C359" s="724"/>
      <c r="D359" s="724" t="s">
        <v>49</v>
      </c>
      <c r="E359" s="724" t="s">
        <v>767</v>
      </c>
      <c r="F359" s="965">
        <v>448.6</v>
      </c>
      <c r="G359" s="733">
        <v>331</v>
      </c>
      <c r="H359" s="744">
        <v>384.1</v>
      </c>
      <c r="I359" s="749">
        <v>434</v>
      </c>
      <c r="J359" s="727">
        <v>478</v>
      </c>
      <c r="K359" s="750">
        <v>912</v>
      </c>
      <c r="L359" s="757">
        <v>145</v>
      </c>
      <c r="M359" s="729">
        <v>159</v>
      </c>
      <c r="N359" s="758">
        <v>304</v>
      </c>
      <c r="O359" s="821">
        <v>30</v>
      </c>
      <c r="P359" s="730">
        <v>1</v>
      </c>
      <c r="S359" s="705"/>
      <c r="T359" s="723"/>
    </row>
    <row r="360" spans="1:20" s="732" customFormat="1" ht="13.5" x14ac:dyDescent="0.3">
      <c r="A360" s="724" t="s">
        <v>824</v>
      </c>
      <c r="B360" s="724" t="s">
        <v>825</v>
      </c>
      <c r="C360" s="724"/>
      <c r="D360" s="724" t="s">
        <v>49</v>
      </c>
      <c r="E360" s="724" t="s">
        <v>767</v>
      </c>
      <c r="F360" s="965">
        <v>396.7</v>
      </c>
      <c r="G360" s="733">
        <v>274.10000000000002</v>
      </c>
      <c r="H360" s="744">
        <v>327.9</v>
      </c>
      <c r="I360" s="749">
        <v>695</v>
      </c>
      <c r="J360" s="727">
        <v>627</v>
      </c>
      <c r="K360" s="750">
        <v>1322</v>
      </c>
      <c r="L360" s="757">
        <v>232</v>
      </c>
      <c r="M360" s="729">
        <v>209</v>
      </c>
      <c r="N360" s="758">
        <v>441</v>
      </c>
      <c r="O360" s="821">
        <v>12</v>
      </c>
      <c r="P360" s="730">
        <v>17</v>
      </c>
      <c r="S360" s="705"/>
      <c r="T360" s="723"/>
    </row>
    <row r="361" spans="1:20" s="732" customFormat="1" ht="13.5" x14ac:dyDescent="0.3">
      <c r="A361" s="724" t="s">
        <v>770</v>
      </c>
      <c r="B361" s="724" t="s">
        <v>771</v>
      </c>
      <c r="C361" s="724"/>
      <c r="D361" s="724" t="s">
        <v>49</v>
      </c>
      <c r="E361" s="724" t="s">
        <v>767</v>
      </c>
      <c r="F361" s="965">
        <v>358</v>
      </c>
      <c r="G361" s="733">
        <v>258.89999999999998</v>
      </c>
      <c r="H361" s="744">
        <v>300.3</v>
      </c>
      <c r="I361" s="749">
        <v>567</v>
      </c>
      <c r="J361" s="727">
        <v>639</v>
      </c>
      <c r="K361" s="750">
        <v>1206</v>
      </c>
      <c r="L361" s="757">
        <v>189</v>
      </c>
      <c r="M361" s="729">
        <v>213</v>
      </c>
      <c r="N361" s="758">
        <v>402</v>
      </c>
      <c r="O361" s="821">
        <v>5</v>
      </c>
      <c r="P361" s="730">
        <v>20</v>
      </c>
      <c r="S361" s="705"/>
      <c r="T361" s="723"/>
    </row>
    <row r="362" spans="1:20" s="732" customFormat="1" ht="13.5" x14ac:dyDescent="0.3">
      <c r="A362" s="724" t="s">
        <v>780</v>
      </c>
      <c r="B362" s="724" t="s">
        <v>781</v>
      </c>
      <c r="C362" s="724"/>
      <c r="D362" s="724" t="s">
        <v>49</v>
      </c>
      <c r="E362" s="724" t="s">
        <v>767</v>
      </c>
      <c r="F362" s="965">
        <v>470.6</v>
      </c>
      <c r="G362" s="733">
        <v>286</v>
      </c>
      <c r="H362" s="744">
        <v>362.8</v>
      </c>
      <c r="I362" s="749">
        <v>759</v>
      </c>
      <c r="J362" s="727">
        <v>718</v>
      </c>
      <c r="K362" s="750">
        <v>1477</v>
      </c>
      <c r="L362" s="757">
        <v>253</v>
      </c>
      <c r="M362" s="729">
        <v>239</v>
      </c>
      <c r="N362" s="758">
        <v>492</v>
      </c>
      <c r="O362" s="821">
        <v>27</v>
      </c>
      <c r="P362" s="730">
        <v>7</v>
      </c>
      <c r="S362" s="705"/>
      <c r="T362" s="723"/>
    </row>
    <row r="363" spans="1:20" s="732" customFormat="1" ht="13.5" x14ac:dyDescent="0.3">
      <c r="A363" s="724" t="s">
        <v>1227</v>
      </c>
      <c r="B363" s="724" t="s">
        <v>806</v>
      </c>
      <c r="C363" s="724"/>
      <c r="D363" s="724" t="s">
        <v>49</v>
      </c>
      <c r="E363" s="724" t="s">
        <v>767</v>
      </c>
      <c r="F363" s="965">
        <v>442.3</v>
      </c>
      <c r="G363" s="733">
        <v>301.10000000000002</v>
      </c>
      <c r="H363" s="744">
        <v>364.1</v>
      </c>
      <c r="I363" s="749">
        <v>1535</v>
      </c>
      <c r="J363" s="727">
        <v>1418</v>
      </c>
      <c r="K363" s="750">
        <v>2953</v>
      </c>
      <c r="L363" s="757">
        <v>512</v>
      </c>
      <c r="M363" s="729">
        <v>473</v>
      </c>
      <c r="N363" s="758">
        <v>984</v>
      </c>
      <c r="O363" s="821">
        <v>29</v>
      </c>
      <c r="P363" s="730">
        <v>5</v>
      </c>
      <c r="S363" s="705"/>
      <c r="T363" s="723"/>
    </row>
    <row r="364" spans="1:20" s="732" customFormat="1" ht="13.5" x14ac:dyDescent="0.3">
      <c r="A364" s="724" t="s">
        <v>784</v>
      </c>
      <c r="B364" s="724" t="s">
        <v>785</v>
      </c>
      <c r="C364" s="724"/>
      <c r="D364" s="724" t="s">
        <v>49</v>
      </c>
      <c r="E364" s="724" t="s">
        <v>767</v>
      </c>
      <c r="F364" s="965">
        <v>332.9</v>
      </c>
      <c r="G364" s="733">
        <v>229.3</v>
      </c>
      <c r="H364" s="744">
        <v>275.10000000000002</v>
      </c>
      <c r="I364" s="749">
        <v>496</v>
      </c>
      <c r="J364" s="727">
        <v>505</v>
      </c>
      <c r="K364" s="750">
        <v>1001</v>
      </c>
      <c r="L364" s="757">
        <v>165</v>
      </c>
      <c r="M364" s="729">
        <v>168</v>
      </c>
      <c r="N364" s="758">
        <v>334</v>
      </c>
      <c r="O364" s="821">
        <v>2</v>
      </c>
      <c r="P364" s="730">
        <v>31</v>
      </c>
      <c r="S364" s="705"/>
      <c r="T364" s="723"/>
    </row>
    <row r="365" spans="1:20" s="732" customFormat="1" ht="13.5" x14ac:dyDescent="0.3">
      <c r="A365" s="724" t="s">
        <v>1228</v>
      </c>
      <c r="B365" s="724" t="s">
        <v>795</v>
      </c>
      <c r="C365" s="724"/>
      <c r="D365" s="724" t="s">
        <v>49</v>
      </c>
      <c r="E365" s="724" t="s">
        <v>767</v>
      </c>
      <c r="F365" s="965">
        <v>494.7</v>
      </c>
      <c r="G365" s="733">
        <v>319.10000000000002</v>
      </c>
      <c r="H365" s="744">
        <v>394.3</v>
      </c>
      <c r="I365" s="749">
        <v>2641</v>
      </c>
      <c r="J365" s="727">
        <v>2645</v>
      </c>
      <c r="K365" s="750">
        <v>5286</v>
      </c>
      <c r="L365" s="757">
        <v>880</v>
      </c>
      <c r="M365" s="729">
        <v>882</v>
      </c>
      <c r="N365" s="758">
        <v>1762</v>
      </c>
      <c r="O365" s="821">
        <v>31</v>
      </c>
      <c r="P365" s="730">
        <v>4</v>
      </c>
      <c r="S365" s="705"/>
      <c r="T365" s="723"/>
    </row>
    <row r="366" spans="1:20" s="732" customFormat="1" ht="13.5" x14ac:dyDescent="0.3">
      <c r="A366" s="724" t="s">
        <v>826</v>
      </c>
      <c r="B366" s="724" t="s">
        <v>827</v>
      </c>
      <c r="C366" s="724" t="s">
        <v>955</v>
      </c>
      <c r="D366" s="724" t="s">
        <v>828</v>
      </c>
      <c r="E366" s="724" t="s">
        <v>829</v>
      </c>
      <c r="F366" s="964"/>
      <c r="G366" s="725"/>
      <c r="H366" s="743"/>
      <c r="I366" s="751">
        <v>667</v>
      </c>
      <c r="J366" s="728">
        <v>672</v>
      </c>
      <c r="K366" s="750">
        <v>1339</v>
      </c>
      <c r="L366" s="757">
        <v>222</v>
      </c>
      <c r="M366" s="729">
        <v>224</v>
      </c>
      <c r="N366" s="758">
        <v>446</v>
      </c>
      <c r="O366" s="820"/>
      <c r="P366" s="730">
        <v>14</v>
      </c>
      <c r="S366" s="705"/>
      <c r="T366" s="723"/>
    </row>
    <row r="367" spans="1:20" s="732" customFormat="1" ht="13.5" x14ac:dyDescent="0.3">
      <c r="A367" s="724" t="s">
        <v>830</v>
      </c>
      <c r="B367" s="724" t="s">
        <v>831</v>
      </c>
      <c r="C367" s="724" t="s">
        <v>955</v>
      </c>
      <c r="D367" s="724" t="s">
        <v>828</v>
      </c>
      <c r="E367" s="724" t="s">
        <v>829</v>
      </c>
      <c r="F367" s="964"/>
      <c r="G367" s="725"/>
      <c r="H367" s="743"/>
      <c r="I367" s="751">
        <v>585</v>
      </c>
      <c r="J367" s="728">
        <v>490</v>
      </c>
      <c r="K367" s="750">
        <v>1075</v>
      </c>
      <c r="L367" s="757">
        <v>195</v>
      </c>
      <c r="M367" s="729">
        <v>163</v>
      </c>
      <c r="N367" s="758">
        <v>358</v>
      </c>
      <c r="O367" s="820"/>
      <c r="P367" s="730">
        <v>9</v>
      </c>
      <c r="S367" s="705"/>
      <c r="T367" s="723"/>
    </row>
    <row r="368" spans="1:20" s="732" customFormat="1" ht="13.5" x14ac:dyDescent="0.3">
      <c r="A368" s="724" t="s">
        <v>832</v>
      </c>
      <c r="B368" s="724" t="s">
        <v>833</v>
      </c>
      <c r="C368" s="724" t="s">
        <v>955</v>
      </c>
      <c r="D368" s="724" t="s">
        <v>828</v>
      </c>
      <c r="E368" s="724" t="s">
        <v>829</v>
      </c>
      <c r="F368" s="964"/>
      <c r="G368" s="725"/>
      <c r="H368" s="743"/>
      <c r="I368" s="751">
        <v>671</v>
      </c>
      <c r="J368" s="728">
        <v>565</v>
      </c>
      <c r="K368" s="750">
        <v>1241</v>
      </c>
      <c r="L368" s="757">
        <v>224</v>
      </c>
      <c r="M368" s="729">
        <v>188</v>
      </c>
      <c r="N368" s="758">
        <v>414</v>
      </c>
      <c r="O368" s="820"/>
      <c r="P368" s="730">
        <v>18</v>
      </c>
      <c r="S368" s="705"/>
      <c r="T368" s="723"/>
    </row>
    <row r="369" spans="1:20" s="732" customFormat="1" ht="13.5" x14ac:dyDescent="0.3">
      <c r="A369" s="724" t="s">
        <v>834</v>
      </c>
      <c r="B369" s="724" t="s">
        <v>835</v>
      </c>
      <c r="C369" s="724" t="s">
        <v>955</v>
      </c>
      <c r="D369" s="724" t="s">
        <v>828</v>
      </c>
      <c r="E369" s="724" t="s">
        <v>829</v>
      </c>
      <c r="F369" s="964"/>
      <c r="G369" s="725"/>
      <c r="H369" s="743"/>
      <c r="I369" s="751">
        <v>612</v>
      </c>
      <c r="J369" s="728">
        <v>579</v>
      </c>
      <c r="K369" s="750">
        <v>1191</v>
      </c>
      <c r="L369" s="757">
        <v>204</v>
      </c>
      <c r="M369" s="729">
        <v>193</v>
      </c>
      <c r="N369" s="758">
        <v>397</v>
      </c>
      <c r="O369" s="820"/>
      <c r="P369" s="730">
        <v>16</v>
      </c>
      <c r="S369" s="705"/>
      <c r="T369" s="723"/>
    </row>
    <row r="370" spans="1:20" s="732" customFormat="1" ht="13.5" x14ac:dyDescent="0.3">
      <c r="A370" s="724" t="s">
        <v>838</v>
      </c>
      <c r="B370" s="724" t="s">
        <v>839</v>
      </c>
      <c r="C370" s="724" t="s">
        <v>956</v>
      </c>
      <c r="D370" s="724" t="s">
        <v>828</v>
      </c>
      <c r="E370" s="724" t="s">
        <v>829</v>
      </c>
      <c r="F370" s="964"/>
      <c r="G370" s="725"/>
      <c r="H370" s="743"/>
      <c r="I370" s="751">
        <v>360</v>
      </c>
      <c r="J370" s="728">
        <v>341</v>
      </c>
      <c r="K370" s="750">
        <v>699</v>
      </c>
      <c r="L370" s="757">
        <v>120</v>
      </c>
      <c r="M370" s="729">
        <v>114</v>
      </c>
      <c r="N370" s="758">
        <v>233</v>
      </c>
      <c r="O370" s="820"/>
      <c r="P370" s="730">
        <v>20</v>
      </c>
      <c r="S370" s="705"/>
      <c r="T370" s="723"/>
    </row>
    <row r="371" spans="1:20" s="732" customFormat="1" ht="13.5" x14ac:dyDescent="0.3">
      <c r="A371" s="724" t="s">
        <v>840</v>
      </c>
      <c r="B371" s="724" t="s">
        <v>841</v>
      </c>
      <c r="C371" s="724" t="s">
        <v>956</v>
      </c>
      <c r="D371" s="724" t="s">
        <v>828</v>
      </c>
      <c r="E371" s="724" t="s">
        <v>829</v>
      </c>
      <c r="F371" s="964"/>
      <c r="G371" s="725"/>
      <c r="H371" s="743"/>
      <c r="I371" s="751">
        <v>655</v>
      </c>
      <c r="J371" s="728">
        <v>649</v>
      </c>
      <c r="K371" s="750">
        <v>1304</v>
      </c>
      <c r="L371" s="757">
        <v>218</v>
      </c>
      <c r="M371" s="729">
        <v>216</v>
      </c>
      <c r="N371" s="758">
        <v>435</v>
      </c>
      <c r="O371" s="820"/>
      <c r="P371" s="730">
        <v>13</v>
      </c>
      <c r="S371" s="705"/>
      <c r="T371" s="723"/>
    </row>
    <row r="372" spans="1:20" s="732" customFormat="1" ht="13.5" x14ac:dyDescent="0.3">
      <c r="A372" s="724" t="s">
        <v>836</v>
      </c>
      <c r="B372" s="724" t="s">
        <v>837</v>
      </c>
      <c r="C372" s="724" t="s">
        <v>956</v>
      </c>
      <c r="D372" s="724" t="s">
        <v>828</v>
      </c>
      <c r="E372" s="724" t="s">
        <v>829</v>
      </c>
      <c r="F372" s="964"/>
      <c r="G372" s="725"/>
      <c r="H372" s="743"/>
      <c r="I372" s="751">
        <v>1075</v>
      </c>
      <c r="J372" s="728">
        <v>966</v>
      </c>
      <c r="K372" s="750">
        <v>2041</v>
      </c>
      <c r="L372" s="757">
        <v>358</v>
      </c>
      <c r="M372" s="729">
        <v>322</v>
      </c>
      <c r="N372" s="758">
        <v>680</v>
      </c>
      <c r="O372" s="820"/>
      <c r="P372" s="730">
        <v>10</v>
      </c>
      <c r="S372" s="705"/>
      <c r="T372" s="723"/>
    </row>
    <row r="373" spans="1:20" s="732" customFormat="1" ht="13.5" x14ac:dyDescent="0.3">
      <c r="A373" s="724" t="s">
        <v>844</v>
      </c>
      <c r="B373" s="724" t="s">
        <v>845</v>
      </c>
      <c r="C373" s="724" t="s">
        <v>960</v>
      </c>
      <c r="D373" s="724" t="s">
        <v>828</v>
      </c>
      <c r="E373" s="724" t="s">
        <v>829</v>
      </c>
      <c r="F373" s="964"/>
      <c r="G373" s="725"/>
      <c r="H373" s="743"/>
      <c r="I373" s="751">
        <v>775</v>
      </c>
      <c r="J373" s="728">
        <v>738</v>
      </c>
      <c r="K373" s="750">
        <v>1512</v>
      </c>
      <c r="L373" s="757">
        <v>258</v>
      </c>
      <c r="M373" s="729">
        <v>246</v>
      </c>
      <c r="N373" s="758">
        <v>504</v>
      </c>
      <c r="O373" s="820"/>
      <c r="P373" s="730">
        <v>5</v>
      </c>
      <c r="S373" s="705"/>
      <c r="T373" s="723"/>
    </row>
    <row r="374" spans="1:20" s="732" customFormat="1" ht="13.5" x14ac:dyDescent="0.3">
      <c r="A374" s="724" t="s">
        <v>842</v>
      </c>
      <c r="B374" s="724" t="s">
        <v>843</v>
      </c>
      <c r="C374" s="724" t="s">
        <v>960</v>
      </c>
      <c r="D374" s="724" t="s">
        <v>828</v>
      </c>
      <c r="E374" s="724" t="s">
        <v>829</v>
      </c>
      <c r="F374" s="964"/>
      <c r="G374" s="725"/>
      <c r="H374" s="743"/>
      <c r="I374" s="751">
        <v>362</v>
      </c>
      <c r="J374" s="728">
        <v>353</v>
      </c>
      <c r="K374" s="750">
        <v>714</v>
      </c>
      <c r="L374" s="757">
        <v>121</v>
      </c>
      <c r="M374" s="729">
        <v>118</v>
      </c>
      <c r="N374" s="758">
        <v>238</v>
      </c>
      <c r="O374" s="820"/>
      <c r="P374" s="730">
        <v>1</v>
      </c>
      <c r="S374" s="705"/>
      <c r="T374" s="723"/>
    </row>
    <row r="375" spans="1:20" s="732" customFormat="1" ht="13.5" x14ac:dyDescent="0.3">
      <c r="A375" s="724" t="s">
        <v>850</v>
      </c>
      <c r="B375" s="724" t="s">
        <v>851</v>
      </c>
      <c r="C375" s="724" t="s">
        <v>960</v>
      </c>
      <c r="D375" s="724" t="s">
        <v>828</v>
      </c>
      <c r="E375" s="724" t="s">
        <v>829</v>
      </c>
      <c r="F375" s="964"/>
      <c r="G375" s="725"/>
      <c r="H375" s="743"/>
      <c r="I375" s="751">
        <v>428</v>
      </c>
      <c r="J375" s="728">
        <v>390</v>
      </c>
      <c r="K375" s="750">
        <v>821</v>
      </c>
      <c r="L375" s="757">
        <v>143</v>
      </c>
      <c r="M375" s="729">
        <v>130</v>
      </c>
      <c r="N375" s="758">
        <v>274</v>
      </c>
      <c r="O375" s="820"/>
      <c r="P375" s="730">
        <v>6</v>
      </c>
      <c r="S375" s="705"/>
      <c r="T375" s="723"/>
    </row>
    <row r="376" spans="1:20" s="732" customFormat="1" ht="13.5" x14ac:dyDescent="0.3">
      <c r="A376" s="724" t="s">
        <v>846</v>
      </c>
      <c r="B376" s="724" t="s">
        <v>847</v>
      </c>
      <c r="C376" s="724" t="s">
        <v>960</v>
      </c>
      <c r="D376" s="724" t="s">
        <v>828</v>
      </c>
      <c r="E376" s="724" t="s">
        <v>829</v>
      </c>
      <c r="F376" s="964"/>
      <c r="G376" s="725"/>
      <c r="H376" s="743"/>
      <c r="I376" s="751">
        <v>467</v>
      </c>
      <c r="J376" s="728">
        <v>415</v>
      </c>
      <c r="K376" s="750">
        <v>882</v>
      </c>
      <c r="L376" s="757">
        <v>156</v>
      </c>
      <c r="M376" s="729">
        <v>138</v>
      </c>
      <c r="N376" s="758">
        <v>294</v>
      </c>
      <c r="O376" s="820"/>
      <c r="P376" s="730">
        <v>22</v>
      </c>
      <c r="S376" s="705"/>
      <c r="T376" s="723"/>
    </row>
    <row r="377" spans="1:20" s="732" customFormat="1" ht="13.5" x14ac:dyDescent="0.3">
      <c r="A377" s="724" t="s">
        <v>848</v>
      </c>
      <c r="B377" s="724" t="s">
        <v>849</v>
      </c>
      <c r="C377" s="724" t="s">
        <v>960</v>
      </c>
      <c r="D377" s="724" t="s">
        <v>828</v>
      </c>
      <c r="E377" s="724" t="s">
        <v>829</v>
      </c>
      <c r="F377" s="964"/>
      <c r="G377" s="725"/>
      <c r="H377" s="743"/>
      <c r="I377" s="751">
        <v>620</v>
      </c>
      <c r="J377" s="728">
        <v>613</v>
      </c>
      <c r="K377" s="750">
        <v>1233</v>
      </c>
      <c r="L377" s="757">
        <v>207</v>
      </c>
      <c r="M377" s="729">
        <v>204</v>
      </c>
      <c r="N377" s="758">
        <v>411</v>
      </c>
      <c r="O377" s="820"/>
      <c r="P377" s="730">
        <v>7</v>
      </c>
      <c r="S377" s="705"/>
      <c r="T377" s="723"/>
    </row>
    <row r="378" spans="1:20" s="732" customFormat="1" ht="13.5" x14ac:dyDescent="0.3">
      <c r="A378" s="724" t="s">
        <v>855</v>
      </c>
      <c r="B378" s="724" t="s">
        <v>856</v>
      </c>
      <c r="C378" s="724" t="s">
        <v>854</v>
      </c>
      <c r="D378" s="724" t="s">
        <v>828</v>
      </c>
      <c r="E378" s="724" t="s">
        <v>829</v>
      </c>
      <c r="F378" s="964"/>
      <c r="G378" s="725"/>
      <c r="H378" s="743"/>
      <c r="I378" s="751">
        <v>374</v>
      </c>
      <c r="J378" s="728">
        <v>380</v>
      </c>
      <c r="K378" s="750">
        <v>754</v>
      </c>
      <c r="L378" s="757">
        <v>125</v>
      </c>
      <c r="M378" s="729">
        <v>127</v>
      </c>
      <c r="N378" s="758">
        <v>251</v>
      </c>
      <c r="O378" s="820"/>
      <c r="P378" s="730">
        <v>11</v>
      </c>
      <c r="S378" s="705"/>
      <c r="T378" s="723"/>
    </row>
    <row r="379" spans="1:20" s="732" customFormat="1" ht="13.5" x14ac:dyDescent="0.3">
      <c r="A379" s="724" t="s">
        <v>852</v>
      </c>
      <c r="B379" s="724" t="s">
        <v>853</v>
      </c>
      <c r="C379" s="724" t="s">
        <v>854</v>
      </c>
      <c r="D379" s="724" t="s">
        <v>828</v>
      </c>
      <c r="E379" s="724" t="s">
        <v>829</v>
      </c>
      <c r="F379" s="964"/>
      <c r="G379" s="725"/>
      <c r="H379" s="743"/>
      <c r="I379" s="751">
        <v>571</v>
      </c>
      <c r="J379" s="728">
        <v>578</v>
      </c>
      <c r="K379" s="750">
        <v>1149</v>
      </c>
      <c r="L379" s="757">
        <v>190</v>
      </c>
      <c r="M379" s="729">
        <v>193</v>
      </c>
      <c r="N379" s="758">
        <v>383</v>
      </c>
      <c r="O379" s="820"/>
      <c r="P379" s="730">
        <v>17</v>
      </c>
      <c r="S379" s="705"/>
      <c r="T379" s="723"/>
    </row>
    <row r="380" spans="1:20" s="732" customFormat="1" ht="13.5" x14ac:dyDescent="0.3">
      <c r="A380" s="724" t="s">
        <v>857</v>
      </c>
      <c r="B380" s="724" t="s">
        <v>858</v>
      </c>
      <c r="C380" s="724" t="s">
        <v>958</v>
      </c>
      <c r="D380" s="724" t="s">
        <v>828</v>
      </c>
      <c r="E380" s="724" t="s">
        <v>829</v>
      </c>
      <c r="F380" s="964"/>
      <c r="G380" s="725"/>
      <c r="H380" s="743"/>
      <c r="I380" s="751">
        <v>676</v>
      </c>
      <c r="J380" s="728">
        <v>665</v>
      </c>
      <c r="K380" s="750">
        <v>1341</v>
      </c>
      <c r="L380" s="757">
        <v>225</v>
      </c>
      <c r="M380" s="729">
        <v>222</v>
      </c>
      <c r="N380" s="758">
        <v>447</v>
      </c>
      <c r="O380" s="820"/>
      <c r="P380" s="730">
        <v>8</v>
      </c>
      <c r="S380" s="705"/>
      <c r="T380" s="723"/>
    </row>
    <row r="381" spans="1:20" s="732" customFormat="1" ht="13.5" x14ac:dyDescent="0.3">
      <c r="A381" s="724" t="s">
        <v>861</v>
      </c>
      <c r="B381" s="724" t="s">
        <v>862</v>
      </c>
      <c r="C381" s="724" t="s">
        <v>958</v>
      </c>
      <c r="D381" s="724" t="s">
        <v>828</v>
      </c>
      <c r="E381" s="724" t="s">
        <v>829</v>
      </c>
      <c r="F381" s="964"/>
      <c r="G381" s="725"/>
      <c r="H381" s="743"/>
      <c r="I381" s="751">
        <v>1011</v>
      </c>
      <c r="J381" s="728">
        <v>955</v>
      </c>
      <c r="K381" s="750">
        <v>1966</v>
      </c>
      <c r="L381" s="757">
        <v>337</v>
      </c>
      <c r="M381" s="729">
        <v>318</v>
      </c>
      <c r="N381" s="758">
        <v>655</v>
      </c>
      <c r="O381" s="820"/>
      <c r="P381" s="730">
        <v>4</v>
      </c>
      <c r="S381" s="705"/>
      <c r="T381" s="723"/>
    </row>
    <row r="382" spans="1:20" s="732" customFormat="1" ht="13.5" x14ac:dyDescent="0.3">
      <c r="A382" s="724" t="s">
        <v>859</v>
      </c>
      <c r="B382" s="724" t="s">
        <v>860</v>
      </c>
      <c r="C382" s="724" t="s">
        <v>958</v>
      </c>
      <c r="D382" s="724" t="s">
        <v>828</v>
      </c>
      <c r="E382" s="724" t="s">
        <v>829</v>
      </c>
      <c r="F382" s="964"/>
      <c r="G382" s="725"/>
      <c r="H382" s="743"/>
      <c r="I382" s="751">
        <v>280</v>
      </c>
      <c r="J382" s="728">
        <v>269</v>
      </c>
      <c r="K382" s="750">
        <v>549</v>
      </c>
      <c r="L382" s="757">
        <v>93</v>
      </c>
      <c r="M382" s="729">
        <v>90</v>
      </c>
      <c r="N382" s="758">
        <v>183</v>
      </c>
      <c r="O382" s="820"/>
      <c r="P382" s="730">
        <v>2</v>
      </c>
      <c r="S382" s="705"/>
      <c r="T382" s="723"/>
    </row>
    <row r="383" spans="1:20" s="732" customFormat="1" ht="13.5" x14ac:dyDescent="0.3">
      <c r="A383" s="724" t="s">
        <v>863</v>
      </c>
      <c r="B383" s="724" t="s">
        <v>864</v>
      </c>
      <c r="C383" s="724" t="s">
        <v>865</v>
      </c>
      <c r="D383" s="724" t="s">
        <v>828</v>
      </c>
      <c r="E383" s="724" t="s">
        <v>829</v>
      </c>
      <c r="F383" s="964"/>
      <c r="G383" s="725"/>
      <c r="H383" s="743"/>
      <c r="I383" s="751">
        <v>732</v>
      </c>
      <c r="J383" s="728">
        <v>760</v>
      </c>
      <c r="K383" s="750">
        <v>1492</v>
      </c>
      <c r="L383" s="757">
        <v>244</v>
      </c>
      <c r="M383" s="729">
        <v>253</v>
      </c>
      <c r="N383" s="758">
        <v>497</v>
      </c>
      <c r="O383" s="820"/>
      <c r="P383" s="730">
        <v>21</v>
      </c>
      <c r="S383" s="705"/>
      <c r="T383" s="723"/>
    </row>
    <row r="384" spans="1:20" s="732" customFormat="1" ht="13.5" x14ac:dyDescent="0.3">
      <c r="A384" s="724" t="s">
        <v>868</v>
      </c>
      <c r="B384" s="724" t="s">
        <v>869</v>
      </c>
      <c r="C384" s="724" t="s">
        <v>959</v>
      </c>
      <c r="D384" s="724" t="s">
        <v>828</v>
      </c>
      <c r="E384" s="724" t="s">
        <v>829</v>
      </c>
      <c r="F384" s="964"/>
      <c r="G384" s="725"/>
      <c r="H384" s="743"/>
      <c r="I384" s="751">
        <v>498</v>
      </c>
      <c r="J384" s="728">
        <v>476</v>
      </c>
      <c r="K384" s="750">
        <v>974</v>
      </c>
      <c r="L384" s="757">
        <v>166</v>
      </c>
      <c r="M384" s="729">
        <v>159</v>
      </c>
      <c r="N384" s="758">
        <v>325</v>
      </c>
      <c r="O384" s="820"/>
      <c r="P384" s="730">
        <v>19</v>
      </c>
      <c r="S384" s="705"/>
      <c r="T384" s="723"/>
    </row>
    <row r="385" spans="1:20" s="732" customFormat="1" ht="13.5" x14ac:dyDescent="0.3">
      <c r="A385" s="724" t="s">
        <v>866</v>
      </c>
      <c r="B385" s="724" t="s">
        <v>867</v>
      </c>
      <c r="C385" s="724" t="s">
        <v>959</v>
      </c>
      <c r="D385" s="724" t="s">
        <v>828</v>
      </c>
      <c r="E385" s="724" t="s">
        <v>829</v>
      </c>
      <c r="F385" s="964"/>
      <c r="G385" s="725"/>
      <c r="H385" s="743"/>
      <c r="I385" s="751">
        <v>1160</v>
      </c>
      <c r="J385" s="728">
        <v>982</v>
      </c>
      <c r="K385" s="750">
        <v>2147</v>
      </c>
      <c r="L385" s="757">
        <v>387</v>
      </c>
      <c r="M385" s="729">
        <v>327</v>
      </c>
      <c r="N385" s="758">
        <v>716</v>
      </c>
      <c r="O385" s="820"/>
      <c r="P385" s="730">
        <v>15</v>
      </c>
      <c r="S385" s="705"/>
      <c r="T385" s="723"/>
    </row>
    <row r="386" spans="1:20" s="732" customFormat="1" ht="13.5" x14ac:dyDescent="0.3">
      <c r="A386" s="724" t="s">
        <v>872</v>
      </c>
      <c r="B386" s="724" t="s">
        <v>873</v>
      </c>
      <c r="C386" s="724" t="s">
        <v>957</v>
      </c>
      <c r="D386" s="724" t="s">
        <v>828</v>
      </c>
      <c r="E386" s="724" t="s">
        <v>829</v>
      </c>
      <c r="F386" s="964"/>
      <c r="G386" s="725"/>
      <c r="H386" s="743"/>
      <c r="I386" s="751">
        <v>1151</v>
      </c>
      <c r="J386" s="728">
        <v>990</v>
      </c>
      <c r="K386" s="750">
        <v>2141</v>
      </c>
      <c r="L386" s="757">
        <v>384</v>
      </c>
      <c r="M386" s="729">
        <v>330</v>
      </c>
      <c r="N386" s="758">
        <v>714</v>
      </c>
      <c r="O386" s="820"/>
      <c r="P386" s="730">
        <v>12</v>
      </c>
      <c r="S386" s="705"/>
      <c r="T386" s="723"/>
    </row>
    <row r="387" spans="1:20" s="732" customFormat="1" ht="13.5" x14ac:dyDescent="0.3">
      <c r="A387" s="724" t="s">
        <v>870</v>
      </c>
      <c r="B387" s="724" t="s">
        <v>871</v>
      </c>
      <c r="C387" s="724" t="s">
        <v>957</v>
      </c>
      <c r="D387" s="724" t="s">
        <v>828</v>
      </c>
      <c r="E387" s="724" t="s">
        <v>829</v>
      </c>
      <c r="F387" s="964"/>
      <c r="G387" s="725"/>
      <c r="H387" s="743"/>
      <c r="I387" s="751">
        <v>712</v>
      </c>
      <c r="J387" s="728">
        <v>690</v>
      </c>
      <c r="K387" s="750">
        <v>1402</v>
      </c>
      <c r="L387" s="757">
        <v>237</v>
      </c>
      <c r="M387" s="729">
        <v>230</v>
      </c>
      <c r="N387" s="758">
        <v>467</v>
      </c>
      <c r="O387" s="820"/>
      <c r="P387" s="730">
        <v>3</v>
      </c>
      <c r="S387" s="705"/>
      <c r="T387" s="723"/>
    </row>
    <row r="388" spans="1:20" s="732" customFormat="1" ht="13.5" x14ac:dyDescent="0.3">
      <c r="A388" s="702"/>
      <c r="B388" s="702"/>
      <c r="C388" s="702"/>
      <c r="D388" s="702"/>
      <c r="E388" s="702"/>
      <c r="F388" s="734"/>
      <c r="G388" s="734"/>
      <c r="H388" s="734"/>
      <c r="I388" s="735"/>
      <c r="J388" s="735"/>
      <c r="K388" s="735"/>
      <c r="L388" s="702"/>
      <c r="M388" s="702"/>
      <c r="N388" s="702"/>
      <c r="O388" s="702"/>
      <c r="P388" s="736"/>
    </row>
    <row r="389" spans="1:20" s="732" customFormat="1" ht="15" x14ac:dyDescent="0.35">
      <c r="A389" s="737" t="s">
        <v>87</v>
      </c>
      <c r="B389" s="664" t="s">
        <v>1326</v>
      </c>
      <c r="C389" s="738"/>
      <c r="D389" s="702"/>
      <c r="E389" s="702"/>
      <c r="F389" s="734"/>
      <c r="G389" s="734"/>
      <c r="H389" s="734"/>
      <c r="I389" s="735"/>
      <c r="J389" s="735"/>
      <c r="K389" s="735"/>
      <c r="L389" s="702"/>
      <c r="M389" s="702"/>
      <c r="N389" s="702"/>
      <c r="O389" s="702"/>
      <c r="P389" s="736"/>
    </row>
    <row r="390" spans="1:20" s="732" customFormat="1" ht="13.5" x14ac:dyDescent="0.3">
      <c r="A390" s="738"/>
      <c r="B390" s="738" t="s">
        <v>1266</v>
      </c>
      <c r="C390" s="738"/>
      <c r="D390" s="702"/>
      <c r="E390" s="702"/>
      <c r="F390" s="734"/>
      <c r="G390" s="734"/>
      <c r="H390" s="734"/>
      <c r="I390" s="735"/>
      <c r="J390" s="735"/>
      <c r="K390" s="735"/>
      <c r="L390" s="702"/>
      <c r="M390" s="702"/>
      <c r="N390" s="702"/>
      <c r="O390" s="702"/>
      <c r="P390" s="736"/>
    </row>
    <row r="391" spans="1:20" s="732" customFormat="1" ht="13.5" x14ac:dyDescent="0.3">
      <c r="A391" s="738"/>
      <c r="B391" s="738"/>
      <c r="C391" s="738"/>
      <c r="D391" s="702"/>
      <c r="E391" s="702"/>
      <c r="F391" s="734"/>
      <c r="G391" s="734"/>
      <c r="H391" s="734"/>
      <c r="I391" s="735"/>
      <c r="J391" s="735"/>
      <c r="K391" s="735"/>
      <c r="L391" s="702"/>
      <c r="M391" s="702"/>
      <c r="N391" s="702"/>
      <c r="O391" s="702"/>
      <c r="P391" s="736"/>
    </row>
    <row r="392" spans="1:20" s="732" customFormat="1" ht="13.5" x14ac:dyDescent="0.3">
      <c r="A392" s="737" t="s">
        <v>44</v>
      </c>
      <c r="B392" s="739" t="s">
        <v>1315</v>
      </c>
      <c r="C392" s="739"/>
      <c r="D392" s="702"/>
      <c r="E392" s="702"/>
      <c r="F392" s="734"/>
      <c r="G392" s="734"/>
      <c r="H392" s="956" t="s">
        <v>1080</v>
      </c>
      <c r="I392" s="735"/>
      <c r="J392" s="735"/>
      <c r="K392" s="735"/>
      <c r="L392" s="702"/>
      <c r="M392" s="702"/>
      <c r="N392" s="702"/>
      <c r="O392" s="702"/>
      <c r="P392" s="736"/>
    </row>
    <row r="393" spans="1:20" s="732" customFormat="1" ht="13.5" x14ac:dyDescent="0.3">
      <c r="A393" s="738"/>
      <c r="B393" s="1135" t="s">
        <v>1316</v>
      </c>
      <c r="C393" s="739"/>
      <c r="D393" s="702"/>
      <c r="E393" s="702"/>
      <c r="F393" s="734"/>
      <c r="G393" s="734"/>
      <c r="H393" s="956" t="s">
        <v>1080</v>
      </c>
      <c r="I393" s="735"/>
      <c r="J393" s="735"/>
      <c r="K393" s="735"/>
      <c r="L393" s="702"/>
      <c r="M393" s="702"/>
      <c r="N393" s="702"/>
      <c r="O393" s="702"/>
      <c r="P393" s="736"/>
    </row>
    <row r="394" spans="1:20" s="732" customFormat="1" ht="13.5" x14ac:dyDescent="0.3">
      <c r="A394" s="738"/>
      <c r="B394" s="740" t="s">
        <v>1024</v>
      </c>
      <c r="C394" s="740"/>
      <c r="F394" s="734"/>
      <c r="G394" s="734"/>
      <c r="H394" s="734"/>
      <c r="I394" s="735"/>
      <c r="J394" s="735"/>
      <c r="K394" s="735"/>
      <c r="L394" s="702"/>
      <c r="M394" s="702"/>
      <c r="N394" s="702"/>
      <c r="O394" s="702"/>
      <c r="P394" s="736"/>
    </row>
    <row r="395" spans="1:20" s="732" customFormat="1" ht="13.5" x14ac:dyDescent="0.3">
      <c r="B395" s="740" t="s">
        <v>1025</v>
      </c>
      <c r="C395" s="740"/>
      <c r="F395" s="734"/>
      <c r="G395" s="734"/>
      <c r="H395" s="734"/>
      <c r="I395" s="735"/>
      <c r="J395" s="735"/>
      <c r="K395" s="735"/>
      <c r="L395" s="702"/>
      <c r="M395" s="702"/>
      <c r="N395" s="702"/>
      <c r="O395" s="702"/>
      <c r="P395" s="736"/>
    </row>
    <row r="396" spans="1:20" s="112" customFormat="1" ht="13.5" x14ac:dyDescent="0.3">
      <c r="B396" s="739" t="s">
        <v>1293</v>
      </c>
      <c r="E396" s="957" t="s">
        <v>1292</v>
      </c>
      <c r="F396" s="702"/>
      <c r="G396" s="702"/>
      <c r="H396" s="702"/>
      <c r="I396" s="735"/>
      <c r="J396" s="735"/>
      <c r="K396" s="735"/>
      <c r="L396" s="702"/>
      <c r="M396" s="702"/>
      <c r="N396" s="702"/>
      <c r="O396" s="852"/>
      <c r="P396" s="736"/>
    </row>
    <row r="397" spans="1:20" s="112" customFormat="1" ht="13.5" x14ac:dyDescent="0.3">
      <c r="B397" s="1136" t="s">
        <v>1289</v>
      </c>
      <c r="E397" s="957" t="s">
        <v>1287</v>
      </c>
      <c r="I397" s="1147"/>
      <c r="J397" s="1147"/>
      <c r="K397" s="1147"/>
      <c r="O397" s="1148"/>
      <c r="P397" s="736"/>
    </row>
    <row r="398" spans="1:20" s="112" customFormat="1" ht="13.5" x14ac:dyDescent="0.3">
      <c r="B398" s="740" t="s">
        <v>1290</v>
      </c>
      <c r="E398" s="957" t="s">
        <v>1286</v>
      </c>
      <c r="I398" s="1147"/>
      <c r="J398" s="1147"/>
      <c r="K398" s="1147"/>
      <c r="O398" s="1148"/>
      <c r="P398" s="1149"/>
    </row>
    <row r="399" spans="1:20" s="112" customFormat="1" ht="13.5" x14ac:dyDescent="0.3">
      <c r="B399" s="740" t="s">
        <v>1291</v>
      </c>
      <c r="E399" s="957" t="s">
        <v>1288</v>
      </c>
      <c r="I399" s="1147"/>
      <c r="J399" s="1147"/>
      <c r="K399" s="1147"/>
      <c r="O399" s="1148"/>
      <c r="P399" s="1149"/>
    </row>
    <row r="400" spans="1:20" x14ac:dyDescent="0.3">
      <c r="F400" s="535"/>
      <c r="G400" s="535"/>
      <c r="H400" s="535"/>
      <c r="I400" s="536"/>
      <c r="J400" s="536"/>
      <c r="K400" s="536"/>
      <c r="L400" s="534"/>
      <c r="M400" s="534"/>
      <c r="N400" s="534"/>
      <c r="O400" s="534"/>
      <c r="P400" s="537"/>
    </row>
    <row r="401" spans="6:16" x14ac:dyDescent="0.3">
      <c r="F401" s="535"/>
      <c r="G401" s="535"/>
      <c r="H401" s="535"/>
      <c r="I401" s="536"/>
      <c r="J401" s="536"/>
      <c r="K401" s="536"/>
      <c r="L401" s="534"/>
      <c r="M401" s="534"/>
      <c r="N401" s="534"/>
      <c r="O401" s="534"/>
      <c r="P401" s="537"/>
    </row>
  </sheetData>
  <autoFilter ref="A5:P387" xr:uid="{00000000-0009-0000-0000-000033000000}">
    <sortState xmlns:xlrd2="http://schemas.microsoft.com/office/spreadsheetml/2017/richdata2" ref="A43:P236">
      <sortCondition ref="B5:B387"/>
    </sortState>
  </autoFilter>
  <mergeCells count="5">
    <mergeCell ref="Q4:S4"/>
    <mergeCell ref="F3:N3"/>
    <mergeCell ref="F4:H4"/>
    <mergeCell ref="I4:K4"/>
    <mergeCell ref="L4:N4"/>
  </mergeCells>
  <hyperlinks>
    <hyperlink ref="A2" location="'CHAPTER 1'!A1" display="Back to Table of Contents" xr:uid="{00000000-0004-0000-3300-000000000000}"/>
    <hyperlink ref="H392" r:id="rId1" xr:uid="{00000000-0004-0000-3300-000001000000}"/>
    <hyperlink ref="H393" r:id="rId2" xr:uid="{00000000-0004-0000-3300-000002000000}"/>
    <hyperlink ref="E399" r:id="rId3" xr:uid="{00000000-0004-0000-3300-000003000000}"/>
    <hyperlink ref="E398" r:id="rId4" xr:uid="{00000000-0004-0000-3300-000004000000}"/>
    <hyperlink ref="E397" r:id="rId5" xr:uid="{00000000-0004-0000-3300-000005000000}"/>
    <hyperlink ref="E396" r:id="rId6" xr:uid="{00000000-0004-0000-3300-000006000000}"/>
  </hyperlinks>
  <pageMargins left="0.70866141732283472" right="0.70866141732283472" top="0.74803149606299213" bottom="0.74803149606299213" header="0.31496062992125984" footer="0.31496062992125984"/>
  <pageSetup paperSize="9" scale="56" fitToHeight="7" orientation="landscape" r:id="rId7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">
    <tabColor theme="9" tint="0.39997558519241921"/>
    <pageSetUpPr fitToPage="1"/>
  </sheetPr>
  <dimension ref="A1:P59"/>
  <sheetViews>
    <sheetView showGridLines="0" zoomScaleNormal="100" workbookViewId="0">
      <pane ySplit="1" topLeftCell="A2" activePane="bottomLeft" state="frozen"/>
      <selection pane="bottomLeft" activeCell="P38" sqref="P38"/>
    </sheetView>
  </sheetViews>
  <sheetFormatPr defaultColWidth="9.140625" defaultRowHeight="12.75" x14ac:dyDescent="0.2"/>
  <cols>
    <col min="1" max="16384" width="9.140625" style="3"/>
  </cols>
  <sheetData>
    <row r="1" spans="1:16" ht="15" x14ac:dyDescent="0.3">
      <c r="A1" s="574" t="s">
        <v>965</v>
      </c>
      <c r="D1" s="1112" t="s">
        <v>1265</v>
      </c>
    </row>
    <row r="3" spans="1:16" x14ac:dyDescent="0.2">
      <c r="B3" s="1" t="s">
        <v>47</v>
      </c>
    </row>
    <row r="4" spans="1:16" x14ac:dyDescent="0.2">
      <c r="B4" s="1" t="s">
        <v>48</v>
      </c>
    </row>
    <row r="5" spans="1:16" x14ac:dyDescent="0.2">
      <c r="B5" s="1" t="s">
        <v>49</v>
      </c>
    </row>
    <row r="6" spans="1:16" x14ac:dyDescent="0.2">
      <c r="B6" s="1" t="s">
        <v>55</v>
      </c>
    </row>
    <row r="7" spans="1:16" x14ac:dyDescent="0.2">
      <c r="B7" s="3" t="s">
        <v>48</v>
      </c>
    </row>
    <row r="16" spans="1:16" x14ac:dyDescent="0.2">
      <c r="P16" s="6"/>
    </row>
    <row r="17" spans="16:16" x14ac:dyDescent="0.2">
      <c r="P17" s="7"/>
    </row>
    <row r="58" spans="16:16" x14ac:dyDescent="0.2">
      <c r="P58" s="6"/>
    </row>
    <row r="59" spans="16:16" x14ac:dyDescent="0.2">
      <c r="P59" s="7"/>
    </row>
  </sheetData>
  <hyperlinks>
    <hyperlink ref="A1" location="'CHAPTER 1'!A1" display="Back to Table of Contents" xr:uid="{00000000-0004-0000-3400-000000000000}"/>
  </hyperlinks>
  <pageMargins left="0.7" right="0.7" top="0.75" bottom="0.75" header="0.3" footer="0.3"/>
  <pageSetup paperSize="9" scale="69" orientation="portrait" r:id="rId1"/>
  <rowBreaks count="1" manualBreakCount="1">
    <brk id="36" max="16383" man="1"/>
  </rowBreaks>
  <drawing r:id="rId2"/>
  <legacyDrawing r:id="rId3"/>
  <controls>
    <mc:AlternateContent xmlns:mc="http://schemas.openxmlformats.org/markup-compatibility/2006">
      <mc:Choice Requires="x14">
        <control shapeId="55297" r:id="rId4" name="ComboBox1">
          <controlPr defaultSize="0" autoLine="0" autoPict="0" linkedCell="B7" listFillRange="B4:B6" r:id="rId5">
            <anchor moveWithCells="1">
              <from>
                <xdr:col>0</xdr:col>
                <xdr:colOff>285750</xdr:colOff>
                <xdr:row>0</xdr:row>
                <xdr:rowOff>0</xdr:rowOff>
              </from>
              <to>
                <xdr:col>0</xdr:col>
                <xdr:colOff>438150</xdr:colOff>
                <xdr:row>0</xdr:row>
                <xdr:rowOff>19050</xdr:rowOff>
              </to>
            </anchor>
          </controlPr>
        </control>
      </mc:Choice>
      <mc:Fallback>
        <control shapeId="55297" r:id="rId4" name="ComboBox1"/>
      </mc:Fallback>
    </mc:AlternateContent>
  </control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tabColor theme="9" tint="0.59999389629810485"/>
    <pageSetUpPr fitToPage="1"/>
  </sheetPr>
  <dimension ref="A1:Q403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D9" sqref="D9"/>
    </sheetView>
  </sheetViews>
  <sheetFormatPr defaultColWidth="9.140625" defaultRowHeight="16.5" x14ac:dyDescent="0.3"/>
  <cols>
    <col min="1" max="1" width="12.42578125" style="9" customWidth="1"/>
    <col min="2" max="2" width="32.28515625" style="9" customWidth="1"/>
    <col min="3" max="3" width="29.85546875" style="9" customWidth="1"/>
    <col min="4" max="4" width="19.5703125" style="9" customWidth="1"/>
    <col min="5" max="5" width="4.7109375" style="9" bestFit="1" customWidth="1"/>
    <col min="6" max="6" width="8" style="9" customWidth="1"/>
    <col min="7" max="7" width="9.140625" style="9"/>
    <col min="8" max="8" width="8.7109375" style="9" customWidth="1"/>
    <col min="9" max="9" width="8.140625" style="9" customWidth="1"/>
    <col min="10" max="10" width="8" style="9" customWidth="1"/>
    <col min="11" max="12" width="7.7109375" style="9" customWidth="1"/>
    <col min="13" max="13" width="7.42578125" style="9" customWidth="1"/>
    <col min="14" max="14" width="8.5703125" style="9" customWidth="1"/>
    <col min="15" max="15" width="9.5703125" style="9" bestFit="1" customWidth="1"/>
    <col min="16" max="16" width="11.28515625" style="539" customWidth="1"/>
    <col min="17" max="16384" width="9.140625" style="9"/>
  </cols>
  <sheetData>
    <row r="1" spans="1:17" s="509" customFormat="1" ht="18" x14ac:dyDescent="0.35">
      <c r="A1" s="35" t="s">
        <v>1323</v>
      </c>
      <c r="B1" s="35"/>
      <c r="C1" s="35"/>
      <c r="D1" s="35"/>
      <c r="E1" s="35"/>
      <c r="F1" s="507"/>
      <c r="G1" s="35"/>
      <c r="H1" s="35"/>
      <c r="I1" s="35"/>
      <c r="J1" s="35"/>
      <c r="K1" s="35"/>
      <c r="L1" s="35"/>
      <c r="M1" s="35"/>
      <c r="N1" s="35"/>
      <c r="O1" s="35"/>
      <c r="P1" s="508"/>
      <c r="Q1" s="508"/>
    </row>
    <row r="2" spans="1:17" x14ac:dyDescent="0.3">
      <c r="A2" s="574" t="s">
        <v>965</v>
      </c>
      <c r="B2" s="562"/>
      <c r="C2" s="562"/>
      <c r="D2" s="562"/>
      <c r="E2" s="562"/>
      <c r="F2" s="562"/>
      <c r="G2" s="562"/>
      <c r="H2" s="562"/>
      <c r="I2" s="510"/>
      <c r="J2" s="510"/>
      <c r="K2" s="510"/>
      <c r="L2" s="510"/>
      <c r="M2" s="510"/>
      <c r="N2" s="510"/>
      <c r="O2" s="510"/>
      <c r="P2" s="512"/>
    </row>
    <row r="3" spans="1:17" ht="15" x14ac:dyDescent="0.3">
      <c r="A3" s="702"/>
      <c r="B3" s="702"/>
      <c r="C3" s="702"/>
      <c r="D3" s="702"/>
      <c r="E3" s="702"/>
      <c r="F3" s="1233" t="s">
        <v>67</v>
      </c>
      <c r="G3" s="1234"/>
      <c r="H3" s="1234"/>
      <c r="I3" s="1234"/>
      <c r="J3" s="1234"/>
      <c r="K3" s="1234"/>
      <c r="L3" s="1234"/>
      <c r="M3" s="1234"/>
      <c r="N3" s="1234"/>
      <c r="O3" s="759"/>
      <c r="P3" s="759"/>
    </row>
    <row r="4" spans="1:17" s="23" customFormat="1" ht="54" customHeight="1" x14ac:dyDescent="0.2">
      <c r="A4" s="706"/>
      <c r="B4" s="707"/>
      <c r="C4" s="707"/>
      <c r="D4" s="707"/>
      <c r="E4" s="707"/>
      <c r="F4" s="1235" t="s">
        <v>69</v>
      </c>
      <c r="G4" s="1236"/>
      <c r="H4" s="1237"/>
      <c r="I4" s="1238" t="s">
        <v>1284</v>
      </c>
      <c r="J4" s="1239"/>
      <c r="K4" s="1240"/>
      <c r="L4" s="1241" t="s">
        <v>1285</v>
      </c>
      <c r="M4" s="1242"/>
      <c r="N4" s="1243"/>
      <c r="O4" s="1062" t="s">
        <v>1076</v>
      </c>
      <c r="P4" s="1073" t="s">
        <v>903</v>
      </c>
      <c r="Q4" s="540"/>
    </row>
    <row r="5" spans="1:17" ht="27" customHeight="1" x14ac:dyDescent="0.3">
      <c r="A5" s="760" t="s">
        <v>879</v>
      </c>
      <c r="B5" s="760" t="s">
        <v>124</v>
      </c>
      <c r="C5" s="760" t="s">
        <v>914</v>
      </c>
      <c r="D5" s="760" t="s">
        <v>125</v>
      </c>
      <c r="E5" s="760" t="s">
        <v>126</v>
      </c>
      <c r="F5" s="966" t="s">
        <v>65</v>
      </c>
      <c r="G5" s="761" t="s">
        <v>64</v>
      </c>
      <c r="H5" s="767" t="s">
        <v>17</v>
      </c>
      <c r="I5" s="770" t="s">
        <v>65</v>
      </c>
      <c r="J5" s="762" t="s">
        <v>64</v>
      </c>
      <c r="K5" s="771" t="s">
        <v>17</v>
      </c>
      <c r="L5" s="773" t="s">
        <v>65</v>
      </c>
      <c r="M5" s="763" t="s">
        <v>64</v>
      </c>
      <c r="N5" s="774" t="s">
        <v>17</v>
      </c>
      <c r="O5" s="822" t="s">
        <v>126</v>
      </c>
      <c r="P5" s="850" t="s">
        <v>126</v>
      </c>
    </row>
    <row r="6" spans="1:17" ht="13.5" customHeight="1" x14ac:dyDescent="0.3">
      <c r="A6" s="715" t="s">
        <v>212</v>
      </c>
      <c r="B6" s="715" t="s">
        <v>213</v>
      </c>
      <c r="C6" s="715" t="s">
        <v>931</v>
      </c>
      <c r="D6" s="715" t="s">
        <v>59</v>
      </c>
      <c r="E6" s="715" t="s">
        <v>129</v>
      </c>
      <c r="F6" s="967">
        <v>129.69999999999999</v>
      </c>
      <c r="G6" s="764">
        <v>55.8</v>
      </c>
      <c r="H6" s="768">
        <v>91.9</v>
      </c>
      <c r="I6" s="772">
        <v>258</v>
      </c>
      <c r="J6" s="719">
        <v>114</v>
      </c>
      <c r="K6" s="748">
        <v>372</v>
      </c>
      <c r="L6" s="775">
        <v>86</v>
      </c>
      <c r="M6" s="717">
        <v>38</v>
      </c>
      <c r="N6" s="756">
        <v>124</v>
      </c>
      <c r="O6" s="775">
        <v>279</v>
      </c>
      <c r="P6" s="851">
        <v>52</v>
      </c>
    </row>
    <row r="7" spans="1:17" ht="13.5" customHeight="1" x14ac:dyDescent="0.3">
      <c r="A7" s="724" t="s">
        <v>208</v>
      </c>
      <c r="B7" s="724" t="s">
        <v>209</v>
      </c>
      <c r="C7" s="724" t="s">
        <v>931</v>
      </c>
      <c r="D7" s="724" t="s">
        <v>59</v>
      </c>
      <c r="E7" s="724" t="s">
        <v>129</v>
      </c>
      <c r="F7" s="968">
        <v>102.7</v>
      </c>
      <c r="G7" s="765">
        <v>39.9</v>
      </c>
      <c r="H7" s="769">
        <v>70.7</v>
      </c>
      <c r="I7" s="751">
        <v>217</v>
      </c>
      <c r="J7" s="728">
        <v>88</v>
      </c>
      <c r="K7" s="750">
        <v>305</v>
      </c>
      <c r="L7" s="776">
        <v>72.333333333333329</v>
      </c>
      <c r="M7" s="726">
        <v>29.333333333333332</v>
      </c>
      <c r="N7" s="758">
        <v>101.66666666666667</v>
      </c>
      <c r="O7" s="776">
        <v>173</v>
      </c>
      <c r="P7" s="821">
        <v>156</v>
      </c>
    </row>
    <row r="8" spans="1:17" ht="13.5" customHeight="1" x14ac:dyDescent="0.3">
      <c r="A8" s="724" t="s">
        <v>210</v>
      </c>
      <c r="B8" s="724" t="s">
        <v>211</v>
      </c>
      <c r="C8" s="724" t="s">
        <v>931</v>
      </c>
      <c r="D8" s="724" t="s">
        <v>59</v>
      </c>
      <c r="E8" s="724" t="s">
        <v>129</v>
      </c>
      <c r="F8" s="968">
        <v>77.599999999999994</v>
      </c>
      <c r="G8" s="765">
        <v>34.1</v>
      </c>
      <c r="H8" s="769">
        <v>55.4</v>
      </c>
      <c r="I8" s="751">
        <v>284</v>
      </c>
      <c r="J8" s="728">
        <v>130</v>
      </c>
      <c r="K8" s="750">
        <v>414</v>
      </c>
      <c r="L8" s="776">
        <v>94.666666666666671</v>
      </c>
      <c r="M8" s="726">
        <v>43.333333333333336</v>
      </c>
      <c r="N8" s="758">
        <v>138</v>
      </c>
      <c r="O8" s="776">
        <v>80</v>
      </c>
      <c r="P8" s="821">
        <v>264</v>
      </c>
    </row>
    <row r="9" spans="1:17" ht="13.5" customHeight="1" x14ac:dyDescent="0.3">
      <c r="A9" s="724" t="s">
        <v>465</v>
      </c>
      <c r="B9" s="724" t="s">
        <v>466</v>
      </c>
      <c r="C9" s="724" t="s">
        <v>934</v>
      </c>
      <c r="D9" s="724" t="s">
        <v>58</v>
      </c>
      <c r="E9" s="724" t="s">
        <v>129</v>
      </c>
      <c r="F9" s="968">
        <v>138.1</v>
      </c>
      <c r="G9" s="765">
        <v>74.2</v>
      </c>
      <c r="H9" s="769">
        <v>105.7</v>
      </c>
      <c r="I9" s="751">
        <v>170</v>
      </c>
      <c r="J9" s="728">
        <v>94</v>
      </c>
      <c r="K9" s="750">
        <v>264</v>
      </c>
      <c r="L9" s="776">
        <v>56.666666666666664</v>
      </c>
      <c r="M9" s="726">
        <v>31.333333333333332</v>
      </c>
      <c r="N9" s="758">
        <v>88</v>
      </c>
      <c r="O9" s="776">
        <v>309</v>
      </c>
      <c r="P9" s="821">
        <v>73</v>
      </c>
    </row>
    <row r="10" spans="1:17" ht="13.5" customHeight="1" x14ac:dyDescent="0.3">
      <c r="A10" s="724" t="s">
        <v>463</v>
      </c>
      <c r="B10" s="724" t="s">
        <v>464</v>
      </c>
      <c r="C10" s="724" t="s">
        <v>934</v>
      </c>
      <c r="D10" s="724" t="s">
        <v>58</v>
      </c>
      <c r="E10" s="724" t="s">
        <v>129</v>
      </c>
      <c r="F10" s="968">
        <v>103.5</v>
      </c>
      <c r="G10" s="765">
        <v>49.8</v>
      </c>
      <c r="H10" s="769">
        <v>76.599999999999994</v>
      </c>
      <c r="I10" s="751">
        <v>162</v>
      </c>
      <c r="J10" s="728">
        <v>78</v>
      </c>
      <c r="K10" s="750">
        <v>240</v>
      </c>
      <c r="L10" s="776">
        <v>54</v>
      </c>
      <c r="M10" s="726">
        <v>26</v>
      </c>
      <c r="N10" s="758">
        <v>80</v>
      </c>
      <c r="O10" s="776">
        <v>209</v>
      </c>
      <c r="P10" s="821">
        <v>141</v>
      </c>
    </row>
    <row r="11" spans="1:17" ht="13.5" customHeight="1" x14ac:dyDescent="0.3">
      <c r="A11" s="724" t="s">
        <v>469</v>
      </c>
      <c r="B11" s="724" t="s">
        <v>470</v>
      </c>
      <c r="C11" s="724" t="s">
        <v>934</v>
      </c>
      <c r="D11" s="724" t="s">
        <v>58</v>
      </c>
      <c r="E11" s="724" t="s">
        <v>129</v>
      </c>
      <c r="F11" s="968">
        <v>70.099999999999994</v>
      </c>
      <c r="G11" s="765">
        <v>35.299999999999997</v>
      </c>
      <c r="H11" s="769">
        <v>52.3</v>
      </c>
      <c r="I11" s="751">
        <v>131</v>
      </c>
      <c r="J11" s="728">
        <v>70</v>
      </c>
      <c r="K11" s="750">
        <v>201</v>
      </c>
      <c r="L11" s="776">
        <v>43.666666666666664</v>
      </c>
      <c r="M11" s="726">
        <v>23.333333333333332</v>
      </c>
      <c r="N11" s="758">
        <v>67</v>
      </c>
      <c r="O11" s="776">
        <v>55</v>
      </c>
      <c r="P11" s="821">
        <v>304</v>
      </c>
    </row>
    <row r="12" spans="1:17" ht="13.5" customHeight="1" x14ac:dyDescent="0.3">
      <c r="A12" s="724" t="s">
        <v>467</v>
      </c>
      <c r="B12" s="724" t="s">
        <v>468</v>
      </c>
      <c r="C12" s="724" t="s">
        <v>934</v>
      </c>
      <c r="D12" s="724" t="s">
        <v>58</v>
      </c>
      <c r="E12" s="724" t="s">
        <v>129</v>
      </c>
      <c r="F12" s="968">
        <v>70.599999999999994</v>
      </c>
      <c r="G12" s="765">
        <v>29.2</v>
      </c>
      <c r="H12" s="769">
        <v>49.6</v>
      </c>
      <c r="I12" s="751">
        <v>152</v>
      </c>
      <c r="J12" s="728">
        <v>65</v>
      </c>
      <c r="K12" s="750">
        <v>217</v>
      </c>
      <c r="L12" s="776">
        <v>50.666666666666664</v>
      </c>
      <c r="M12" s="726">
        <v>21.666666666666668</v>
      </c>
      <c r="N12" s="758">
        <v>72.333333333333329</v>
      </c>
      <c r="O12" s="776">
        <v>34</v>
      </c>
      <c r="P12" s="821">
        <v>289</v>
      </c>
    </row>
    <row r="13" spans="1:17" ht="13.5" customHeight="1" x14ac:dyDescent="0.3">
      <c r="A13" s="724" t="s">
        <v>471</v>
      </c>
      <c r="B13" s="724" t="s">
        <v>472</v>
      </c>
      <c r="C13" s="724" t="s">
        <v>934</v>
      </c>
      <c r="D13" s="724" t="s">
        <v>58</v>
      </c>
      <c r="E13" s="724" t="s">
        <v>129</v>
      </c>
      <c r="F13" s="968">
        <v>70.400000000000006</v>
      </c>
      <c r="G13" s="765">
        <v>27.5</v>
      </c>
      <c r="H13" s="769">
        <v>48.3</v>
      </c>
      <c r="I13" s="751">
        <v>145</v>
      </c>
      <c r="J13" s="728">
        <v>60</v>
      </c>
      <c r="K13" s="750">
        <v>205</v>
      </c>
      <c r="L13" s="776">
        <v>48.333333333333336</v>
      </c>
      <c r="M13" s="726">
        <v>20</v>
      </c>
      <c r="N13" s="758">
        <v>68.333333333333329</v>
      </c>
      <c r="O13" s="776">
        <v>26</v>
      </c>
      <c r="P13" s="821">
        <v>316</v>
      </c>
    </row>
    <row r="14" spans="1:17" ht="13.5" customHeight="1" x14ac:dyDescent="0.3">
      <c r="A14" s="724" t="s">
        <v>461</v>
      </c>
      <c r="B14" s="724" t="s">
        <v>462</v>
      </c>
      <c r="C14" s="724" t="s">
        <v>934</v>
      </c>
      <c r="D14" s="724" t="s">
        <v>58</v>
      </c>
      <c r="E14" s="724" t="s">
        <v>129</v>
      </c>
      <c r="F14" s="968">
        <v>65.2</v>
      </c>
      <c r="G14" s="765">
        <v>27.9</v>
      </c>
      <c r="H14" s="769">
        <v>46.1</v>
      </c>
      <c r="I14" s="751">
        <v>90</v>
      </c>
      <c r="J14" s="728">
        <v>40</v>
      </c>
      <c r="K14" s="750">
        <v>130</v>
      </c>
      <c r="L14" s="776">
        <v>30</v>
      </c>
      <c r="M14" s="726">
        <v>13.333333333333334</v>
      </c>
      <c r="N14" s="758">
        <v>43.333333333333336</v>
      </c>
      <c r="O14" s="776">
        <v>14</v>
      </c>
      <c r="P14" s="821">
        <v>284</v>
      </c>
    </row>
    <row r="15" spans="1:17" ht="13.5" customHeight="1" x14ac:dyDescent="0.3">
      <c r="A15" s="724" t="s">
        <v>594</v>
      </c>
      <c r="B15" s="724" t="s">
        <v>926</v>
      </c>
      <c r="C15" s="724" t="s">
        <v>926</v>
      </c>
      <c r="D15" s="724" t="s">
        <v>56</v>
      </c>
      <c r="E15" s="724" t="s">
        <v>129</v>
      </c>
      <c r="F15" s="968">
        <v>109.2</v>
      </c>
      <c r="G15" s="765">
        <v>48.3</v>
      </c>
      <c r="H15" s="769">
        <v>78.3</v>
      </c>
      <c r="I15" s="751">
        <v>471</v>
      </c>
      <c r="J15" s="728">
        <v>215</v>
      </c>
      <c r="K15" s="750">
        <v>686</v>
      </c>
      <c r="L15" s="776">
        <v>157</v>
      </c>
      <c r="M15" s="726">
        <v>71.666666666666671</v>
      </c>
      <c r="N15" s="758">
        <v>228.66666666666666</v>
      </c>
      <c r="O15" s="776">
        <v>221</v>
      </c>
      <c r="P15" s="821">
        <v>82</v>
      </c>
    </row>
    <row r="16" spans="1:17" ht="13.5" customHeight="1" x14ac:dyDescent="0.3">
      <c r="A16" s="724" t="s">
        <v>477</v>
      </c>
      <c r="B16" s="724" t="s">
        <v>478</v>
      </c>
      <c r="C16" s="724" t="s">
        <v>935</v>
      </c>
      <c r="D16" s="724" t="s">
        <v>58</v>
      </c>
      <c r="E16" s="724" t="s">
        <v>129</v>
      </c>
      <c r="F16" s="968">
        <v>99.2</v>
      </c>
      <c r="G16" s="765">
        <v>46.2</v>
      </c>
      <c r="H16" s="769">
        <v>71.900000000000006</v>
      </c>
      <c r="I16" s="751">
        <v>288</v>
      </c>
      <c r="J16" s="728">
        <v>141</v>
      </c>
      <c r="K16" s="750">
        <v>429</v>
      </c>
      <c r="L16" s="776">
        <v>96</v>
      </c>
      <c r="M16" s="726">
        <v>47</v>
      </c>
      <c r="N16" s="758">
        <v>143</v>
      </c>
      <c r="O16" s="776">
        <v>179</v>
      </c>
      <c r="P16" s="821">
        <v>172</v>
      </c>
    </row>
    <row r="17" spans="1:16" ht="13.5" customHeight="1" x14ac:dyDescent="0.3">
      <c r="A17" s="724" t="s">
        <v>473</v>
      </c>
      <c r="B17" s="724" t="s">
        <v>474</v>
      </c>
      <c r="C17" s="724" t="s">
        <v>935</v>
      </c>
      <c r="D17" s="724" t="s">
        <v>58</v>
      </c>
      <c r="E17" s="724" t="s">
        <v>129</v>
      </c>
      <c r="F17" s="968">
        <v>80.400000000000006</v>
      </c>
      <c r="G17" s="765">
        <v>33.9</v>
      </c>
      <c r="H17" s="769">
        <v>56.5</v>
      </c>
      <c r="I17" s="751">
        <v>193</v>
      </c>
      <c r="J17" s="728">
        <v>86</v>
      </c>
      <c r="K17" s="750">
        <v>279</v>
      </c>
      <c r="L17" s="776">
        <v>64.333333333333329</v>
      </c>
      <c r="M17" s="726">
        <v>28.666666666666668</v>
      </c>
      <c r="N17" s="758">
        <v>93</v>
      </c>
      <c r="O17" s="776">
        <v>91</v>
      </c>
      <c r="P17" s="821">
        <v>277</v>
      </c>
    </row>
    <row r="18" spans="1:16" ht="13.5" customHeight="1" x14ac:dyDescent="0.3">
      <c r="A18" s="724" t="s">
        <v>481</v>
      </c>
      <c r="B18" s="724" t="s">
        <v>482</v>
      </c>
      <c r="C18" s="724" t="s">
        <v>935</v>
      </c>
      <c r="D18" s="724" t="s">
        <v>58</v>
      </c>
      <c r="E18" s="724" t="s">
        <v>129</v>
      </c>
      <c r="F18" s="968">
        <v>74.7</v>
      </c>
      <c r="G18" s="765">
        <v>24.1</v>
      </c>
      <c r="H18" s="769">
        <v>48.7</v>
      </c>
      <c r="I18" s="751">
        <v>163</v>
      </c>
      <c r="J18" s="728">
        <v>56</v>
      </c>
      <c r="K18" s="750">
        <v>219</v>
      </c>
      <c r="L18" s="776">
        <v>54.333333333333336</v>
      </c>
      <c r="M18" s="726">
        <v>18.666666666666668</v>
      </c>
      <c r="N18" s="758">
        <v>73</v>
      </c>
      <c r="O18" s="776">
        <v>29</v>
      </c>
      <c r="P18" s="821">
        <v>280</v>
      </c>
    </row>
    <row r="19" spans="1:16" ht="13.5" customHeight="1" x14ac:dyDescent="0.3">
      <c r="A19" s="724" t="s">
        <v>475</v>
      </c>
      <c r="B19" s="724" t="s">
        <v>476</v>
      </c>
      <c r="C19" s="724" t="s">
        <v>935</v>
      </c>
      <c r="D19" s="724" t="s">
        <v>58</v>
      </c>
      <c r="E19" s="724" t="s">
        <v>129</v>
      </c>
      <c r="F19" s="968">
        <v>68.5</v>
      </c>
      <c r="G19" s="765">
        <v>26.1</v>
      </c>
      <c r="H19" s="769">
        <v>46.5</v>
      </c>
      <c r="I19" s="751">
        <v>90</v>
      </c>
      <c r="J19" s="728">
        <v>36</v>
      </c>
      <c r="K19" s="750">
        <v>126</v>
      </c>
      <c r="L19" s="776">
        <v>30</v>
      </c>
      <c r="M19" s="726">
        <v>12</v>
      </c>
      <c r="N19" s="758">
        <v>42</v>
      </c>
      <c r="O19" s="776">
        <v>17</v>
      </c>
      <c r="P19" s="821">
        <v>315</v>
      </c>
    </row>
    <row r="20" spans="1:16" ht="13.5" customHeight="1" x14ac:dyDescent="0.3">
      <c r="A20" s="724" t="s">
        <v>479</v>
      </c>
      <c r="B20" s="724" t="s">
        <v>480</v>
      </c>
      <c r="C20" s="724" t="s">
        <v>935</v>
      </c>
      <c r="D20" s="724" t="s">
        <v>58</v>
      </c>
      <c r="E20" s="724" t="s">
        <v>129</v>
      </c>
      <c r="F20" s="968">
        <v>63.1</v>
      </c>
      <c r="G20" s="765">
        <v>30.9</v>
      </c>
      <c r="H20" s="769">
        <v>46</v>
      </c>
      <c r="I20" s="751">
        <v>57</v>
      </c>
      <c r="J20" s="728">
        <v>31</v>
      </c>
      <c r="K20" s="750">
        <v>88</v>
      </c>
      <c r="L20" s="776">
        <v>19</v>
      </c>
      <c r="M20" s="726">
        <v>10.333333333333334</v>
      </c>
      <c r="N20" s="758">
        <v>29.333333333333332</v>
      </c>
      <c r="O20" s="776">
        <v>13</v>
      </c>
      <c r="P20" s="821">
        <v>292</v>
      </c>
    </row>
    <row r="21" spans="1:16" ht="13.5" customHeight="1" x14ac:dyDescent="0.3">
      <c r="A21" s="724" t="s">
        <v>222</v>
      </c>
      <c r="B21" s="724" t="s">
        <v>223</v>
      </c>
      <c r="C21" s="724" t="s">
        <v>930</v>
      </c>
      <c r="D21" s="724" t="s">
        <v>59</v>
      </c>
      <c r="E21" s="724" t="s">
        <v>129</v>
      </c>
      <c r="F21" s="968">
        <v>127.1</v>
      </c>
      <c r="G21" s="765">
        <v>53.7</v>
      </c>
      <c r="H21" s="769">
        <v>89.7</v>
      </c>
      <c r="I21" s="751">
        <v>278</v>
      </c>
      <c r="J21" s="728">
        <v>118</v>
      </c>
      <c r="K21" s="750">
        <v>396</v>
      </c>
      <c r="L21" s="776">
        <v>92.666666666666671</v>
      </c>
      <c r="M21" s="726">
        <v>39.333333333333336</v>
      </c>
      <c r="N21" s="758">
        <v>132</v>
      </c>
      <c r="O21" s="776">
        <v>275</v>
      </c>
      <c r="P21" s="821">
        <v>53</v>
      </c>
    </row>
    <row r="22" spans="1:16" ht="13.5" customHeight="1" x14ac:dyDescent="0.3">
      <c r="A22" s="724" t="s">
        <v>218</v>
      </c>
      <c r="B22" s="724" t="s">
        <v>219</v>
      </c>
      <c r="C22" s="724" t="s">
        <v>930</v>
      </c>
      <c r="D22" s="724" t="s">
        <v>59</v>
      </c>
      <c r="E22" s="724" t="s">
        <v>129</v>
      </c>
      <c r="F22" s="968">
        <v>108.3</v>
      </c>
      <c r="G22" s="765">
        <v>54.1</v>
      </c>
      <c r="H22" s="769">
        <v>80.8</v>
      </c>
      <c r="I22" s="751">
        <v>162</v>
      </c>
      <c r="J22" s="728">
        <v>83</v>
      </c>
      <c r="K22" s="750">
        <v>245</v>
      </c>
      <c r="L22" s="776">
        <v>54</v>
      </c>
      <c r="M22" s="726">
        <v>27.666666666666668</v>
      </c>
      <c r="N22" s="758">
        <v>81.666666666666671</v>
      </c>
      <c r="O22" s="776">
        <v>231</v>
      </c>
      <c r="P22" s="821">
        <v>51</v>
      </c>
    </row>
    <row r="23" spans="1:16" ht="13.5" customHeight="1" x14ac:dyDescent="0.3">
      <c r="A23" s="724" t="s">
        <v>214</v>
      </c>
      <c r="B23" s="724" t="s">
        <v>215</v>
      </c>
      <c r="C23" s="724" t="s">
        <v>930</v>
      </c>
      <c r="D23" s="724" t="s">
        <v>59</v>
      </c>
      <c r="E23" s="724" t="s">
        <v>129</v>
      </c>
      <c r="F23" s="968">
        <v>95.4</v>
      </c>
      <c r="G23" s="765">
        <v>33.1</v>
      </c>
      <c r="H23" s="769">
        <v>63.6</v>
      </c>
      <c r="I23" s="751">
        <v>109</v>
      </c>
      <c r="J23" s="728">
        <v>38</v>
      </c>
      <c r="K23" s="750">
        <v>147</v>
      </c>
      <c r="L23" s="776">
        <v>36.333333333333336</v>
      </c>
      <c r="M23" s="726">
        <v>12.666666666666666</v>
      </c>
      <c r="N23" s="758">
        <v>49</v>
      </c>
      <c r="O23" s="776">
        <v>136</v>
      </c>
      <c r="P23" s="821">
        <v>205</v>
      </c>
    </row>
    <row r="24" spans="1:16" ht="13.5" customHeight="1" x14ac:dyDescent="0.3">
      <c r="A24" s="724" t="s">
        <v>216</v>
      </c>
      <c r="B24" s="724" t="s">
        <v>217</v>
      </c>
      <c r="C24" s="724" t="s">
        <v>930</v>
      </c>
      <c r="D24" s="724" t="s">
        <v>59</v>
      </c>
      <c r="E24" s="724" t="s">
        <v>129</v>
      </c>
      <c r="F24" s="968">
        <v>83.3</v>
      </c>
      <c r="G24" s="765">
        <v>43.7</v>
      </c>
      <c r="H24" s="769">
        <v>62.9</v>
      </c>
      <c r="I24" s="751">
        <v>101</v>
      </c>
      <c r="J24" s="728">
        <v>55</v>
      </c>
      <c r="K24" s="750">
        <v>156</v>
      </c>
      <c r="L24" s="776">
        <v>33.666666666666664</v>
      </c>
      <c r="M24" s="726">
        <v>18.333333333333332</v>
      </c>
      <c r="N24" s="758">
        <v>52</v>
      </c>
      <c r="O24" s="776">
        <v>131</v>
      </c>
      <c r="P24" s="821">
        <v>266</v>
      </c>
    </row>
    <row r="25" spans="1:16" ht="13.5" customHeight="1" x14ac:dyDescent="0.3">
      <c r="A25" s="724" t="s">
        <v>220</v>
      </c>
      <c r="B25" s="724" t="s">
        <v>221</v>
      </c>
      <c r="C25" s="724" t="s">
        <v>930</v>
      </c>
      <c r="D25" s="724" t="s">
        <v>59</v>
      </c>
      <c r="E25" s="724" t="s">
        <v>129</v>
      </c>
      <c r="F25" s="968">
        <v>79.900000000000006</v>
      </c>
      <c r="G25" s="765">
        <v>23.2</v>
      </c>
      <c r="H25" s="769">
        <v>51.3</v>
      </c>
      <c r="I25" s="751">
        <v>199</v>
      </c>
      <c r="J25" s="728">
        <v>58</v>
      </c>
      <c r="K25" s="750">
        <v>257</v>
      </c>
      <c r="L25" s="776">
        <v>66.333333333333329</v>
      </c>
      <c r="M25" s="726">
        <v>19.333333333333332</v>
      </c>
      <c r="N25" s="758">
        <v>85.666666666666671</v>
      </c>
      <c r="O25" s="776">
        <v>50</v>
      </c>
      <c r="P25" s="821">
        <v>247</v>
      </c>
    </row>
    <row r="26" spans="1:16" ht="13.5" customHeight="1" x14ac:dyDescent="0.3">
      <c r="A26" s="724" t="s">
        <v>224</v>
      </c>
      <c r="B26" s="724" t="s">
        <v>225</v>
      </c>
      <c r="C26" s="724" t="s">
        <v>930</v>
      </c>
      <c r="D26" s="724" t="s">
        <v>59</v>
      </c>
      <c r="E26" s="724" t="s">
        <v>129</v>
      </c>
      <c r="F26" s="968">
        <v>57</v>
      </c>
      <c r="G26" s="765">
        <v>30.2</v>
      </c>
      <c r="H26" s="769">
        <v>43.4</v>
      </c>
      <c r="I26" s="751">
        <v>121</v>
      </c>
      <c r="J26" s="728">
        <v>66</v>
      </c>
      <c r="K26" s="750">
        <v>187</v>
      </c>
      <c r="L26" s="776">
        <v>40.333333333333336</v>
      </c>
      <c r="M26" s="726">
        <v>22</v>
      </c>
      <c r="N26" s="758">
        <v>62.333333333333336</v>
      </c>
      <c r="O26" s="776">
        <v>8</v>
      </c>
      <c r="P26" s="821">
        <v>300</v>
      </c>
    </row>
    <row r="27" spans="1:16" ht="13.5" customHeight="1" x14ac:dyDescent="0.3">
      <c r="A27" s="724" t="s">
        <v>387</v>
      </c>
      <c r="B27" s="724" t="s">
        <v>388</v>
      </c>
      <c r="C27" s="724" t="s">
        <v>916</v>
      </c>
      <c r="D27" s="724" t="s">
        <v>62</v>
      </c>
      <c r="E27" s="724" t="s">
        <v>129</v>
      </c>
      <c r="F27" s="968">
        <v>120.7</v>
      </c>
      <c r="G27" s="765">
        <v>57.7</v>
      </c>
      <c r="H27" s="769">
        <v>88.4</v>
      </c>
      <c r="I27" s="751">
        <v>206</v>
      </c>
      <c r="J27" s="728">
        <v>105</v>
      </c>
      <c r="K27" s="750">
        <v>311</v>
      </c>
      <c r="L27" s="776">
        <v>68.666666666666671</v>
      </c>
      <c r="M27" s="726">
        <v>35</v>
      </c>
      <c r="N27" s="758">
        <v>103.66666666666667</v>
      </c>
      <c r="O27" s="776">
        <v>272</v>
      </c>
      <c r="P27" s="821">
        <v>39</v>
      </c>
    </row>
    <row r="28" spans="1:16" ht="13.5" customHeight="1" x14ac:dyDescent="0.3">
      <c r="A28" s="724" t="s">
        <v>389</v>
      </c>
      <c r="B28" s="724" t="s">
        <v>390</v>
      </c>
      <c r="C28" s="724" t="s">
        <v>916</v>
      </c>
      <c r="D28" s="724" t="s">
        <v>62</v>
      </c>
      <c r="E28" s="724" t="s">
        <v>129</v>
      </c>
      <c r="F28" s="968">
        <v>109.9</v>
      </c>
      <c r="G28" s="765">
        <v>46.1</v>
      </c>
      <c r="H28" s="769">
        <v>77.400000000000006</v>
      </c>
      <c r="I28" s="751">
        <v>302</v>
      </c>
      <c r="J28" s="728">
        <v>133</v>
      </c>
      <c r="K28" s="750">
        <v>435</v>
      </c>
      <c r="L28" s="776">
        <v>100.66666666666667</v>
      </c>
      <c r="M28" s="726">
        <v>44.333333333333336</v>
      </c>
      <c r="N28" s="758">
        <v>145</v>
      </c>
      <c r="O28" s="776">
        <v>216</v>
      </c>
      <c r="P28" s="821">
        <v>175</v>
      </c>
    </row>
    <row r="29" spans="1:16" ht="13.5" customHeight="1" x14ac:dyDescent="0.3">
      <c r="A29" s="724" t="s">
        <v>385</v>
      </c>
      <c r="B29" s="724" t="s">
        <v>386</v>
      </c>
      <c r="C29" s="724" t="s">
        <v>916</v>
      </c>
      <c r="D29" s="724" t="s">
        <v>62</v>
      </c>
      <c r="E29" s="724" t="s">
        <v>129</v>
      </c>
      <c r="F29" s="968">
        <v>101.3</v>
      </c>
      <c r="G29" s="765">
        <v>42.7</v>
      </c>
      <c r="H29" s="769">
        <v>71.3</v>
      </c>
      <c r="I29" s="751">
        <v>487</v>
      </c>
      <c r="J29" s="728">
        <v>216</v>
      </c>
      <c r="K29" s="750">
        <v>703</v>
      </c>
      <c r="L29" s="776">
        <v>162.33333333333334</v>
      </c>
      <c r="M29" s="726">
        <v>72</v>
      </c>
      <c r="N29" s="758">
        <v>234.33333333333334</v>
      </c>
      <c r="O29" s="776">
        <v>176</v>
      </c>
      <c r="P29" s="821">
        <v>183</v>
      </c>
    </row>
    <row r="30" spans="1:16" ht="13.5" customHeight="1" x14ac:dyDescent="0.3">
      <c r="A30" s="724" t="s">
        <v>383</v>
      </c>
      <c r="B30" s="724" t="s">
        <v>384</v>
      </c>
      <c r="C30" s="724" t="s">
        <v>916</v>
      </c>
      <c r="D30" s="724" t="s">
        <v>62</v>
      </c>
      <c r="E30" s="724" t="s">
        <v>129</v>
      </c>
      <c r="F30" s="968">
        <v>95.9</v>
      </c>
      <c r="G30" s="765">
        <v>35</v>
      </c>
      <c r="H30" s="769">
        <v>64.7</v>
      </c>
      <c r="I30" s="751">
        <v>538</v>
      </c>
      <c r="J30" s="728">
        <v>209</v>
      </c>
      <c r="K30" s="750">
        <v>747</v>
      </c>
      <c r="L30" s="776">
        <v>179.33333333333334</v>
      </c>
      <c r="M30" s="726">
        <v>69.666666666666671</v>
      </c>
      <c r="N30" s="758">
        <v>249</v>
      </c>
      <c r="O30" s="776">
        <v>142</v>
      </c>
      <c r="P30" s="821">
        <v>228</v>
      </c>
    </row>
    <row r="31" spans="1:16" ht="13.5" customHeight="1" x14ac:dyDescent="0.3">
      <c r="A31" s="724" t="s">
        <v>595</v>
      </c>
      <c r="B31" s="724" t="s">
        <v>938</v>
      </c>
      <c r="C31" s="724" t="s">
        <v>938</v>
      </c>
      <c r="D31" s="724" t="s">
        <v>56</v>
      </c>
      <c r="E31" s="724" t="s">
        <v>129</v>
      </c>
      <c r="F31" s="968">
        <v>94</v>
      </c>
      <c r="G31" s="765">
        <v>41.3</v>
      </c>
      <c r="H31" s="769">
        <v>66.7</v>
      </c>
      <c r="I31" s="751">
        <v>842</v>
      </c>
      <c r="J31" s="728">
        <v>402</v>
      </c>
      <c r="K31" s="750">
        <v>1244</v>
      </c>
      <c r="L31" s="776">
        <v>280.66666666666669</v>
      </c>
      <c r="M31" s="726">
        <v>134</v>
      </c>
      <c r="N31" s="758">
        <v>414.66666666666669</v>
      </c>
      <c r="O31" s="776">
        <v>153</v>
      </c>
      <c r="P31" s="821">
        <v>83</v>
      </c>
    </row>
    <row r="32" spans="1:16" ht="13.5" customHeight="1" x14ac:dyDescent="0.3">
      <c r="A32" s="724" t="s">
        <v>1209</v>
      </c>
      <c r="B32" s="724" t="s">
        <v>1210</v>
      </c>
      <c r="C32" s="724" t="s">
        <v>938</v>
      </c>
      <c r="D32" s="724" t="s">
        <v>56</v>
      </c>
      <c r="E32" s="724" t="s">
        <v>129</v>
      </c>
      <c r="F32" s="968">
        <v>0</v>
      </c>
      <c r="G32" s="765">
        <v>0</v>
      </c>
      <c r="H32" s="769">
        <v>0</v>
      </c>
      <c r="I32" s="751">
        <v>0</v>
      </c>
      <c r="J32" s="728">
        <v>0</v>
      </c>
      <c r="K32" s="750">
        <v>0</v>
      </c>
      <c r="L32" s="776">
        <v>0</v>
      </c>
      <c r="M32" s="726">
        <v>0</v>
      </c>
      <c r="N32" s="758">
        <v>0</v>
      </c>
      <c r="O32" s="776">
        <v>1</v>
      </c>
      <c r="P32" s="821">
        <v>245</v>
      </c>
    </row>
    <row r="33" spans="1:16" ht="13.5" customHeight="1" x14ac:dyDescent="0.3">
      <c r="A33" s="724" t="s">
        <v>363</v>
      </c>
      <c r="B33" s="724" t="s">
        <v>364</v>
      </c>
      <c r="C33" s="724" t="s">
        <v>360</v>
      </c>
      <c r="D33" s="724" t="s">
        <v>63</v>
      </c>
      <c r="E33" s="724" t="s">
        <v>129</v>
      </c>
      <c r="F33" s="968">
        <v>140.4</v>
      </c>
      <c r="G33" s="765">
        <v>53.8</v>
      </c>
      <c r="H33" s="769">
        <v>96.3</v>
      </c>
      <c r="I33" s="751">
        <v>172</v>
      </c>
      <c r="J33" s="728">
        <v>68</v>
      </c>
      <c r="K33" s="750">
        <v>240</v>
      </c>
      <c r="L33" s="776">
        <v>57.333333333333336</v>
      </c>
      <c r="M33" s="726">
        <v>22.666666666666668</v>
      </c>
      <c r="N33" s="758">
        <v>80</v>
      </c>
      <c r="O33" s="776">
        <v>293</v>
      </c>
      <c r="P33" s="821">
        <v>25</v>
      </c>
    </row>
    <row r="34" spans="1:16" ht="13.5" customHeight="1" x14ac:dyDescent="0.3">
      <c r="A34" s="724" t="s">
        <v>361</v>
      </c>
      <c r="B34" s="724" t="s">
        <v>362</v>
      </c>
      <c r="C34" s="724" t="s">
        <v>360</v>
      </c>
      <c r="D34" s="724" t="s">
        <v>63</v>
      </c>
      <c r="E34" s="724" t="s">
        <v>129</v>
      </c>
      <c r="F34" s="968">
        <v>108.4</v>
      </c>
      <c r="G34" s="765">
        <v>49.4</v>
      </c>
      <c r="H34" s="769">
        <v>78.2</v>
      </c>
      <c r="I34" s="751">
        <v>155</v>
      </c>
      <c r="J34" s="728">
        <v>75</v>
      </c>
      <c r="K34" s="750">
        <v>230</v>
      </c>
      <c r="L34" s="776">
        <v>51.666666666666664</v>
      </c>
      <c r="M34" s="726">
        <v>25</v>
      </c>
      <c r="N34" s="758">
        <v>76.666666666666671</v>
      </c>
      <c r="O34" s="776">
        <v>220</v>
      </c>
      <c r="P34" s="821">
        <v>103</v>
      </c>
    </row>
    <row r="35" spans="1:16" ht="13.5" customHeight="1" x14ac:dyDescent="0.3">
      <c r="A35" s="724" t="s">
        <v>359</v>
      </c>
      <c r="B35" s="724" t="s">
        <v>360</v>
      </c>
      <c r="C35" s="724" t="s">
        <v>360</v>
      </c>
      <c r="D35" s="724" t="s">
        <v>63</v>
      </c>
      <c r="E35" s="724" t="s">
        <v>129</v>
      </c>
      <c r="F35" s="968">
        <v>102.5</v>
      </c>
      <c r="G35" s="765">
        <v>52</v>
      </c>
      <c r="H35" s="769">
        <v>76.7</v>
      </c>
      <c r="I35" s="751">
        <v>763</v>
      </c>
      <c r="J35" s="728">
        <v>405</v>
      </c>
      <c r="K35" s="750">
        <v>1168</v>
      </c>
      <c r="L35" s="776">
        <v>254.33333333333334</v>
      </c>
      <c r="M35" s="726">
        <v>135</v>
      </c>
      <c r="N35" s="758">
        <v>389.33333333333331</v>
      </c>
      <c r="O35" s="776">
        <v>211</v>
      </c>
      <c r="P35" s="821">
        <v>65</v>
      </c>
    </row>
    <row r="36" spans="1:16" ht="13.5" customHeight="1" x14ac:dyDescent="0.3">
      <c r="A36" s="724" t="s">
        <v>365</v>
      </c>
      <c r="B36" s="724" t="s">
        <v>366</v>
      </c>
      <c r="C36" s="724" t="s">
        <v>360</v>
      </c>
      <c r="D36" s="724" t="s">
        <v>63</v>
      </c>
      <c r="E36" s="724" t="s">
        <v>129</v>
      </c>
      <c r="F36" s="968">
        <v>109.9</v>
      </c>
      <c r="G36" s="765">
        <v>40.799999999999997</v>
      </c>
      <c r="H36" s="769">
        <v>74.400000000000006</v>
      </c>
      <c r="I36" s="751">
        <v>277</v>
      </c>
      <c r="J36" s="728">
        <v>107</v>
      </c>
      <c r="K36" s="750">
        <v>384</v>
      </c>
      <c r="L36" s="776">
        <v>92.333333333333329</v>
      </c>
      <c r="M36" s="726">
        <v>35.666666666666664</v>
      </c>
      <c r="N36" s="758">
        <v>128</v>
      </c>
      <c r="O36" s="776">
        <v>196</v>
      </c>
      <c r="P36" s="821">
        <v>113</v>
      </c>
    </row>
    <row r="37" spans="1:16" ht="13.5" customHeight="1" x14ac:dyDescent="0.3">
      <c r="A37" s="724" t="s">
        <v>397</v>
      </c>
      <c r="B37" s="724" t="s">
        <v>398</v>
      </c>
      <c r="C37" s="724" t="s">
        <v>939</v>
      </c>
      <c r="D37" s="724" t="s">
        <v>62</v>
      </c>
      <c r="E37" s="724" t="s">
        <v>129</v>
      </c>
      <c r="F37" s="968">
        <v>123.3</v>
      </c>
      <c r="G37" s="765">
        <v>63</v>
      </c>
      <c r="H37" s="769">
        <v>93.6</v>
      </c>
      <c r="I37" s="751">
        <v>132</v>
      </c>
      <c r="J37" s="728">
        <v>65</v>
      </c>
      <c r="K37" s="750">
        <v>197</v>
      </c>
      <c r="L37" s="776">
        <v>44</v>
      </c>
      <c r="M37" s="726">
        <v>21.666666666666668</v>
      </c>
      <c r="N37" s="758">
        <v>65.666666666666671</v>
      </c>
      <c r="O37" s="776">
        <v>285</v>
      </c>
      <c r="P37" s="821">
        <v>78</v>
      </c>
    </row>
    <row r="38" spans="1:16" ht="13.5" customHeight="1" x14ac:dyDescent="0.3">
      <c r="A38" s="724" t="s">
        <v>393</v>
      </c>
      <c r="B38" s="724" t="s">
        <v>394</v>
      </c>
      <c r="C38" s="724" t="s">
        <v>939</v>
      </c>
      <c r="D38" s="724" t="s">
        <v>62</v>
      </c>
      <c r="E38" s="724" t="s">
        <v>129</v>
      </c>
      <c r="F38" s="968">
        <v>124</v>
      </c>
      <c r="G38" s="765">
        <v>58.7</v>
      </c>
      <c r="H38" s="769">
        <v>90.9</v>
      </c>
      <c r="I38" s="751">
        <v>123</v>
      </c>
      <c r="J38" s="728">
        <v>59</v>
      </c>
      <c r="K38" s="750">
        <v>182</v>
      </c>
      <c r="L38" s="776">
        <v>41</v>
      </c>
      <c r="M38" s="726">
        <v>19.666666666666668</v>
      </c>
      <c r="N38" s="758">
        <v>60.666666666666664</v>
      </c>
      <c r="O38" s="776">
        <v>277</v>
      </c>
      <c r="P38" s="821">
        <v>44</v>
      </c>
    </row>
    <row r="39" spans="1:16" ht="13.5" customHeight="1" x14ac:dyDescent="0.3">
      <c r="A39" s="724" t="s">
        <v>395</v>
      </c>
      <c r="B39" s="724" t="s">
        <v>396</v>
      </c>
      <c r="C39" s="724" t="s">
        <v>939</v>
      </c>
      <c r="D39" s="724" t="s">
        <v>62</v>
      </c>
      <c r="E39" s="724" t="s">
        <v>129</v>
      </c>
      <c r="F39" s="968">
        <v>123.4</v>
      </c>
      <c r="G39" s="765">
        <v>51.9</v>
      </c>
      <c r="H39" s="769">
        <v>87</v>
      </c>
      <c r="I39" s="751">
        <v>190</v>
      </c>
      <c r="J39" s="728">
        <v>83</v>
      </c>
      <c r="K39" s="750">
        <v>273</v>
      </c>
      <c r="L39" s="776">
        <v>63.333333333333336</v>
      </c>
      <c r="M39" s="726">
        <v>27.666666666666668</v>
      </c>
      <c r="N39" s="758">
        <v>91</v>
      </c>
      <c r="O39" s="776">
        <v>264</v>
      </c>
      <c r="P39" s="821">
        <v>115</v>
      </c>
    </row>
    <row r="40" spans="1:16" ht="13.5" customHeight="1" x14ac:dyDescent="0.3">
      <c r="A40" s="724" t="s">
        <v>391</v>
      </c>
      <c r="B40" s="724" t="s">
        <v>392</v>
      </c>
      <c r="C40" s="724" t="s">
        <v>939</v>
      </c>
      <c r="D40" s="724" t="s">
        <v>62</v>
      </c>
      <c r="E40" s="724" t="s">
        <v>129</v>
      </c>
      <c r="F40" s="968">
        <v>105.9</v>
      </c>
      <c r="G40" s="765">
        <v>50.2</v>
      </c>
      <c r="H40" s="769">
        <v>77.8</v>
      </c>
      <c r="I40" s="751">
        <v>163</v>
      </c>
      <c r="J40" s="728">
        <v>80</v>
      </c>
      <c r="K40" s="750">
        <v>243</v>
      </c>
      <c r="L40" s="776">
        <v>54.333333333333336</v>
      </c>
      <c r="M40" s="726">
        <v>26.666666666666668</v>
      </c>
      <c r="N40" s="758">
        <v>81</v>
      </c>
      <c r="O40" s="776">
        <v>218</v>
      </c>
      <c r="P40" s="821">
        <v>109</v>
      </c>
    </row>
    <row r="41" spans="1:16" ht="13.5" customHeight="1" x14ac:dyDescent="0.3">
      <c r="A41" s="724" t="s">
        <v>399</v>
      </c>
      <c r="B41" s="724" t="s">
        <v>400</v>
      </c>
      <c r="C41" s="724" t="s">
        <v>939</v>
      </c>
      <c r="D41" s="724" t="s">
        <v>62</v>
      </c>
      <c r="E41" s="724" t="s">
        <v>129</v>
      </c>
      <c r="F41" s="968">
        <v>73.599999999999994</v>
      </c>
      <c r="G41" s="765">
        <v>37</v>
      </c>
      <c r="H41" s="769">
        <v>55.2</v>
      </c>
      <c r="I41" s="751">
        <v>67</v>
      </c>
      <c r="J41" s="728">
        <v>34</v>
      </c>
      <c r="K41" s="750">
        <v>101</v>
      </c>
      <c r="L41" s="776">
        <v>22.333333333333332</v>
      </c>
      <c r="M41" s="726">
        <v>11.333333333333334</v>
      </c>
      <c r="N41" s="758">
        <v>33.666666666666664</v>
      </c>
      <c r="O41" s="776">
        <v>79</v>
      </c>
      <c r="P41" s="821">
        <v>169</v>
      </c>
    </row>
    <row r="42" spans="1:16" ht="13.5" customHeight="1" x14ac:dyDescent="0.3">
      <c r="A42" s="724" t="s">
        <v>401</v>
      </c>
      <c r="B42" s="724" t="s">
        <v>402</v>
      </c>
      <c r="C42" s="724" t="s">
        <v>939</v>
      </c>
      <c r="D42" s="724" t="s">
        <v>62</v>
      </c>
      <c r="E42" s="724" t="s">
        <v>129</v>
      </c>
      <c r="F42" s="968">
        <v>75.3</v>
      </c>
      <c r="G42" s="765">
        <v>29.4</v>
      </c>
      <c r="H42" s="769">
        <v>51.9</v>
      </c>
      <c r="I42" s="751">
        <v>133</v>
      </c>
      <c r="J42" s="728">
        <v>57</v>
      </c>
      <c r="K42" s="750">
        <v>190</v>
      </c>
      <c r="L42" s="776">
        <v>44.333333333333336</v>
      </c>
      <c r="M42" s="726">
        <v>19</v>
      </c>
      <c r="N42" s="758">
        <v>63.333333333333336</v>
      </c>
      <c r="O42" s="776">
        <v>52</v>
      </c>
      <c r="P42" s="821">
        <v>242</v>
      </c>
    </row>
    <row r="43" spans="1:16" ht="13.5" customHeight="1" x14ac:dyDescent="0.3">
      <c r="A43" s="724" t="s">
        <v>134</v>
      </c>
      <c r="B43" s="724" t="s">
        <v>135</v>
      </c>
      <c r="C43" s="724" t="s">
        <v>920</v>
      </c>
      <c r="D43" s="724" t="s">
        <v>61</v>
      </c>
      <c r="E43" s="724" t="s">
        <v>129</v>
      </c>
      <c r="F43" s="968">
        <v>117.8</v>
      </c>
      <c r="G43" s="765">
        <v>49.9</v>
      </c>
      <c r="H43" s="769">
        <v>82.8</v>
      </c>
      <c r="I43" s="751">
        <v>334</v>
      </c>
      <c r="J43" s="728">
        <v>152</v>
      </c>
      <c r="K43" s="750">
        <v>486</v>
      </c>
      <c r="L43" s="776">
        <v>111.33333333333333</v>
      </c>
      <c r="M43" s="726">
        <v>50.666666666666664</v>
      </c>
      <c r="N43" s="758">
        <v>162</v>
      </c>
      <c r="O43" s="776">
        <v>240</v>
      </c>
      <c r="P43" s="821">
        <v>90</v>
      </c>
    </row>
    <row r="44" spans="1:16" ht="13.5" customHeight="1" x14ac:dyDescent="0.3">
      <c r="A44" s="724" t="s">
        <v>132</v>
      </c>
      <c r="B44" s="724" t="s">
        <v>133</v>
      </c>
      <c r="C44" s="724" t="s">
        <v>920</v>
      </c>
      <c r="D44" s="724" t="s">
        <v>61</v>
      </c>
      <c r="E44" s="724" t="s">
        <v>129</v>
      </c>
      <c r="F44" s="968">
        <v>121.4</v>
      </c>
      <c r="G44" s="765">
        <v>42.9</v>
      </c>
      <c r="H44" s="769">
        <v>81.400000000000006</v>
      </c>
      <c r="I44" s="751">
        <v>183</v>
      </c>
      <c r="J44" s="728">
        <v>67</v>
      </c>
      <c r="K44" s="750">
        <v>250</v>
      </c>
      <c r="L44" s="776">
        <v>61</v>
      </c>
      <c r="M44" s="726">
        <v>22.333333333333332</v>
      </c>
      <c r="N44" s="758">
        <v>83.333333333333329</v>
      </c>
      <c r="O44" s="776">
        <v>235</v>
      </c>
      <c r="P44" s="821">
        <v>86</v>
      </c>
    </row>
    <row r="45" spans="1:16" ht="13.5" customHeight="1" x14ac:dyDescent="0.3">
      <c r="A45" s="724" t="s">
        <v>130</v>
      </c>
      <c r="B45" s="724" t="s">
        <v>131</v>
      </c>
      <c r="C45" s="724" t="s">
        <v>920</v>
      </c>
      <c r="D45" s="724" t="s">
        <v>61</v>
      </c>
      <c r="E45" s="724" t="s">
        <v>129</v>
      </c>
      <c r="F45" s="968">
        <v>101.5</v>
      </c>
      <c r="G45" s="765">
        <v>46.2</v>
      </c>
      <c r="H45" s="769">
        <v>73.7</v>
      </c>
      <c r="I45" s="751">
        <v>115</v>
      </c>
      <c r="J45" s="728">
        <v>54</v>
      </c>
      <c r="K45" s="750">
        <v>169</v>
      </c>
      <c r="L45" s="776">
        <v>38.333333333333336</v>
      </c>
      <c r="M45" s="726">
        <v>18</v>
      </c>
      <c r="N45" s="758">
        <v>56.333333333333336</v>
      </c>
      <c r="O45" s="776">
        <v>190</v>
      </c>
      <c r="P45" s="821">
        <v>58</v>
      </c>
    </row>
    <row r="46" spans="1:16" ht="13.5" customHeight="1" x14ac:dyDescent="0.3">
      <c r="A46" s="724" t="s">
        <v>138</v>
      </c>
      <c r="B46" s="724" t="s">
        <v>139</v>
      </c>
      <c r="C46" s="724" t="s">
        <v>920</v>
      </c>
      <c r="D46" s="724" t="s">
        <v>61</v>
      </c>
      <c r="E46" s="724" t="s">
        <v>129</v>
      </c>
      <c r="F46" s="968">
        <v>100.9</v>
      </c>
      <c r="G46" s="765">
        <v>42.5</v>
      </c>
      <c r="H46" s="769">
        <v>71</v>
      </c>
      <c r="I46" s="751">
        <v>159</v>
      </c>
      <c r="J46" s="728">
        <v>71</v>
      </c>
      <c r="K46" s="750">
        <v>230</v>
      </c>
      <c r="L46" s="776">
        <v>53</v>
      </c>
      <c r="M46" s="726">
        <v>23.666666666666668</v>
      </c>
      <c r="N46" s="758">
        <v>76.666666666666671</v>
      </c>
      <c r="O46" s="776">
        <v>175</v>
      </c>
      <c r="P46" s="821">
        <v>168</v>
      </c>
    </row>
    <row r="47" spans="1:16" ht="13.5" customHeight="1" x14ac:dyDescent="0.3">
      <c r="A47" s="724" t="s">
        <v>127</v>
      </c>
      <c r="B47" s="724" t="s">
        <v>128</v>
      </c>
      <c r="C47" s="724" t="s">
        <v>920</v>
      </c>
      <c r="D47" s="724" t="s">
        <v>61</v>
      </c>
      <c r="E47" s="724" t="s">
        <v>129</v>
      </c>
      <c r="F47" s="968">
        <v>89.9</v>
      </c>
      <c r="G47" s="765">
        <v>45.2</v>
      </c>
      <c r="H47" s="769">
        <v>67.3</v>
      </c>
      <c r="I47" s="751">
        <v>173</v>
      </c>
      <c r="J47" s="728">
        <v>90</v>
      </c>
      <c r="K47" s="750">
        <v>263</v>
      </c>
      <c r="L47" s="776">
        <v>57.666666666666664</v>
      </c>
      <c r="M47" s="726">
        <v>30</v>
      </c>
      <c r="N47" s="758">
        <v>87.666666666666671</v>
      </c>
      <c r="O47" s="776">
        <v>156</v>
      </c>
      <c r="P47" s="821">
        <v>167</v>
      </c>
    </row>
    <row r="48" spans="1:16" ht="13.5" customHeight="1" x14ac:dyDescent="0.3">
      <c r="A48" s="724" t="s">
        <v>142</v>
      </c>
      <c r="B48" s="724" t="s">
        <v>143</v>
      </c>
      <c r="C48" s="724" t="s">
        <v>920</v>
      </c>
      <c r="D48" s="724" t="s">
        <v>61</v>
      </c>
      <c r="E48" s="724" t="s">
        <v>129</v>
      </c>
      <c r="F48" s="968">
        <v>81.7</v>
      </c>
      <c r="G48" s="765">
        <v>40.4</v>
      </c>
      <c r="H48" s="769">
        <v>60.6</v>
      </c>
      <c r="I48" s="751">
        <v>132</v>
      </c>
      <c r="J48" s="728">
        <v>70</v>
      </c>
      <c r="K48" s="750">
        <v>202</v>
      </c>
      <c r="L48" s="776">
        <v>44</v>
      </c>
      <c r="M48" s="726">
        <v>23.333333333333332</v>
      </c>
      <c r="N48" s="758">
        <v>67.333333333333329</v>
      </c>
      <c r="O48" s="776">
        <v>114</v>
      </c>
      <c r="P48" s="821">
        <v>177</v>
      </c>
    </row>
    <row r="49" spans="1:16" ht="13.5" customHeight="1" x14ac:dyDescent="0.3">
      <c r="A49" s="724" t="s">
        <v>144</v>
      </c>
      <c r="B49" s="724" t="s">
        <v>145</v>
      </c>
      <c r="C49" s="724" t="s">
        <v>920</v>
      </c>
      <c r="D49" s="724" t="s">
        <v>61</v>
      </c>
      <c r="E49" s="724" t="s">
        <v>129</v>
      </c>
      <c r="F49" s="968">
        <v>87</v>
      </c>
      <c r="G49" s="765">
        <v>34.700000000000003</v>
      </c>
      <c r="H49" s="769">
        <v>60.6</v>
      </c>
      <c r="I49" s="751">
        <v>122</v>
      </c>
      <c r="J49" s="728">
        <v>49</v>
      </c>
      <c r="K49" s="750">
        <v>171</v>
      </c>
      <c r="L49" s="776">
        <v>40.666666666666664</v>
      </c>
      <c r="M49" s="726">
        <v>16.333333333333332</v>
      </c>
      <c r="N49" s="758">
        <v>57</v>
      </c>
      <c r="O49" s="776">
        <v>114</v>
      </c>
      <c r="P49" s="821">
        <v>218</v>
      </c>
    </row>
    <row r="50" spans="1:16" ht="13.5" customHeight="1" x14ac:dyDescent="0.3">
      <c r="A50" s="724" t="s">
        <v>140</v>
      </c>
      <c r="B50" s="724" t="s">
        <v>141</v>
      </c>
      <c r="C50" s="724" t="s">
        <v>920</v>
      </c>
      <c r="D50" s="724" t="s">
        <v>61</v>
      </c>
      <c r="E50" s="724" t="s">
        <v>129</v>
      </c>
      <c r="F50" s="968">
        <v>75.8</v>
      </c>
      <c r="G50" s="765">
        <v>41.2</v>
      </c>
      <c r="H50" s="769">
        <v>58.5</v>
      </c>
      <c r="I50" s="751">
        <v>106</v>
      </c>
      <c r="J50" s="728">
        <v>59</v>
      </c>
      <c r="K50" s="750">
        <v>165</v>
      </c>
      <c r="L50" s="776">
        <v>35.333333333333336</v>
      </c>
      <c r="M50" s="726">
        <v>19.666666666666668</v>
      </c>
      <c r="N50" s="758">
        <v>55</v>
      </c>
      <c r="O50" s="776">
        <v>103</v>
      </c>
      <c r="P50" s="821">
        <v>202</v>
      </c>
    </row>
    <row r="51" spans="1:16" ht="13.5" customHeight="1" x14ac:dyDescent="0.3">
      <c r="A51" s="724" t="s">
        <v>136</v>
      </c>
      <c r="B51" s="724" t="s">
        <v>137</v>
      </c>
      <c r="C51" s="724" t="s">
        <v>920</v>
      </c>
      <c r="D51" s="724" t="s">
        <v>61</v>
      </c>
      <c r="E51" s="724" t="s">
        <v>129</v>
      </c>
      <c r="F51" s="968">
        <v>76.8</v>
      </c>
      <c r="G51" s="765">
        <v>31.6</v>
      </c>
      <c r="H51" s="769">
        <v>54</v>
      </c>
      <c r="I51" s="751">
        <v>94</v>
      </c>
      <c r="J51" s="728">
        <v>40</v>
      </c>
      <c r="K51" s="750">
        <v>134</v>
      </c>
      <c r="L51" s="776">
        <v>31.333333333333332</v>
      </c>
      <c r="M51" s="726">
        <v>13.333333333333334</v>
      </c>
      <c r="N51" s="758">
        <v>44.666666666666664</v>
      </c>
      <c r="O51" s="776">
        <v>64</v>
      </c>
      <c r="P51" s="821">
        <v>265</v>
      </c>
    </row>
    <row r="52" spans="1:16" ht="13.5" customHeight="1" x14ac:dyDescent="0.3">
      <c r="A52" s="724" t="s">
        <v>604</v>
      </c>
      <c r="B52" s="724" t="s">
        <v>605</v>
      </c>
      <c r="C52" s="724" t="s">
        <v>928</v>
      </c>
      <c r="D52" s="724" t="s">
        <v>56</v>
      </c>
      <c r="E52" s="724" t="s">
        <v>129</v>
      </c>
      <c r="F52" s="968">
        <v>107.2</v>
      </c>
      <c r="G52" s="765">
        <v>51.4</v>
      </c>
      <c r="H52" s="769">
        <v>78.599999999999994</v>
      </c>
      <c r="I52" s="751">
        <v>346</v>
      </c>
      <c r="J52" s="728">
        <v>176</v>
      </c>
      <c r="K52" s="750">
        <v>522</v>
      </c>
      <c r="L52" s="776">
        <v>115.33333333333333</v>
      </c>
      <c r="M52" s="726">
        <v>58.666666666666664</v>
      </c>
      <c r="N52" s="758">
        <v>174</v>
      </c>
      <c r="O52" s="776">
        <v>222</v>
      </c>
      <c r="P52" s="821">
        <v>72</v>
      </c>
    </row>
    <row r="53" spans="1:16" ht="13.5" customHeight="1" x14ac:dyDescent="0.3">
      <c r="A53" s="724" t="s">
        <v>602</v>
      </c>
      <c r="B53" s="724" t="s">
        <v>603</v>
      </c>
      <c r="C53" s="724" t="s">
        <v>928</v>
      </c>
      <c r="D53" s="724" t="s">
        <v>56</v>
      </c>
      <c r="E53" s="724" t="s">
        <v>129</v>
      </c>
      <c r="F53" s="968">
        <v>100.7</v>
      </c>
      <c r="G53" s="765">
        <v>52.7</v>
      </c>
      <c r="H53" s="769">
        <v>75.900000000000006</v>
      </c>
      <c r="I53" s="751">
        <v>150</v>
      </c>
      <c r="J53" s="728">
        <v>87</v>
      </c>
      <c r="K53" s="750">
        <v>237</v>
      </c>
      <c r="L53" s="776">
        <v>50</v>
      </c>
      <c r="M53" s="726">
        <v>29</v>
      </c>
      <c r="N53" s="758">
        <v>79</v>
      </c>
      <c r="O53" s="776">
        <v>204</v>
      </c>
      <c r="P53" s="821">
        <v>123</v>
      </c>
    </row>
    <row r="54" spans="1:16" ht="13.5" customHeight="1" x14ac:dyDescent="0.3">
      <c r="A54" s="724" t="s">
        <v>610</v>
      </c>
      <c r="B54" s="724" t="s">
        <v>611</v>
      </c>
      <c r="C54" s="724" t="s">
        <v>928</v>
      </c>
      <c r="D54" s="724" t="s">
        <v>56</v>
      </c>
      <c r="E54" s="724" t="s">
        <v>129</v>
      </c>
      <c r="F54" s="968">
        <v>110.4</v>
      </c>
      <c r="G54" s="765">
        <v>42.8</v>
      </c>
      <c r="H54" s="769">
        <v>75.599999999999994</v>
      </c>
      <c r="I54" s="751">
        <v>236</v>
      </c>
      <c r="J54" s="728">
        <v>99</v>
      </c>
      <c r="K54" s="750">
        <v>335</v>
      </c>
      <c r="L54" s="776">
        <v>78.666666666666671</v>
      </c>
      <c r="M54" s="726">
        <v>33</v>
      </c>
      <c r="N54" s="758">
        <v>111.66666666666667</v>
      </c>
      <c r="O54" s="776">
        <v>202</v>
      </c>
      <c r="P54" s="821">
        <v>48</v>
      </c>
    </row>
    <row r="55" spans="1:16" ht="13.5" customHeight="1" x14ac:dyDescent="0.3">
      <c r="A55" s="724" t="s">
        <v>612</v>
      </c>
      <c r="B55" s="724" t="s">
        <v>613</v>
      </c>
      <c r="C55" s="724" t="s">
        <v>928</v>
      </c>
      <c r="D55" s="724" t="s">
        <v>56</v>
      </c>
      <c r="E55" s="724" t="s">
        <v>129</v>
      </c>
      <c r="F55" s="968">
        <v>100.7</v>
      </c>
      <c r="G55" s="765">
        <v>41.4</v>
      </c>
      <c r="H55" s="769">
        <v>70.2</v>
      </c>
      <c r="I55" s="751">
        <v>119</v>
      </c>
      <c r="J55" s="728">
        <v>49</v>
      </c>
      <c r="K55" s="750">
        <v>168</v>
      </c>
      <c r="L55" s="776">
        <v>39.666666666666664</v>
      </c>
      <c r="M55" s="726">
        <v>16.333333333333332</v>
      </c>
      <c r="N55" s="758">
        <v>56</v>
      </c>
      <c r="O55" s="776">
        <v>171</v>
      </c>
      <c r="P55" s="821">
        <v>67</v>
      </c>
    </row>
    <row r="56" spans="1:16" ht="13.5" customHeight="1" x14ac:dyDescent="0.3">
      <c r="A56" s="724" t="s">
        <v>614</v>
      </c>
      <c r="B56" s="724" t="s">
        <v>615</v>
      </c>
      <c r="C56" s="724" t="s">
        <v>928</v>
      </c>
      <c r="D56" s="724" t="s">
        <v>56</v>
      </c>
      <c r="E56" s="724" t="s">
        <v>129</v>
      </c>
      <c r="F56" s="968">
        <v>96.3</v>
      </c>
      <c r="G56" s="765">
        <v>43.2</v>
      </c>
      <c r="H56" s="769">
        <v>69.2</v>
      </c>
      <c r="I56" s="751">
        <v>93</v>
      </c>
      <c r="J56" s="728">
        <v>40</v>
      </c>
      <c r="K56" s="750">
        <v>133</v>
      </c>
      <c r="L56" s="776">
        <v>31</v>
      </c>
      <c r="M56" s="726">
        <v>13.333333333333334</v>
      </c>
      <c r="N56" s="758">
        <v>44.333333333333336</v>
      </c>
      <c r="O56" s="776">
        <v>168</v>
      </c>
      <c r="P56" s="821">
        <v>139</v>
      </c>
    </row>
    <row r="57" spans="1:16" ht="13.5" customHeight="1" x14ac:dyDescent="0.3">
      <c r="A57" s="724" t="s">
        <v>598</v>
      </c>
      <c r="B57" s="724" t="s">
        <v>599</v>
      </c>
      <c r="C57" s="724" t="s">
        <v>928</v>
      </c>
      <c r="D57" s="724" t="s">
        <v>56</v>
      </c>
      <c r="E57" s="724" t="s">
        <v>129</v>
      </c>
      <c r="F57" s="968">
        <v>101.3</v>
      </c>
      <c r="G57" s="765">
        <v>31.2</v>
      </c>
      <c r="H57" s="769">
        <v>64.599999999999994</v>
      </c>
      <c r="I57" s="751">
        <v>132</v>
      </c>
      <c r="J57" s="728">
        <v>45</v>
      </c>
      <c r="K57" s="750">
        <v>177</v>
      </c>
      <c r="L57" s="776">
        <v>44</v>
      </c>
      <c r="M57" s="726">
        <v>15</v>
      </c>
      <c r="N57" s="758">
        <v>59</v>
      </c>
      <c r="O57" s="776">
        <v>141</v>
      </c>
      <c r="P57" s="821">
        <v>193</v>
      </c>
    </row>
    <row r="58" spans="1:16" ht="13.5" customHeight="1" x14ac:dyDescent="0.3">
      <c r="A58" s="724" t="s">
        <v>600</v>
      </c>
      <c r="B58" s="724" t="s">
        <v>601</v>
      </c>
      <c r="C58" s="724" t="s">
        <v>928</v>
      </c>
      <c r="D58" s="724" t="s">
        <v>56</v>
      </c>
      <c r="E58" s="724" t="s">
        <v>129</v>
      </c>
      <c r="F58" s="968">
        <v>81.599999999999994</v>
      </c>
      <c r="G58" s="765">
        <v>34.4</v>
      </c>
      <c r="H58" s="769">
        <v>57.7</v>
      </c>
      <c r="I58" s="751">
        <v>102</v>
      </c>
      <c r="J58" s="728">
        <v>43</v>
      </c>
      <c r="K58" s="750">
        <v>145</v>
      </c>
      <c r="L58" s="776">
        <v>34</v>
      </c>
      <c r="M58" s="726">
        <v>14.333333333333334</v>
      </c>
      <c r="N58" s="758">
        <v>48.333333333333336</v>
      </c>
      <c r="O58" s="776">
        <v>99</v>
      </c>
      <c r="P58" s="821">
        <v>162</v>
      </c>
    </row>
    <row r="59" spans="1:16" ht="13.5" customHeight="1" x14ac:dyDescent="0.3">
      <c r="A59" s="724" t="s">
        <v>608</v>
      </c>
      <c r="B59" s="724" t="s">
        <v>609</v>
      </c>
      <c r="C59" s="724" t="s">
        <v>928</v>
      </c>
      <c r="D59" s="724" t="s">
        <v>56</v>
      </c>
      <c r="E59" s="724" t="s">
        <v>129</v>
      </c>
      <c r="F59" s="968">
        <v>78.2</v>
      </c>
      <c r="G59" s="765">
        <v>31.5</v>
      </c>
      <c r="H59" s="769">
        <v>54</v>
      </c>
      <c r="I59" s="751">
        <v>170</v>
      </c>
      <c r="J59" s="728">
        <v>73</v>
      </c>
      <c r="K59" s="750">
        <v>243</v>
      </c>
      <c r="L59" s="776">
        <v>56.666666666666664</v>
      </c>
      <c r="M59" s="726">
        <v>24.333333333333332</v>
      </c>
      <c r="N59" s="758">
        <v>81</v>
      </c>
      <c r="O59" s="776">
        <v>64</v>
      </c>
      <c r="P59" s="821">
        <v>186</v>
      </c>
    </row>
    <row r="60" spans="1:16" ht="13.5" customHeight="1" x14ac:dyDescent="0.3">
      <c r="A60" s="724" t="s">
        <v>606</v>
      </c>
      <c r="B60" s="724" t="s">
        <v>607</v>
      </c>
      <c r="C60" s="724" t="s">
        <v>928</v>
      </c>
      <c r="D60" s="724" t="s">
        <v>56</v>
      </c>
      <c r="E60" s="724" t="s">
        <v>129</v>
      </c>
      <c r="F60" s="968">
        <v>77.900000000000006</v>
      </c>
      <c r="G60" s="765">
        <v>23.8</v>
      </c>
      <c r="H60" s="769">
        <v>49.6</v>
      </c>
      <c r="I60" s="751">
        <v>117</v>
      </c>
      <c r="J60" s="728">
        <v>41</v>
      </c>
      <c r="K60" s="750">
        <v>158</v>
      </c>
      <c r="L60" s="776">
        <v>39</v>
      </c>
      <c r="M60" s="726">
        <v>13.666666666666666</v>
      </c>
      <c r="N60" s="758">
        <v>52.666666666666664</v>
      </c>
      <c r="O60" s="776">
        <v>34</v>
      </c>
      <c r="P60" s="821">
        <v>219</v>
      </c>
    </row>
    <row r="61" spans="1:16" ht="13.5" customHeight="1" x14ac:dyDescent="0.3">
      <c r="A61" s="724" t="s">
        <v>596</v>
      </c>
      <c r="B61" s="724" t="s">
        <v>597</v>
      </c>
      <c r="C61" s="724" t="s">
        <v>928</v>
      </c>
      <c r="D61" s="724" t="s">
        <v>56</v>
      </c>
      <c r="E61" s="724" t="s">
        <v>129</v>
      </c>
      <c r="F61" s="968">
        <v>69.3</v>
      </c>
      <c r="G61" s="765">
        <v>28.3</v>
      </c>
      <c r="H61" s="769">
        <v>47.9</v>
      </c>
      <c r="I61" s="751">
        <v>168</v>
      </c>
      <c r="J61" s="728">
        <v>80</v>
      </c>
      <c r="K61" s="750">
        <v>248</v>
      </c>
      <c r="L61" s="776">
        <v>56</v>
      </c>
      <c r="M61" s="726">
        <v>26.666666666666668</v>
      </c>
      <c r="N61" s="758">
        <v>82.666666666666671</v>
      </c>
      <c r="O61" s="776">
        <v>23</v>
      </c>
      <c r="P61" s="821">
        <v>238</v>
      </c>
    </row>
    <row r="62" spans="1:16" ht="13.5" customHeight="1" x14ac:dyDescent="0.3">
      <c r="A62" s="724" t="s">
        <v>1211</v>
      </c>
      <c r="B62" s="724" t="s">
        <v>1230</v>
      </c>
      <c r="C62" s="724" t="s">
        <v>929</v>
      </c>
      <c r="D62" s="724" t="s">
        <v>56</v>
      </c>
      <c r="E62" s="724" t="s">
        <v>129</v>
      </c>
      <c r="F62" s="968">
        <v>82.2</v>
      </c>
      <c r="G62" s="765">
        <v>37.4</v>
      </c>
      <c r="H62" s="769">
        <v>59.3</v>
      </c>
      <c r="I62" s="751">
        <v>431</v>
      </c>
      <c r="J62" s="728">
        <v>208</v>
      </c>
      <c r="K62" s="750">
        <v>639</v>
      </c>
      <c r="L62" s="776">
        <v>143.66666666666666</v>
      </c>
      <c r="M62" s="726">
        <v>69.333333333333329</v>
      </c>
      <c r="N62" s="758">
        <v>213</v>
      </c>
      <c r="O62" s="776">
        <v>106</v>
      </c>
      <c r="P62" s="821">
        <v>166</v>
      </c>
    </row>
    <row r="63" spans="1:16" ht="13.5" customHeight="1" x14ac:dyDescent="0.3">
      <c r="A63" s="724" t="s">
        <v>1213</v>
      </c>
      <c r="B63" s="724" t="s">
        <v>929</v>
      </c>
      <c r="C63" s="724" t="s">
        <v>929</v>
      </c>
      <c r="D63" s="724" t="s">
        <v>56</v>
      </c>
      <c r="E63" s="724" t="s">
        <v>129</v>
      </c>
      <c r="F63" s="968">
        <v>82.3</v>
      </c>
      <c r="G63" s="765">
        <v>31.4</v>
      </c>
      <c r="H63" s="769">
        <v>56</v>
      </c>
      <c r="I63" s="751">
        <v>518</v>
      </c>
      <c r="J63" s="728">
        <v>212</v>
      </c>
      <c r="K63" s="750">
        <v>730</v>
      </c>
      <c r="L63" s="776">
        <v>172.66666666666666</v>
      </c>
      <c r="M63" s="726">
        <v>70.666666666666671</v>
      </c>
      <c r="N63" s="758">
        <v>243.33333333333334</v>
      </c>
      <c r="O63" s="776">
        <v>86</v>
      </c>
      <c r="P63" s="821">
        <v>197</v>
      </c>
    </row>
    <row r="64" spans="1:16" ht="13.5" customHeight="1" x14ac:dyDescent="0.3">
      <c r="A64" s="724" t="s">
        <v>487</v>
      </c>
      <c r="B64" s="724" t="s">
        <v>488</v>
      </c>
      <c r="C64" s="724" t="s">
        <v>936</v>
      </c>
      <c r="D64" s="724" t="s">
        <v>58</v>
      </c>
      <c r="E64" s="724" t="s">
        <v>129</v>
      </c>
      <c r="F64" s="968">
        <v>144</v>
      </c>
      <c r="G64" s="765">
        <v>63.2</v>
      </c>
      <c r="H64" s="769">
        <v>102.3</v>
      </c>
      <c r="I64" s="751">
        <v>183</v>
      </c>
      <c r="J64" s="728">
        <v>85</v>
      </c>
      <c r="K64" s="750">
        <v>268</v>
      </c>
      <c r="L64" s="776">
        <v>61</v>
      </c>
      <c r="M64" s="726">
        <v>28.333333333333332</v>
      </c>
      <c r="N64" s="758">
        <v>89.333333333333329</v>
      </c>
      <c r="O64" s="776">
        <v>303</v>
      </c>
      <c r="P64" s="821">
        <v>13</v>
      </c>
    </row>
    <row r="65" spans="1:16" ht="13.5" customHeight="1" x14ac:dyDescent="0.3">
      <c r="A65" s="724" t="s">
        <v>483</v>
      </c>
      <c r="B65" s="724" t="s">
        <v>484</v>
      </c>
      <c r="C65" s="724" t="s">
        <v>936</v>
      </c>
      <c r="D65" s="724" t="s">
        <v>58</v>
      </c>
      <c r="E65" s="724" t="s">
        <v>129</v>
      </c>
      <c r="F65" s="968">
        <v>103.7</v>
      </c>
      <c r="G65" s="765">
        <v>40</v>
      </c>
      <c r="H65" s="769">
        <v>71.7</v>
      </c>
      <c r="I65" s="751">
        <v>307</v>
      </c>
      <c r="J65" s="728">
        <v>120</v>
      </c>
      <c r="K65" s="750">
        <v>427</v>
      </c>
      <c r="L65" s="776">
        <v>102.33333333333333</v>
      </c>
      <c r="M65" s="726">
        <v>40</v>
      </c>
      <c r="N65" s="758">
        <v>142.33333333333334</v>
      </c>
      <c r="O65" s="776">
        <v>177</v>
      </c>
      <c r="P65" s="821">
        <v>140</v>
      </c>
    </row>
    <row r="66" spans="1:16" ht="13.5" customHeight="1" x14ac:dyDescent="0.3">
      <c r="A66" s="724" t="s">
        <v>485</v>
      </c>
      <c r="B66" s="724" t="s">
        <v>486</v>
      </c>
      <c r="C66" s="724" t="s">
        <v>936</v>
      </c>
      <c r="D66" s="724" t="s">
        <v>58</v>
      </c>
      <c r="E66" s="724" t="s">
        <v>129</v>
      </c>
      <c r="F66" s="968">
        <v>93.1</v>
      </c>
      <c r="G66" s="765">
        <v>33.700000000000003</v>
      </c>
      <c r="H66" s="769">
        <v>62</v>
      </c>
      <c r="I66" s="751">
        <v>135</v>
      </c>
      <c r="J66" s="728">
        <v>54</v>
      </c>
      <c r="K66" s="750">
        <v>189</v>
      </c>
      <c r="L66" s="776">
        <v>45</v>
      </c>
      <c r="M66" s="726">
        <v>18</v>
      </c>
      <c r="N66" s="758">
        <v>63</v>
      </c>
      <c r="O66" s="776">
        <v>124</v>
      </c>
      <c r="P66" s="821">
        <v>106</v>
      </c>
    </row>
    <row r="67" spans="1:16" ht="13.5" customHeight="1" x14ac:dyDescent="0.3">
      <c r="A67" s="724" t="s">
        <v>489</v>
      </c>
      <c r="B67" s="724" t="s">
        <v>490</v>
      </c>
      <c r="C67" s="724" t="s">
        <v>936</v>
      </c>
      <c r="D67" s="724" t="s">
        <v>58</v>
      </c>
      <c r="E67" s="724" t="s">
        <v>129</v>
      </c>
      <c r="F67" s="968">
        <v>70</v>
      </c>
      <c r="G67" s="765">
        <v>32.5</v>
      </c>
      <c r="H67" s="769">
        <v>50.2</v>
      </c>
      <c r="I67" s="751">
        <v>106</v>
      </c>
      <c r="J67" s="728">
        <v>54</v>
      </c>
      <c r="K67" s="750">
        <v>160</v>
      </c>
      <c r="L67" s="776">
        <v>35.333333333333336</v>
      </c>
      <c r="M67" s="726">
        <v>18</v>
      </c>
      <c r="N67" s="758">
        <v>53.333333333333336</v>
      </c>
      <c r="O67" s="776">
        <v>43</v>
      </c>
      <c r="P67" s="821">
        <v>194</v>
      </c>
    </row>
    <row r="68" spans="1:16" ht="13.5" customHeight="1" x14ac:dyDescent="0.3">
      <c r="A68" s="724" t="s">
        <v>493</v>
      </c>
      <c r="B68" s="724" t="s">
        <v>494</v>
      </c>
      <c r="C68" s="724" t="s">
        <v>936</v>
      </c>
      <c r="D68" s="724" t="s">
        <v>58</v>
      </c>
      <c r="E68" s="724" t="s">
        <v>129</v>
      </c>
      <c r="F68" s="968">
        <v>72.900000000000006</v>
      </c>
      <c r="G68" s="765">
        <v>28</v>
      </c>
      <c r="H68" s="769">
        <v>49.3</v>
      </c>
      <c r="I68" s="751">
        <v>183</v>
      </c>
      <c r="J68" s="728">
        <v>79</v>
      </c>
      <c r="K68" s="750">
        <v>262</v>
      </c>
      <c r="L68" s="776">
        <v>61</v>
      </c>
      <c r="M68" s="726">
        <v>26.333333333333332</v>
      </c>
      <c r="N68" s="758">
        <v>87.333333333333329</v>
      </c>
      <c r="O68" s="776">
        <v>32</v>
      </c>
      <c r="P68" s="821">
        <v>254</v>
      </c>
    </row>
    <row r="69" spans="1:16" ht="13.5" customHeight="1" x14ac:dyDescent="0.3">
      <c r="A69" s="724" t="s">
        <v>491</v>
      </c>
      <c r="B69" s="724" t="s">
        <v>492</v>
      </c>
      <c r="C69" s="724" t="s">
        <v>936</v>
      </c>
      <c r="D69" s="724" t="s">
        <v>58</v>
      </c>
      <c r="E69" s="724" t="s">
        <v>129</v>
      </c>
      <c r="F69" s="968">
        <v>67.7</v>
      </c>
      <c r="G69" s="765">
        <v>31</v>
      </c>
      <c r="H69" s="769">
        <v>48.6</v>
      </c>
      <c r="I69" s="751">
        <v>112</v>
      </c>
      <c r="J69" s="728">
        <v>52</v>
      </c>
      <c r="K69" s="750">
        <v>164</v>
      </c>
      <c r="L69" s="776">
        <v>37.333333333333336</v>
      </c>
      <c r="M69" s="726">
        <v>17.333333333333332</v>
      </c>
      <c r="N69" s="758">
        <v>54.666666666666664</v>
      </c>
      <c r="O69" s="776">
        <v>28</v>
      </c>
      <c r="P69" s="821">
        <v>135</v>
      </c>
    </row>
    <row r="70" spans="1:16" ht="13.5" customHeight="1" x14ac:dyDescent="0.3">
      <c r="A70" s="724" t="s">
        <v>240</v>
      </c>
      <c r="B70" s="724" t="s">
        <v>241</v>
      </c>
      <c r="C70" s="724" t="s">
        <v>932</v>
      </c>
      <c r="D70" s="724" t="s">
        <v>59</v>
      </c>
      <c r="E70" s="724" t="s">
        <v>129</v>
      </c>
      <c r="F70" s="968">
        <v>141</v>
      </c>
      <c r="G70" s="765">
        <v>50.8</v>
      </c>
      <c r="H70" s="769">
        <v>93.6</v>
      </c>
      <c r="I70" s="751">
        <v>130</v>
      </c>
      <c r="J70" s="728">
        <v>52</v>
      </c>
      <c r="K70" s="750">
        <v>182</v>
      </c>
      <c r="L70" s="776">
        <v>43.333333333333336</v>
      </c>
      <c r="M70" s="726">
        <v>17.333333333333332</v>
      </c>
      <c r="N70" s="758">
        <v>60.666666666666664</v>
      </c>
      <c r="O70" s="776">
        <v>285</v>
      </c>
      <c r="P70" s="821">
        <v>100</v>
      </c>
    </row>
    <row r="71" spans="1:16" ht="13.5" customHeight="1" x14ac:dyDescent="0.3">
      <c r="A71" s="724" t="s">
        <v>248</v>
      </c>
      <c r="B71" s="724" t="s">
        <v>249</v>
      </c>
      <c r="C71" s="724" t="s">
        <v>932</v>
      </c>
      <c r="D71" s="724" t="s">
        <v>59</v>
      </c>
      <c r="E71" s="724" t="s">
        <v>129</v>
      </c>
      <c r="F71" s="968">
        <v>114.8</v>
      </c>
      <c r="G71" s="765">
        <v>50.8</v>
      </c>
      <c r="H71" s="769">
        <v>81.2</v>
      </c>
      <c r="I71" s="751">
        <v>276</v>
      </c>
      <c r="J71" s="728">
        <v>133</v>
      </c>
      <c r="K71" s="750">
        <v>409</v>
      </c>
      <c r="L71" s="776">
        <v>92</v>
      </c>
      <c r="M71" s="726">
        <v>44.333333333333336</v>
      </c>
      <c r="N71" s="758">
        <v>136.33333333333334</v>
      </c>
      <c r="O71" s="776">
        <v>233</v>
      </c>
      <c r="P71" s="821">
        <v>32</v>
      </c>
    </row>
    <row r="72" spans="1:16" ht="13.5" customHeight="1" x14ac:dyDescent="0.3">
      <c r="A72" s="724" t="s">
        <v>250</v>
      </c>
      <c r="B72" s="724" t="s">
        <v>251</v>
      </c>
      <c r="C72" s="724" t="s">
        <v>932</v>
      </c>
      <c r="D72" s="724" t="s">
        <v>59</v>
      </c>
      <c r="E72" s="724" t="s">
        <v>129</v>
      </c>
      <c r="F72" s="968">
        <v>113.5</v>
      </c>
      <c r="G72" s="765">
        <v>47.8</v>
      </c>
      <c r="H72" s="769">
        <v>80.2</v>
      </c>
      <c r="I72" s="751">
        <v>215</v>
      </c>
      <c r="J72" s="728">
        <v>91</v>
      </c>
      <c r="K72" s="750">
        <v>306</v>
      </c>
      <c r="L72" s="776">
        <v>71.666666666666671</v>
      </c>
      <c r="M72" s="726">
        <v>30.333333333333332</v>
      </c>
      <c r="N72" s="758">
        <v>102</v>
      </c>
      <c r="O72" s="776">
        <v>228</v>
      </c>
      <c r="P72" s="821">
        <v>116</v>
      </c>
    </row>
    <row r="73" spans="1:16" ht="13.5" customHeight="1" x14ac:dyDescent="0.3">
      <c r="A73" s="724" t="s">
        <v>226</v>
      </c>
      <c r="B73" s="724" t="s">
        <v>227</v>
      </c>
      <c r="C73" s="724" t="s">
        <v>932</v>
      </c>
      <c r="D73" s="724" t="s">
        <v>59</v>
      </c>
      <c r="E73" s="724" t="s">
        <v>129</v>
      </c>
      <c r="F73" s="968">
        <v>104.3</v>
      </c>
      <c r="G73" s="765">
        <v>46.6</v>
      </c>
      <c r="H73" s="769">
        <v>74.2</v>
      </c>
      <c r="I73" s="751">
        <v>230</v>
      </c>
      <c r="J73" s="728">
        <v>112</v>
      </c>
      <c r="K73" s="750">
        <v>342</v>
      </c>
      <c r="L73" s="776">
        <v>76.666666666666671</v>
      </c>
      <c r="M73" s="726">
        <v>37.333333333333336</v>
      </c>
      <c r="N73" s="758">
        <v>114</v>
      </c>
      <c r="O73" s="776">
        <v>193</v>
      </c>
      <c r="P73" s="821">
        <v>111</v>
      </c>
    </row>
    <row r="74" spans="1:16" ht="13.5" customHeight="1" x14ac:dyDescent="0.3">
      <c r="A74" s="724" t="s">
        <v>246</v>
      </c>
      <c r="B74" s="724" t="s">
        <v>247</v>
      </c>
      <c r="C74" s="724" t="s">
        <v>932</v>
      </c>
      <c r="D74" s="724" t="s">
        <v>59</v>
      </c>
      <c r="E74" s="724" t="s">
        <v>129</v>
      </c>
      <c r="F74" s="968">
        <v>111.1</v>
      </c>
      <c r="G74" s="765">
        <v>39.200000000000003</v>
      </c>
      <c r="H74" s="769">
        <v>74</v>
      </c>
      <c r="I74" s="751">
        <v>256</v>
      </c>
      <c r="J74" s="728">
        <v>97</v>
      </c>
      <c r="K74" s="750">
        <v>353</v>
      </c>
      <c r="L74" s="776">
        <v>85.333333333333329</v>
      </c>
      <c r="M74" s="726">
        <v>32.333333333333336</v>
      </c>
      <c r="N74" s="758">
        <v>117.66666666666667</v>
      </c>
      <c r="O74" s="776">
        <v>192</v>
      </c>
      <c r="P74" s="821">
        <v>129</v>
      </c>
    </row>
    <row r="75" spans="1:16" ht="13.5" customHeight="1" x14ac:dyDescent="0.3">
      <c r="A75" s="724" t="s">
        <v>242</v>
      </c>
      <c r="B75" s="724" t="s">
        <v>243</v>
      </c>
      <c r="C75" s="724" t="s">
        <v>932</v>
      </c>
      <c r="D75" s="724" t="s">
        <v>59</v>
      </c>
      <c r="E75" s="724" t="s">
        <v>129</v>
      </c>
      <c r="F75" s="968">
        <v>83.7</v>
      </c>
      <c r="G75" s="765">
        <v>51.4</v>
      </c>
      <c r="H75" s="769">
        <v>67.400000000000006</v>
      </c>
      <c r="I75" s="751">
        <v>92</v>
      </c>
      <c r="J75" s="728">
        <v>59</v>
      </c>
      <c r="K75" s="750">
        <v>151</v>
      </c>
      <c r="L75" s="776">
        <v>30.666666666666668</v>
      </c>
      <c r="M75" s="726">
        <v>19.666666666666668</v>
      </c>
      <c r="N75" s="758">
        <v>50.333333333333336</v>
      </c>
      <c r="O75" s="776">
        <v>159</v>
      </c>
      <c r="P75" s="821">
        <v>211</v>
      </c>
    </row>
    <row r="76" spans="1:16" ht="13.5" customHeight="1" x14ac:dyDescent="0.3">
      <c r="A76" s="724" t="s">
        <v>232</v>
      </c>
      <c r="B76" s="724" t="s">
        <v>233</v>
      </c>
      <c r="C76" s="724" t="s">
        <v>932</v>
      </c>
      <c r="D76" s="724" t="s">
        <v>59</v>
      </c>
      <c r="E76" s="724" t="s">
        <v>129</v>
      </c>
      <c r="F76" s="968">
        <v>91</v>
      </c>
      <c r="G76" s="765">
        <v>36.700000000000003</v>
      </c>
      <c r="H76" s="769">
        <v>62.6</v>
      </c>
      <c r="I76" s="751">
        <v>127</v>
      </c>
      <c r="J76" s="728">
        <v>57</v>
      </c>
      <c r="K76" s="750">
        <v>184</v>
      </c>
      <c r="L76" s="776">
        <v>42.333333333333336</v>
      </c>
      <c r="M76" s="726">
        <v>19</v>
      </c>
      <c r="N76" s="758">
        <v>61.333333333333336</v>
      </c>
      <c r="O76" s="776">
        <v>128</v>
      </c>
      <c r="P76" s="821">
        <v>182</v>
      </c>
    </row>
    <row r="77" spans="1:16" ht="13.5" customHeight="1" x14ac:dyDescent="0.3">
      <c r="A77" s="724" t="s">
        <v>228</v>
      </c>
      <c r="B77" s="724" t="s">
        <v>229</v>
      </c>
      <c r="C77" s="724" t="s">
        <v>932</v>
      </c>
      <c r="D77" s="724" t="s">
        <v>59</v>
      </c>
      <c r="E77" s="724" t="s">
        <v>129</v>
      </c>
      <c r="F77" s="968">
        <v>87.2</v>
      </c>
      <c r="G77" s="765">
        <v>37.799999999999997</v>
      </c>
      <c r="H77" s="769">
        <v>61.6</v>
      </c>
      <c r="I77" s="751">
        <v>182</v>
      </c>
      <c r="J77" s="728">
        <v>85</v>
      </c>
      <c r="K77" s="750">
        <v>267</v>
      </c>
      <c r="L77" s="776">
        <v>60.666666666666664</v>
      </c>
      <c r="M77" s="726">
        <v>28.333333333333332</v>
      </c>
      <c r="N77" s="758">
        <v>89</v>
      </c>
      <c r="O77" s="776">
        <v>121</v>
      </c>
      <c r="P77" s="821">
        <v>203</v>
      </c>
    </row>
    <row r="78" spans="1:16" ht="13.5" customHeight="1" x14ac:dyDescent="0.3">
      <c r="A78" s="724" t="s">
        <v>234</v>
      </c>
      <c r="B78" s="724" t="s">
        <v>235</v>
      </c>
      <c r="C78" s="724" t="s">
        <v>932</v>
      </c>
      <c r="D78" s="724" t="s">
        <v>59</v>
      </c>
      <c r="E78" s="724" t="s">
        <v>129</v>
      </c>
      <c r="F78" s="968">
        <v>78.3</v>
      </c>
      <c r="G78" s="765">
        <v>32.1</v>
      </c>
      <c r="H78" s="769">
        <v>54.2</v>
      </c>
      <c r="I78" s="751">
        <v>177</v>
      </c>
      <c r="J78" s="728">
        <v>78</v>
      </c>
      <c r="K78" s="750">
        <v>255</v>
      </c>
      <c r="L78" s="776">
        <v>59</v>
      </c>
      <c r="M78" s="726">
        <v>26</v>
      </c>
      <c r="N78" s="758">
        <v>85</v>
      </c>
      <c r="O78" s="776">
        <v>68</v>
      </c>
      <c r="P78" s="821">
        <v>260</v>
      </c>
    </row>
    <row r="79" spans="1:16" ht="13.5" customHeight="1" x14ac:dyDescent="0.3">
      <c r="A79" s="724" t="s">
        <v>230</v>
      </c>
      <c r="B79" s="724" t="s">
        <v>231</v>
      </c>
      <c r="C79" s="724" t="s">
        <v>932</v>
      </c>
      <c r="D79" s="724" t="s">
        <v>59</v>
      </c>
      <c r="E79" s="724" t="s">
        <v>129</v>
      </c>
      <c r="F79" s="968">
        <v>82.5</v>
      </c>
      <c r="G79" s="765">
        <v>26.2</v>
      </c>
      <c r="H79" s="769">
        <v>53.5</v>
      </c>
      <c r="I79" s="751">
        <v>83</v>
      </c>
      <c r="J79" s="728">
        <v>28</v>
      </c>
      <c r="K79" s="750">
        <v>111</v>
      </c>
      <c r="L79" s="776">
        <v>27.666666666666668</v>
      </c>
      <c r="M79" s="726">
        <v>9.3333333333333339</v>
      </c>
      <c r="N79" s="758">
        <v>37</v>
      </c>
      <c r="O79" s="776">
        <v>63</v>
      </c>
      <c r="P79" s="821">
        <v>287</v>
      </c>
    </row>
    <row r="80" spans="1:16" ht="13.5" customHeight="1" x14ac:dyDescent="0.3">
      <c r="A80" s="724" t="s">
        <v>236</v>
      </c>
      <c r="B80" s="724" t="s">
        <v>237</v>
      </c>
      <c r="C80" s="724" t="s">
        <v>932</v>
      </c>
      <c r="D80" s="724" t="s">
        <v>59</v>
      </c>
      <c r="E80" s="724" t="s">
        <v>129</v>
      </c>
      <c r="F80" s="968">
        <v>75.8</v>
      </c>
      <c r="G80" s="765">
        <v>32.700000000000003</v>
      </c>
      <c r="H80" s="769">
        <v>53.4</v>
      </c>
      <c r="I80" s="751">
        <v>170</v>
      </c>
      <c r="J80" s="728">
        <v>80</v>
      </c>
      <c r="K80" s="750">
        <v>250</v>
      </c>
      <c r="L80" s="776">
        <v>56.666666666666664</v>
      </c>
      <c r="M80" s="726">
        <v>26.666666666666668</v>
      </c>
      <c r="N80" s="758">
        <v>83.333333333333329</v>
      </c>
      <c r="O80" s="776">
        <v>62</v>
      </c>
      <c r="P80" s="821">
        <v>181</v>
      </c>
    </row>
    <row r="81" spans="1:16" ht="13.5" customHeight="1" x14ac:dyDescent="0.3">
      <c r="A81" s="724" t="s">
        <v>238</v>
      </c>
      <c r="B81" s="724" t="s">
        <v>239</v>
      </c>
      <c r="C81" s="724" t="s">
        <v>932</v>
      </c>
      <c r="D81" s="724" t="s">
        <v>59</v>
      </c>
      <c r="E81" s="724" t="s">
        <v>129</v>
      </c>
      <c r="F81" s="968">
        <v>79.099999999999994</v>
      </c>
      <c r="G81" s="765">
        <v>28.4</v>
      </c>
      <c r="H81" s="769">
        <v>52.8</v>
      </c>
      <c r="I81" s="751">
        <v>134</v>
      </c>
      <c r="J81" s="728">
        <v>53</v>
      </c>
      <c r="K81" s="750">
        <v>187</v>
      </c>
      <c r="L81" s="776">
        <v>44.666666666666664</v>
      </c>
      <c r="M81" s="726">
        <v>17.666666666666668</v>
      </c>
      <c r="N81" s="758">
        <v>62.333333333333336</v>
      </c>
      <c r="O81" s="776">
        <v>56</v>
      </c>
      <c r="P81" s="821">
        <v>200</v>
      </c>
    </row>
    <row r="82" spans="1:16" ht="13.5" customHeight="1" x14ac:dyDescent="0.3">
      <c r="A82" s="724" t="s">
        <v>252</v>
      </c>
      <c r="B82" s="724" t="s">
        <v>253</v>
      </c>
      <c r="C82" s="724" t="s">
        <v>932</v>
      </c>
      <c r="D82" s="724" t="s">
        <v>59</v>
      </c>
      <c r="E82" s="724" t="s">
        <v>129</v>
      </c>
      <c r="F82" s="968">
        <v>69.599999999999994</v>
      </c>
      <c r="G82" s="765">
        <v>33.200000000000003</v>
      </c>
      <c r="H82" s="769">
        <v>51.2</v>
      </c>
      <c r="I82" s="751">
        <v>85</v>
      </c>
      <c r="J82" s="728">
        <v>41</v>
      </c>
      <c r="K82" s="750">
        <v>126</v>
      </c>
      <c r="L82" s="776">
        <v>28.333333333333332</v>
      </c>
      <c r="M82" s="726">
        <v>13.666666666666666</v>
      </c>
      <c r="N82" s="758">
        <v>42</v>
      </c>
      <c r="O82" s="776">
        <v>49</v>
      </c>
      <c r="P82" s="821">
        <v>295</v>
      </c>
    </row>
    <row r="83" spans="1:16" ht="13.5" customHeight="1" x14ac:dyDescent="0.3">
      <c r="A83" s="724" t="s">
        <v>244</v>
      </c>
      <c r="B83" s="724" t="s">
        <v>245</v>
      </c>
      <c r="C83" s="724" t="s">
        <v>932</v>
      </c>
      <c r="D83" s="724" t="s">
        <v>59</v>
      </c>
      <c r="E83" s="724" t="s">
        <v>129</v>
      </c>
      <c r="F83" s="968">
        <v>58.5</v>
      </c>
      <c r="G83" s="765">
        <v>24.6</v>
      </c>
      <c r="H83" s="769">
        <v>40.799999999999997</v>
      </c>
      <c r="I83" s="751">
        <v>77</v>
      </c>
      <c r="J83" s="728">
        <v>35</v>
      </c>
      <c r="K83" s="750">
        <v>112</v>
      </c>
      <c r="L83" s="776">
        <v>25.666666666666668</v>
      </c>
      <c r="M83" s="726">
        <v>11.666666666666666</v>
      </c>
      <c r="N83" s="758">
        <v>37.333333333333336</v>
      </c>
      <c r="O83" s="776">
        <v>4</v>
      </c>
      <c r="P83" s="821">
        <v>286</v>
      </c>
    </row>
    <row r="84" spans="1:16" ht="13.5" customHeight="1" x14ac:dyDescent="0.3">
      <c r="A84" s="724" t="s">
        <v>622</v>
      </c>
      <c r="B84" s="724" t="s">
        <v>623</v>
      </c>
      <c r="C84" s="724" t="s">
        <v>927</v>
      </c>
      <c r="D84" s="724" t="s">
        <v>56</v>
      </c>
      <c r="E84" s="724" t="s">
        <v>129</v>
      </c>
      <c r="F84" s="968">
        <v>122.7</v>
      </c>
      <c r="G84" s="765">
        <v>50.5</v>
      </c>
      <c r="H84" s="769">
        <v>85.6</v>
      </c>
      <c r="I84" s="751">
        <v>187</v>
      </c>
      <c r="J84" s="728">
        <v>83</v>
      </c>
      <c r="K84" s="750">
        <v>270</v>
      </c>
      <c r="L84" s="776">
        <v>62.333333333333336</v>
      </c>
      <c r="M84" s="726">
        <v>27.666666666666668</v>
      </c>
      <c r="N84" s="758">
        <v>90</v>
      </c>
      <c r="O84" s="776">
        <v>255</v>
      </c>
      <c r="P84" s="821">
        <v>138</v>
      </c>
    </row>
    <row r="85" spans="1:16" ht="13.5" customHeight="1" x14ac:dyDescent="0.3">
      <c r="A85" s="724" t="s">
        <v>616</v>
      </c>
      <c r="B85" s="724" t="s">
        <v>617</v>
      </c>
      <c r="C85" s="724" t="s">
        <v>927</v>
      </c>
      <c r="D85" s="724" t="s">
        <v>56</v>
      </c>
      <c r="E85" s="724" t="s">
        <v>129</v>
      </c>
      <c r="F85" s="968">
        <v>101.6</v>
      </c>
      <c r="G85" s="765">
        <v>30.5</v>
      </c>
      <c r="H85" s="769">
        <v>64.5</v>
      </c>
      <c r="I85" s="751">
        <v>145</v>
      </c>
      <c r="J85" s="728">
        <v>47</v>
      </c>
      <c r="K85" s="750">
        <v>192</v>
      </c>
      <c r="L85" s="776">
        <v>48.333333333333336</v>
      </c>
      <c r="M85" s="726">
        <v>15.666666666666666</v>
      </c>
      <c r="N85" s="758">
        <v>64</v>
      </c>
      <c r="O85" s="776">
        <v>140</v>
      </c>
      <c r="P85" s="821">
        <v>237</v>
      </c>
    </row>
    <row r="86" spans="1:16" ht="13.5" customHeight="1" x14ac:dyDescent="0.3">
      <c r="A86" s="724" t="s">
        <v>624</v>
      </c>
      <c r="B86" s="724" t="s">
        <v>625</v>
      </c>
      <c r="C86" s="724" t="s">
        <v>927</v>
      </c>
      <c r="D86" s="724" t="s">
        <v>56</v>
      </c>
      <c r="E86" s="724" t="s">
        <v>129</v>
      </c>
      <c r="F86" s="968">
        <v>76.5</v>
      </c>
      <c r="G86" s="765">
        <v>36</v>
      </c>
      <c r="H86" s="769">
        <v>55.8</v>
      </c>
      <c r="I86" s="751">
        <v>272</v>
      </c>
      <c r="J86" s="728">
        <v>136</v>
      </c>
      <c r="K86" s="750">
        <v>408</v>
      </c>
      <c r="L86" s="776">
        <v>90.666666666666671</v>
      </c>
      <c r="M86" s="726">
        <v>45.333333333333336</v>
      </c>
      <c r="N86" s="758">
        <v>136</v>
      </c>
      <c r="O86" s="776">
        <v>84</v>
      </c>
      <c r="P86" s="821">
        <v>267</v>
      </c>
    </row>
    <row r="87" spans="1:16" ht="13.5" customHeight="1" x14ac:dyDescent="0.3">
      <c r="A87" s="724" t="s">
        <v>628</v>
      </c>
      <c r="B87" s="724" t="s">
        <v>629</v>
      </c>
      <c r="C87" s="724" t="s">
        <v>927</v>
      </c>
      <c r="D87" s="724" t="s">
        <v>56</v>
      </c>
      <c r="E87" s="724" t="s">
        <v>129</v>
      </c>
      <c r="F87" s="968">
        <v>75</v>
      </c>
      <c r="G87" s="765">
        <v>34.799999999999997</v>
      </c>
      <c r="H87" s="769">
        <v>54.3</v>
      </c>
      <c r="I87" s="751">
        <v>97</v>
      </c>
      <c r="J87" s="728">
        <v>48</v>
      </c>
      <c r="K87" s="750">
        <v>145</v>
      </c>
      <c r="L87" s="776">
        <v>32.333333333333336</v>
      </c>
      <c r="M87" s="726">
        <v>16</v>
      </c>
      <c r="N87" s="758">
        <v>48.333333333333336</v>
      </c>
      <c r="O87" s="776">
        <v>70</v>
      </c>
      <c r="P87" s="821">
        <v>261</v>
      </c>
    </row>
    <row r="88" spans="1:16" ht="13.5" customHeight="1" x14ac:dyDescent="0.3">
      <c r="A88" s="724" t="s">
        <v>626</v>
      </c>
      <c r="B88" s="724" t="s">
        <v>627</v>
      </c>
      <c r="C88" s="724" t="s">
        <v>927</v>
      </c>
      <c r="D88" s="724" t="s">
        <v>56</v>
      </c>
      <c r="E88" s="724" t="s">
        <v>129</v>
      </c>
      <c r="F88" s="968">
        <v>76.5</v>
      </c>
      <c r="G88" s="765">
        <v>30.8</v>
      </c>
      <c r="H88" s="769">
        <v>53</v>
      </c>
      <c r="I88" s="751">
        <v>137</v>
      </c>
      <c r="J88" s="728">
        <v>57</v>
      </c>
      <c r="K88" s="750">
        <v>194</v>
      </c>
      <c r="L88" s="776">
        <v>45.666666666666664</v>
      </c>
      <c r="M88" s="726">
        <v>19</v>
      </c>
      <c r="N88" s="758">
        <v>64.666666666666671</v>
      </c>
      <c r="O88" s="776">
        <v>59</v>
      </c>
      <c r="P88" s="821">
        <v>279</v>
      </c>
    </row>
    <row r="89" spans="1:16" ht="13.5" customHeight="1" x14ac:dyDescent="0.3">
      <c r="A89" s="724" t="s">
        <v>620</v>
      </c>
      <c r="B89" s="724" t="s">
        <v>621</v>
      </c>
      <c r="C89" s="724" t="s">
        <v>927</v>
      </c>
      <c r="D89" s="724" t="s">
        <v>56</v>
      </c>
      <c r="E89" s="724" t="s">
        <v>129</v>
      </c>
      <c r="F89" s="968">
        <v>72.900000000000006</v>
      </c>
      <c r="G89" s="765">
        <v>33.6</v>
      </c>
      <c r="H89" s="769">
        <v>52.8</v>
      </c>
      <c r="I89" s="751">
        <v>100</v>
      </c>
      <c r="J89" s="728">
        <v>49</v>
      </c>
      <c r="K89" s="750">
        <v>149</v>
      </c>
      <c r="L89" s="776">
        <v>33.333333333333336</v>
      </c>
      <c r="M89" s="726">
        <v>16.333333333333332</v>
      </c>
      <c r="N89" s="758">
        <v>49.666666666666664</v>
      </c>
      <c r="O89" s="776">
        <v>56</v>
      </c>
      <c r="P89" s="821">
        <v>143</v>
      </c>
    </row>
    <row r="90" spans="1:16" ht="13.5" customHeight="1" x14ac:dyDescent="0.3">
      <c r="A90" s="724" t="s">
        <v>618</v>
      </c>
      <c r="B90" s="724" t="s">
        <v>619</v>
      </c>
      <c r="C90" s="724" t="s">
        <v>927</v>
      </c>
      <c r="D90" s="724" t="s">
        <v>56</v>
      </c>
      <c r="E90" s="724" t="s">
        <v>129</v>
      </c>
      <c r="F90" s="968">
        <v>63.7</v>
      </c>
      <c r="G90" s="765">
        <v>30.3</v>
      </c>
      <c r="H90" s="769">
        <v>46.2</v>
      </c>
      <c r="I90" s="751">
        <v>89</v>
      </c>
      <c r="J90" s="728">
        <v>46</v>
      </c>
      <c r="K90" s="750">
        <v>135</v>
      </c>
      <c r="L90" s="776">
        <v>29.666666666666668</v>
      </c>
      <c r="M90" s="726">
        <v>15.333333333333334</v>
      </c>
      <c r="N90" s="758">
        <v>45</v>
      </c>
      <c r="O90" s="776">
        <v>15</v>
      </c>
      <c r="P90" s="821">
        <v>272</v>
      </c>
    </row>
    <row r="91" spans="1:16" ht="13.5" customHeight="1" x14ac:dyDescent="0.3">
      <c r="A91" s="724" t="s">
        <v>341</v>
      </c>
      <c r="B91" s="724" t="s">
        <v>342</v>
      </c>
      <c r="C91" s="724" t="s">
        <v>954</v>
      </c>
      <c r="D91" s="724" t="s">
        <v>57</v>
      </c>
      <c r="E91" s="724" t="s">
        <v>129</v>
      </c>
      <c r="F91" s="968">
        <v>129.19999999999999</v>
      </c>
      <c r="G91" s="765">
        <v>63.3</v>
      </c>
      <c r="H91" s="769">
        <v>95</v>
      </c>
      <c r="I91" s="751">
        <v>317</v>
      </c>
      <c r="J91" s="728">
        <v>157</v>
      </c>
      <c r="K91" s="750">
        <v>474</v>
      </c>
      <c r="L91" s="776">
        <v>105.66666666666667</v>
      </c>
      <c r="M91" s="726">
        <v>52.333333333333336</v>
      </c>
      <c r="N91" s="758">
        <v>158</v>
      </c>
      <c r="O91" s="776">
        <v>290</v>
      </c>
      <c r="P91" s="821">
        <v>12</v>
      </c>
    </row>
    <row r="92" spans="1:16" ht="13.5" customHeight="1" x14ac:dyDescent="0.3">
      <c r="A92" s="724" t="s">
        <v>351</v>
      </c>
      <c r="B92" s="724" t="s">
        <v>352</v>
      </c>
      <c r="C92" s="724" t="s">
        <v>954</v>
      </c>
      <c r="D92" s="724" t="s">
        <v>57</v>
      </c>
      <c r="E92" s="724" t="s">
        <v>129</v>
      </c>
      <c r="F92" s="968">
        <v>119.6</v>
      </c>
      <c r="G92" s="765">
        <v>68.8</v>
      </c>
      <c r="H92" s="769">
        <v>94.3</v>
      </c>
      <c r="I92" s="751">
        <v>221</v>
      </c>
      <c r="J92" s="728">
        <v>119</v>
      </c>
      <c r="K92" s="750">
        <v>340</v>
      </c>
      <c r="L92" s="776">
        <v>73.666666666666671</v>
      </c>
      <c r="M92" s="726">
        <v>39.666666666666664</v>
      </c>
      <c r="N92" s="758">
        <v>113.33333333333333</v>
      </c>
      <c r="O92" s="776">
        <v>289</v>
      </c>
      <c r="P92" s="821">
        <v>27</v>
      </c>
    </row>
    <row r="93" spans="1:16" ht="13.5" customHeight="1" x14ac:dyDescent="0.3">
      <c r="A93" s="724" t="s">
        <v>293</v>
      </c>
      <c r="B93" s="724" t="s">
        <v>294</v>
      </c>
      <c r="C93" s="724" t="s">
        <v>954</v>
      </c>
      <c r="D93" s="724" t="s">
        <v>57</v>
      </c>
      <c r="E93" s="724" t="s">
        <v>129</v>
      </c>
      <c r="F93" s="968">
        <v>139.9</v>
      </c>
      <c r="G93" s="765">
        <v>51.3</v>
      </c>
      <c r="H93" s="769">
        <v>93.8</v>
      </c>
      <c r="I93" s="751">
        <v>235</v>
      </c>
      <c r="J93" s="728">
        <v>90</v>
      </c>
      <c r="K93" s="750">
        <v>325</v>
      </c>
      <c r="L93" s="776">
        <v>78.333333333333329</v>
      </c>
      <c r="M93" s="726">
        <v>30</v>
      </c>
      <c r="N93" s="758">
        <v>108.33333333333333</v>
      </c>
      <c r="O93" s="776">
        <v>288</v>
      </c>
      <c r="P93" s="821">
        <v>5</v>
      </c>
    </row>
    <row r="94" spans="1:16" ht="13.5" customHeight="1" x14ac:dyDescent="0.3">
      <c r="A94" s="724" t="s">
        <v>315</v>
      </c>
      <c r="B94" s="724" t="s">
        <v>316</v>
      </c>
      <c r="C94" s="724" t="s">
        <v>954</v>
      </c>
      <c r="D94" s="724" t="s">
        <v>57</v>
      </c>
      <c r="E94" s="724" t="s">
        <v>129</v>
      </c>
      <c r="F94" s="968">
        <v>137.6</v>
      </c>
      <c r="G94" s="765">
        <v>54.5</v>
      </c>
      <c r="H94" s="769">
        <v>93.7</v>
      </c>
      <c r="I94" s="751">
        <v>255</v>
      </c>
      <c r="J94" s="728">
        <v>107</v>
      </c>
      <c r="K94" s="750">
        <v>362</v>
      </c>
      <c r="L94" s="776">
        <v>85</v>
      </c>
      <c r="M94" s="726">
        <v>35.666666666666664</v>
      </c>
      <c r="N94" s="758">
        <v>120.66666666666667</v>
      </c>
      <c r="O94" s="776">
        <v>287</v>
      </c>
      <c r="P94" s="821">
        <v>7</v>
      </c>
    </row>
    <row r="95" spans="1:16" ht="13.5" customHeight="1" x14ac:dyDescent="0.3">
      <c r="A95" s="724" t="s">
        <v>335</v>
      </c>
      <c r="B95" s="724" t="s">
        <v>336</v>
      </c>
      <c r="C95" s="724" t="s">
        <v>954</v>
      </c>
      <c r="D95" s="724" t="s">
        <v>57</v>
      </c>
      <c r="E95" s="724" t="s">
        <v>129</v>
      </c>
      <c r="F95" s="968">
        <v>133.4</v>
      </c>
      <c r="G95" s="765">
        <v>56.5</v>
      </c>
      <c r="H95" s="769">
        <v>92.9</v>
      </c>
      <c r="I95" s="751">
        <v>304</v>
      </c>
      <c r="J95" s="728">
        <v>137</v>
      </c>
      <c r="K95" s="750">
        <v>441</v>
      </c>
      <c r="L95" s="776">
        <v>101.33333333333333</v>
      </c>
      <c r="M95" s="726">
        <v>45.666666666666664</v>
      </c>
      <c r="N95" s="758">
        <v>147</v>
      </c>
      <c r="O95" s="776">
        <v>283</v>
      </c>
      <c r="P95" s="821">
        <v>42</v>
      </c>
    </row>
    <row r="96" spans="1:16" ht="13.5" customHeight="1" x14ac:dyDescent="0.3">
      <c r="A96" s="724" t="s">
        <v>337</v>
      </c>
      <c r="B96" s="724" t="s">
        <v>338</v>
      </c>
      <c r="C96" s="724" t="s">
        <v>954</v>
      </c>
      <c r="D96" s="724" t="s">
        <v>57</v>
      </c>
      <c r="E96" s="724" t="s">
        <v>129</v>
      </c>
      <c r="F96" s="968">
        <v>119</v>
      </c>
      <c r="G96" s="765">
        <v>56</v>
      </c>
      <c r="H96" s="769">
        <v>86</v>
      </c>
      <c r="I96" s="751">
        <v>288</v>
      </c>
      <c r="J96" s="728">
        <v>140</v>
      </c>
      <c r="K96" s="750">
        <v>428</v>
      </c>
      <c r="L96" s="776">
        <v>96</v>
      </c>
      <c r="M96" s="726">
        <v>46.666666666666664</v>
      </c>
      <c r="N96" s="758">
        <v>142.66666666666666</v>
      </c>
      <c r="O96" s="776">
        <v>260</v>
      </c>
      <c r="P96" s="821">
        <v>35</v>
      </c>
    </row>
    <row r="97" spans="1:16" ht="13.5" customHeight="1" x14ac:dyDescent="0.3">
      <c r="A97" s="724" t="s">
        <v>353</v>
      </c>
      <c r="B97" s="724" t="s">
        <v>354</v>
      </c>
      <c r="C97" s="724" t="s">
        <v>954</v>
      </c>
      <c r="D97" s="724" t="s">
        <v>57</v>
      </c>
      <c r="E97" s="724" t="s">
        <v>129</v>
      </c>
      <c r="F97" s="968">
        <v>118</v>
      </c>
      <c r="G97" s="765">
        <v>55.7</v>
      </c>
      <c r="H97" s="769">
        <v>85.5</v>
      </c>
      <c r="I97" s="751">
        <v>286</v>
      </c>
      <c r="J97" s="728">
        <v>139</v>
      </c>
      <c r="K97" s="750">
        <v>425</v>
      </c>
      <c r="L97" s="776">
        <v>95.333333333333329</v>
      </c>
      <c r="M97" s="726">
        <v>46.333333333333336</v>
      </c>
      <c r="N97" s="758">
        <v>141.66666666666666</v>
      </c>
      <c r="O97" s="776">
        <v>253</v>
      </c>
      <c r="P97" s="821">
        <v>45</v>
      </c>
    </row>
    <row r="98" spans="1:16" ht="13.5" customHeight="1" x14ac:dyDescent="0.3">
      <c r="A98" s="724" t="s">
        <v>329</v>
      </c>
      <c r="B98" s="724" t="s">
        <v>330</v>
      </c>
      <c r="C98" s="724" t="s">
        <v>954</v>
      </c>
      <c r="D98" s="724" t="s">
        <v>57</v>
      </c>
      <c r="E98" s="724" t="s">
        <v>129</v>
      </c>
      <c r="F98" s="968">
        <v>112.8</v>
      </c>
      <c r="G98" s="765">
        <v>54.8</v>
      </c>
      <c r="H98" s="769">
        <v>82.6</v>
      </c>
      <c r="I98" s="751">
        <v>198</v>
      </c>
      <c r="J98" s="728">
        <v>103</v>
      </c>
      <c r="K98" s="750">
        <v>301</v>
      </c>
      <c r="L98" s="776">
        <v>66</v>
      </c>
      <c r="M98" s="726">
        <v>34.333333333333336</v>
      </c>
      <c r="N98" s="758">
        <v>100.33333333333333</v>
      </c>
      <c r="O98" s="776">
        <v>238</v>
      </c>
      <c r="P98" s="821">
        <v>28</v>
      </c>
    </row>
    <row r="99" spans="1:16" ht="13.5" customHeight="1" x14ac:dyDescent="0.3">
      <c r="A99" s="724" t="s">
        <v>319</v>
      </c>
      <c r="B99" s="724" t="s">
        <v>320</v>
      </c>
      <c r="C99" s="724" t="s">
        <v>954</v>
      </c>
      <c r="D99" s="724" t="s">
        <v>57</v>
      </c>
      <c r="E99" s="724" t="s">
        <v>129</v>
      </c>
      <c r="F99" s="968">
        <v>117.3</v>
      </c>
      <c r="G99" s="765">
        <v>48.7</v>
      </c>
      <c r="H99" s="769">
        <v>80.7</v>
      </c>
      <c r="I99" s="751">
        <v>264</v>
      </c>
      <c r="J99" s="728">
        <v>120</v>
      </c>
      <c r="K99" s="750">
        <v>384</v>
      </c>
      <c r="L99" s="776">
        <v>88</v>
      </c>
      <c r="M99" s="726">
        <v>40</v>
      </c>
      <c r="N99" s="758">
        <v>128</v>
      </c>
      <c r="O99" s="776">
        <v>230</v>
      </c>
      <c r="P99" s="821">
        <v>37</v>
      </c>
    </row>
    <row r="100" spans="1:16" ht="13.5" customHeight="1" x14ac:dyDescent="0.3">
      <c r="A100" s="724" t="s">
        <v>299</v>
      </c>
      <c r="B100" s="724" t="s">
        <v>300</v>
      </c>
      <c r="C100" s="724" t="s">
        <v>954</v>
      </c>
      <c r="D100" s="724" t="s">
        <v>57</v>
      </c>
      <c r="E100" s="724" t="s">
        <v>129</v>
      </c>
      <c r="F100" s="968">
        <v>113</v>
      </c>
      <c r="G100" s="765">
        <v>48.6</v>
      </c>
      <c r="H100" s="769">
        <v>79.900000000000006</v>
      </c>
      <c r="I100" s="751">
        <v>361</v>
      </c>
      <c r="J100" s="728">
        <v>156</v>
      </c>
      <c r="K100" s="750">
        <v>517</v>
      </c>
      <c r="L100" s="776">
        <v>120.33333333333333</v>
      </c>
      <c r="M100" s="726">
        <v>52</v>
      </c>
      <c r="N100" s="758">
        <v>172.33333333333334</v>
      </c>
      <c r="O100" s="776">
        <v>226</v>
      </c>
      <c r="P100" s="821">
        <v>49</v>
      </c>
    </row>
    <row r="101" spans="1:16" ht="13.5" customHeight="1" x14ac:dyDescent="0.3">
      <c r="A101" s="724" t="s">
        <v>327</v>
      </c>
      <c r="B101" s="724" t="s">
        <v>328</v>
      </c>
      <c r="C101" s="724" t="s">
        <v>954</v>
      </c>
      <c r="D101" s="724" t="s">
        <v>57</v>
      </c>
      <c r="E101" s="724" t="s">
        <v>129</v>
      </c>
      <c r="F101" s="968">
        <v>107.6</v>
      </c>
      <c r="G101" s="765">
        <v>53.5</v>
      </c>
      <c r="H101" s="769">
        <v>79.900000000000006</v>
      </c>
      <c r="I101" s="751">
        <v>280</v>
      </c>
      <c r="J101" s="728">
        <v>143</v>
      </c>
      <c r="K101" s="750">
        <v>423</v>
      </c>
      <c r="L101" s="776">
        <v>93.333333333333329</v>
      </c>
      <c r="M101" s="726">
        <v>47.666666666666664</v>
      </c>
      <c r="N101" s="758">
        <v>141</v>
      </c>
      <c r="O101" s="776">
        <v>226</v>
      </c>
      <c r="P101" s="821">
        <v>95</v>
      </c>
    </row>
    <row r="102" spans="1:16" ht="13.5" customHeight="1" x14ac:dyDescent="0.3">
      <c r="A102" s="724" t="s">
        <v>313</v>
      </c>
      <c r="B102" s="724" t="s">
        <v>314</v>
      </c>
      <c r="C102" s="724" t="s">
        <v>954</v>
      </c>
      <c r="D102" s="724" t="s">
        <v>57</v>
      </c>
      <c r="E102" s="724" t="s">
        <v>129</v>
      </c>
      <c r="F102" s="968">
        <v>106.2</v>
      </c>
      <c r="G102" s="765">
        <v>50.2</v>
      </c>
      <c r="H102" s="769">
        <v>77.7</v>
      </c>
      <c r="I102" s="751">
        <v>273</v>
      </c>
      <c r="J102" s="728">
        <v>127</v>
      </c>
      <c r="K102" s="750">
        <v>400</v>
      </c>
      <c r="L102" s="776">
        <v>91</v>
      </c>
      <c r="M102" s="726">
        <v>42.333333333333336</v>
      </c>
      <c r="N102" s="758">
        <v>133.33333333333334</v>
      </c>
      <c r="O102" s="776">
        <v>217</v>
      </c>
      <c r="P102" s="821">
        <v>60</v>
      </c>
    </row>
    <row r="103" spans="1:16" ht="13.5" customHeight="1" x14ac:dyDescent="0.3">
      <c r="A103" s="724" t="s">
        <v>347</v>
      </c>
      <c r="B103" s="724" t="s">
        <v>348</v>
      </c>
      <c r="C103" s="724" t="s">
        <v>954</v>
      </c>
      <c r="D103" s="724" t="s">
        <v>57</v>
      </c>
      <c r="E103" s="724" t="s">
        <v>129</v>
      </c>
      <c r="F103" s="968">
        <v>109.4</v>
      </c>
      <c r="G103" s="765">
        <v>46.5</v>
      </c>
      <c r="H103" s="769">
        <v>76.8</v>
      </c>
      <c r="I103" s="751">
        <v>262</v>
      </c>
      <c r="J103" s="728">
        <v>117</v>
      </c>
      <c r="K103" s="750">
        <v>379</v>
      </c>
      <c r="L103" s="776">
        <v>87.333333333333329</v>
      </c>
      <c r="M103" s="726">
        <v>39</v>
      </c>
      <c r="N103" s="758">
        <v>126.33333333333333</v>
      </c>
      <c r="O103" s="776">
        <v>212</v>
      </c>
      <c r="P103" s="821">
        <v>43</v>
      </c>
    </row>
    <row r="104" spans="1:16" ht="13.5" customHeight="1" x14ac:dyDescent="0.3">
      <c r="A104" s="724" t="s">
        <v>355</v>
      </c>
      <c r="B104" s="724" t="s">
        <v>356</v>
      </c>
      <c r="C104" s="724" t="s">
        <v>954</v>
      </c>
      <c r="D104" s="724" t="s">
        <v>57</v>
      </c>
      <c r="E104" s="724" t="s">
        <v>129</v>
      </c>
      <c r="F104" s="968">
        <v>103.8</v>
      </c>
      <c r="G104" s="765">
        <v>50.8</v>
      </c>
      <c r="H104" s="769">
        <v>75.7</v>
      </c>
      <c r="I104" s="751">
        <v>244</v>
      </c>
      <c r="J104" s="728">
        <v>129</v>
      </c>
      <c r="K104" s="750">
        <v>373</v>
      </c>
      <c r="L104" s="776">
        <v>81.333333333333329</v>
      </c>
      <c r="M104" s="726">
        <v>43</v>
      </c>
      <c r="N104" s="758">
        <v>124.33333333333333</v>
      </c>
      <c r="O104" s="776">
        <v>203</v>
      </c>
      <c r="P104" s="821">
        <v>173</v>
      </c>
    </row>
    <row r="105" spans="1:16" ht="13.5" customHeight="1" x14ac:dyDescent="0.3">
      <c r="A105" s="724" t="s">
        <v>309</v>
      </c>
      <c r="B105" s="724" t="s">
        <v>310</v>
      </c>
      <c r="C105" s="724" t="s">
        <v>954</v>
      </c>
      <c r="D105" s="724" t="s">
        <v>57</v>
      </c>
      <c r="E105" s="724" t="s">
        <v>129</v>
      </c>
      <c r="F105" s="968">
        <v>104.7</v>
      </c>
      <c r="G105" s="765">
        <v>48.2</v>
      </c>
      <c r="H105" s="769">
        <v>75.5</v>
      </c>
      <c r="I105" s="751">
        <v>352</v>
      </c>
      <c r="J105" s="728">
        <v>169</v>
      </c>
      <c r="K105" s="750">
        <v>521</v>
      </c>
      <c r="L105" s="776">
        <v>117.33333333333333</v>
      </c>
      <c r="M105" s="726">
        <v>56.333333333333336</v>
      </c>
      <c r="N105" s="758">
        <v>173.66666666666666</v>
      </c>
      <c r="O105" s="776">
        <v>201</v>
      </c>
      <c r="P105" s="821">
        <v>88</v>
      </c>
    </row>
    <row r="106" spans="1:16" ht="13.5" customHeight="1" x14ac:dyDescent="0.3">
      <c r="A106" s="724" t="s">
        <v>325</v>
      </c>
      <c r="B106" s="724" t="s">
        <v>326</v>
      </c>
      <c r="C106" s="724" t="s">
        <v>954</v>
      </c>
      <c r="D106" s="724" t="s">
        <v>57</v>
      </c>
      <c r="E106" s="724" t="s">
        <v>129</v>
      </c>
      <c r="F106" s="968">
        <v>104.1</v>
      </c>
      <c r="G106" s="765">
        <v>42.2</v>
      </c>
      <c r="H106" s="769">
        <v>72.400000000000006</v>
      </c>
      <c r="I106" s="751">
        <v>315</v>
      </c>
      <c r="J106" s="728">
        <v>133</v>
      </c>
      <c r="K106" s="750">
        <v>448</v>
      </c>
      <c r="L106" s="776">
        <v>105</v>
      </c>
      <c r="M106" s="726">
        <v>44.333333333333336</v>
      </c>
      <c r="N106" s="758">
        <v>149.33333333333334</v>
      </c>
      <c r="O106" s="776">
        <v>183</v>
      </c>
      <c r="P106" s="821">
        <v>151</v>
      </c>
    </row>
    <row r="107" spans="1:16" ht="13.5" customHeight="1" x14ac:dyDescent="0.3">
      <c r="A107" s="724" t="s">
        <v>311</v>
      </c>
      <c r="B107" s="724" t="s">
        <v>312</v>
      </c>
      <c r="C107" s="724" t="s">
        <v>954</v>
      </c>
      <c r="D107" s="724" t="s">
        <v>57</v>
      </c>
      <c r="E107" s="724" t="s">
        <v>129</v>
      </c>
      <c r="F107" s="968">
        <v>109.9</v>
      </c>
      <c r="G107" s="765">
        <v>37.9</v>
      </c>
      <c r="H107" s="769">
        <v>72.099999999999994</v>
      </c>
      <c r="I107" s="751">
        <v>353</v>
      </c>
      <c r="J107" s="728">
        <v>137</v>
      </c>
      <c r="K107" s="750">
        <v>490</v>
      </c>
      <c r="L107" s="776">
        <v>117.66666666666667</v>
      </c>
      <c r="M107" s="726">
        <v>45.666666666666664</v>
      </c>
      <c r="N107" s="758">
        <v>163.33333333333334</v>
      </c>
      <c r="O107" s="776">
        <v>180</v>
      </c>
      <c r="P107" s="821">
        <v>59</v>
      </c>
    </row>
    <row r="108" spans="1:16" ht="13.5" customHeight="1" x14ac:dyDescent="0.3">
      <c r="A108" s="724" t="s">
        <v>323</v>
      </c>
      <c r="B108" s="724" t="s">
        <v>324</v>
      </c>
      <c r="C108" s="724" t="s">
        <v>954</v>
      </c>
      <c r="D108" s="724" t="s">
        <v>57</v>
      </c>
      <c r="E108" s="724" t="s">
        <v>129</v>
      </c>
      <c r="F108" s="968">
        <v>102.5</v>
      </c>
      <c r="G108" s="765">
        <v>42.1</v>
      </c>
      <c r="H108" s="769">
        <v>70.8</v>
      </c>
      <c r="I108" s="751">
        <v>308</v>
      </c>
      <c r="J108" s="728">
        <v>139</v>
      </c>
      <c r="K108" s="750">
        <v>447</v>
      </c>
      <c r="L108" s="776">
        <v>102.66666666666667</v>
      </c>
      <c r="M108" s="726">
        <v>46.333333333333336</v>
      </c>
      <c r="N108" s="758">
        <v>149</v>
      </c>
      <c r="O108" s="776">
        <v>174</v>
      </c>
      <c r="P108" s="821">
        <v>179</v>
      </c>
    </row>
    <row r="109" spans="1:16" ht="13.5" customHeight="1" x14ac:dyDescent="0.3">
      <c r="A109" s="724" t="s">
        <v>317</v>
      </c>
      <c r="B109" s="724" t="s">
        <v>318</v>
      </c>
      <c r="C109" s="724" t="s">
        <v>954</v>
      </c>
      <c r="D109" s="724" t="s">
        <v>57</v>
      </c>
      <c r="E109" s="724" t="s">
        <v>129</v>
      </c>
      <c r="F109" s="968">
        <v>103.4</v>
      </c>
      <c r="G109" s="765">
        <v>38.4</v>
      </c>
      <c r="H109" s="769">
        <v>68.2</v>
      </c>
      <c r="I109" s="751">
        <v>157</v>
      </c>
      <c r="J109" s="728">
        <v>66</v>
      </c>
      <c r="K109" s="750">
        <v>223</v>
      </c>
      <c r="L109" s="776">
        <v>52.333333333333336</v>
      </c>
      <c r="M109" s="726">
        <v>22</v>
      </c>
      <c r="N109" s="758">
        <v>74.333333333333329</v>
      </c>
      <c r="O109" s="776">
        <v>163</v>
      </c>
      <c r="P109" s="821">
        <v>96</v>
      </c>
    </row>
    <row r="110" spans="1:16" ht="13.5" customHeight="1" x14ac:dyDescent="0.3">
      <c r="A110" s="724" t="s">
        <v>339</v>
      </c>
      <c r="B110" s="724" t="s">
        <v>340</v>
      </c>
      <c r="C110" s="724" t="s">
        <v>954</v>
      </c>
      <c r="D110" s="724" t="s">
        <v>57</v>
      </c>
      <c r="E110" s="724" t="s">
        <v>129</v>
      </c>
      <c r="F110" s="968">
        <v>96.9</v>
      </c>
      <c r="G110" s="765">
        <v>41</v>
      </c>
      <c r="H110" s="769">
        <v>67.3</v>
      </c>
      <c r="I110" s="751">
        <v>187</v>
      </c>
      <c r="J110" s="728">
        <v>88</v>
      </c>
      <c r="K110" s="750">
        <v>275</v>
      </c>
      <c r="L110" s="776">
        <v>62.333333333333336</v>
      </c>
      <c r="M110" s="726">
        <v>29.333333333333332</v>
      </c>
      <c r="N110" s="758">
        <v>91.666666666666671</v>
      </c>
      <c r="O110" s="776">
        <v>156</v>
      </c>
      <c r="P110" s="821">
        <v>214</v>
      </c>
    </row>
    <row r="111" spans="1:16" ht="13.5" customHeight="1" x14ac:dyDescent="0.3">
      <c r="A111" s="724" t="s">
        <v>307</v>
      </c>
      <c r="B111" s="724" t="s">
        <v>308</v>
      </c>
      <c r="C111" s="724" t="s">
        <v>954</v>
      </c>
      <c r="D111" s="724" t="s">
        <v>57</v>
      </c>
      <c r="E111" s="724" t="s">
        <v>129</v>
      </c>
      <c r="F111" s="968">
        <v>93.9</v>
      </c>
      <c r="G111" s="765">
        <v>41.5</v>
      </c>
      <c r="H111" s="769">
        <v>66.400000000000006</v>
      </c>
      <c r="I111" s="751">
        <v>371</v>
      </c>
      <c r="J111" s="728">
        <v>180</v>
      </c>
      <c r="K111" s="750">
        <v>551</v>
      </c>
      <c r="L111" s="776">
        <v>123.66666666666667</v>
      </c>
      <c r="M111" s="726">
        <v>60</v>
      </c>
      <c r="N111" s="758">
        <v>183.66666666666666</v>
      </c>
      <c r="O111" s="776">
        <v>152</v>
      </c>
      <c r="P111" s="821">
        <v>102</v>
      </c>
    </row>
    <row r="112" spans="1:16" ht="13.5" customHeight="1" x14ac:dyDescent="0.3">
      <c r="A112" s="724" t="s">
        <v>343</v>
      </c>
      <c r="B112" s="724" t="s">
        <v>344</v>
      </c>
      <c r="C112" s="724" t="s">
        <v>954</v>
      </c>
      <c r="D112" s="724" t="s">
        <v>57</v>
      </c>
      <c r="E112" s="724" t="s">
        <v>129</v>
      </c>
      <c r="F112" s="968">
        <v>92</v>
      </c>
      <c r="G112" s="765">
        <v>40</v>
      </c>
      <c r="H112" s="769">
        <v>65.3</v>
      </c>
      <c r="I112" s="751">
        <v>267</v>
      </c>
      <c r="J112" s="728">
        <v>117</v>
      </c>
      <c r="K112" s="750">
        <v>384</v>
      </c>
      <c r="L112" s="776">
        <v>89</v>
      </c>
      <c r="M112" s="726">
        <v>39</v>
      </c>
      <c r="N112" s="758">
        <v>128</v>
      </c>
      <c r="O112" s="776">
        <v>147</v>
      </c>
      <c r="P112" s="821">
        <v>160</v>
      </c>
    </row>
    <row r="113" spans="1:16" ht="13.5" customHeight="1" x14ac:dyDescent="0.3">
      <c r="A113" s="724" t="s">
        <v>303</v>
      </c>
      <c r="B113" s="724" t="s">
        <v>304</v>
      </c>
      <c r="C113" s="724" t="s">
        <v>954</v>
      </c>
      <c r="D113" s="724" t="s">
        <v>57</v>
      </c>
      <c r="E113" s="724" t="s">
        <v>129</v>
      </c>
      <c r="F113" s="968">
        <v>88.6</v>
      </c>
      <c r="G113" s="765">
        <v>38.299999999999997</v>
      </c>
      <c r="H113" s="769">
        <v>62.7</v>
      </c>
      <c r="I113" s="751">
        <v>200</v>
      </c>
      <c r="J113" s="728">
        <v>93</v>
      </c>
      <c r="K113" s="750">
        <v>293</v>
      </c>
      <c r="L113" s="776">
        <v>66.666666666666671</v>
      </c>
      <c r="M113" s="726">
        <v>31</v>
      </c>
      <c r="N113" s="758">
        <v>97.666666666666671</v>
      </c>
      <c r="O113" s="776">
        <v>130</v>
      </c>
      <c r="P113" s="821">
        <v>132</v>
      </c>
    </row>
    <row r="114" spans="1:16" ht="13.5" customHeight="1" x14ac:dyDescent="0.3">
      <c r="A114" s="724" t="s">
        <v>297</v>
      </c>
      <c r="B114" s="724" t="s">
        <v>298</v>
      </c>
      <c r="C114" s="724" t="s">
        <v>954</v>
      </c>
      <c r="D114" s="724" t="s">
        <v>57</v>
      </c>
      <c r="E114" s="724" t="s">
        <v>129</v>
      </c>
      <c r="F114" s="968">
        <v>85.6</v>
      </c>
      <c r="G114" s="765">
        <v>37.700000000000003</v>
      </c>
      <c r="H114" s="769">
        <v>60.4</v>
      </c>
      <c r="I114" s="751">
        <v>233</v>
      </c>
      <c r="J114" s="728">
        <v>114</v>
      </c>
      <c r="K114" s="750">
        <v>347</v>
      </c>
      <c r="L114" s="776">
        <v>77.666666666666671</v>
      </c>
      <c r="M114" s="726">
        <v>38</v>
      </c>
      <c r="N114" s="758">
        <v>115.66666666666667</v>
      </c>
      <c r="O114" s="776">
        <v>112</v>
      </c>
      <c r="P114" s="821">
        <v>190</v>
      </c>
    </row>
    <row r="115" spans="1:16" ht="13.5" customHeight="1" x14ac:dyDescent="0.3">
      <c r="A115" s="724" t="s">
        <v>333</v>
      </c>
      <c r="B115" s="724" t="s">
        <v>334</v>
      </c>
      <c r="C115" s="724" t="s">
        <v>954</v>
      </c>
      <c r="D115" s="724" t="s">
        <v>57</v>
      </c>
      <c r="E115" s="724" t="s">
        <v>129</v>
      </c>
      <c r="F115" s="968">
        <v>86.9</v>
      </c>
      <c r="G115" s="765">
        <v>31</v>
      </c>
      <c r="H115" s="769">
        <v>58.1</v>
      </c>
      <c r="I115" s="751">
        <v>152</v>
      </c>
      <c r="J115" s="728">
        <v>57</v>
      </c>
      <c r="K115" s="750">
        <v>209</v>
      </c>
      <c r="L115" s="776">
        <v>50.666666666666664</v>
      </c>
      <c r="M115" s="726">
        <v>19</v>
      </c>
      <c r="N115" s="758">
        <v>69.666666666666671</v>
      </c>
      <c r="O115" s="776">
        <v>101</v>
      </c>
      <c r="P115" s="821">
        <v>270</v>
      </c>
    </row>
    <row r="116" spans="1:16" ht="13.5" customHeight="1" x14ac:dyDescent="0.3">
      <c r="A116" s="724" t="s">
        <v>349</v>
      </c>
      <c r="B116" s="724" t="s">
        <v>350</v>
      </c>
      <c r="C116" s="724" t="s">
        <v>954</v>
      </c>
      <c r="D116" s="724" t="s">
        <v>57</v>
      </c>
      <c r="E116" s="724" t="s">
        <v>129</v>
      </c>
      <c r="F116" s="968">
        <v>80.400000000000006</v>
      </c>
      <c r="G116" s="765">
        <v>35</v>
      </c>
      <c r="H116" s="769">
        <v>56.8</v>
      </c>
      <c r="I116" s="751">
        <v>180</v>
      </c>
      <c r="J116" s="728">
        <v>82</v>
      </c>
      <c r="K116" s="750">
        <v>262</v>
      </c>
      <c r="L116" s="776">
        <v>60</v>
      </c>
      <c r="M116" s="726">
        <v>27.333333333333332</v>
      </c>
      <c r="N116" s="758">
        <v>87.333333333333329</v>
      </c>
      <c r="O116" s="776">
        <v>94</v>
      </c>
      <c r="P116" s="821">
        <v>227</v>
      </c>
    </row>
    <row r="117" spans="1:16" ht="13.5" customHeight="1" x14ac:dyDescent="0.3">
      <c r="A117" s="724" t="s">
        <v>295</v>
      </c>
      <c r="B117" s="724" t="s">
        <v>296</v>
      </c>
      <c r="C117" s="724" t="s">
        <v>954</v>
      </c>
      <c r="D117" s="724" t="s">
        <v>57</v>
      </c>
      <c r="E117" s="724" t="s">
        <v>129</v>
      </c>
      <c r="F117" s="968">
        <v>80.900000000000006</v>
      </c>
      <c r="G117" s="765">
        <v>31.1</v>
      </c>
      <c r="H117" s="769">
        <v>54.8</v>
      </c>
      <c r="I117" s="751">
        <v>320</v>
      </c>
      <c r="J117" s="728">
        <v>133</v>
      </c>
      <c r="K117" s="750">
        <v>453</v>
      </c>
      <c r="L117" s="776">
        <v>106.66666666666667</v>
      </c>
      <c r="M117" s="726">
        <v>44.333333333333336</v>
      </c>
      <c r="N117" s="758">
        <v>151</v>
      </c>
      <c r="O117" s="776">
        <v>75</v>
      </c>
      <c r="P117" s="821">
        <v>184</v>
      </c>
    </row>
    <row r="118" spans="1:16" ht="13.5" customHeight="1" x14ac:dyDescent="0.3">
      <c r="A118" s="724" t="s">
        <v>357</v>
      </c>
      <c r="B118" s="724" t="s">
        <v>358</v>
      </c>
      <c r="C118" s="724" t="s">
        <v>954</v>
      </c>
      <c r="D118" s="724" t="s">
        <v>57</v>
      </c>
      <c r="E118" s="724" t="s">
        <v>129</v>
      </c>
      <c r="F118" s="968">
        <v>77.599999999999994</v>
      </c>
      <c r="G118" s="765">
        <v>33.299999999999997</v>
      </c>
      <c r="H118" s="769">
        <v>54.8</v>
      </c>
      <c r="I118" s="751">
        <v>183</v>
      </c>
      <c r="J118" s="728">
        <v>82</v>
      </c>
      <c r="K118" s="750">
        <v>265</v>
      </c>
      <c r="L118" s="776">
        <v>61</v>
      </c>
      <c r="M118" s="726">
        <v>27.333333333333332</v>
      </c>
      <c r="N118" s="758">
        <v>88.333333333333329</v>
      </c>
      <c r="O118" s="776">
        <v>75</v>
      </c>
      <c r="P118" s="821">
        <v>134</v>
      </c>
    </row>
    <row r="119" spans="1:16" ht="13.5" customHeight="1" x14ac:dyDescent="0.3">
      <c r="A119" s="724" t="s">
        <v>301</v>
      </c>
      <c r="B119" s="724" t="s">
        <v>302</v>
      </c>
      <c r="C119" s="724" t="s">
        <v>954</v>
      </c>
      <c r="D119" s="724" t="s">
        <v>57</v>
      </c>
      <c r="E119" s="724" t="s">
        <v>129</v>
      </c>
      <c r="F119" s="968">
        <v>79.900000000000006</v>
      </c>
      <c r="G119" s="765">
        <v>31.8</v>
      </c>
      <c r="H119" s="769">
        <v>54.5</v>
      </c>
      <c r="I119" s="751">
        <v>306</v>
      </c>
      <c r="J119" s="728">
        <v>135</v>
      </c>
      <c r="K119" s="750">
        <v>441</v>
      </c>
      <c r="L119" s="776">
        <v>102</v>
      </c>
      <c r="M119" s="726">
        <v>45</v>
      </c>
      <c r="N119" s="758">
        <v>147</v>
      </c>
      <c r="O119" s="776">
        <v>72</v>
      </c>
      <c r="P119" s="821">
        <v>230</v>
      </c>
    </row>
    <row r="120" spans="1:16" ht="13.5" customHeight="1" x14ac:dyDescent="0.3">
      <c r="A120" s="724" t="s">
        <v>321</v>
      </c>
      <c r="B120" s="724" t="s">
        <v>322</v>
      </c>
      <c r="C120" s="724" t="s">
        <v>954</v>
      </c>
      <c r="D120" s="724" t="s">
        <v>57</v>
      </c>
      <c r="E120" s="724" t="s">
        <v>129</v>
      </c>
      <c r="F120" s="968">
        <v>72.099999999999994</v>
      </c>
      <c r="G120" s="765">
        <v>35.1</v>
      </c>
      <c r="H120" s="769">
        <v>53</v>
      </c>
      <c r="I120" s="751">
        <v>197</v>
      </c>
      <c r="J120" s="728">
        <v>103</v>
      </c>
      <c r="K120" s="750">
        <v>300</v>
      </c>
      <c r="L120" s="776">
        <v>65.666666666666671</v>
      </c>
      <c r="M120" s="726">
        <v>34.333333333333336</v>
      </c>
      <c r="N120" s="758">
        <v>100</v>
      </c>
      <c r="O120" s="776">
        <v>59</v>
      </c>
      <c r="P120" s="821">
        <v>199</v>
      </c>
    </row>
    <row r="121" spans="1:16" ht="13.5" customHeight="1" x14ac:dyDescent="0.3">
      <c r="A121" s="724" t="s">
        <v>305</v>
      </c>
      <c r="B121" s="724" t="s">
        <v>306</v>
      </c>
      <c r="C121" s="724" t="s">
        <v>954</v>
      </c>
      <c r="D121" s="724" t="s">
        <v>57</v>
      </c>
      <c r="E121" s="724" t="s">
        <v>129</v>
      </c>
      <c r="F121" s="968">
        <v>83</v>
      </c>
      <c r="G121" s="765">
        <v>0</v>
      </c>
      <c r="H121" s="769">
        <v>50.8</v>
      </c>
      <c r="I121" s="751">
        <v>10</v>
      </c>
      <c r="J121" s="728">
        <v>1</v>
      </c>
      <c r="K121" s="750">
        <v>11</v>
      </c>
      <c r="L121" s="776">
        <v>3.3333333333333335</v>
      </c>
      <c r="M121" s="1176" t="s">
        <v>89</v>
      </c>
      <c r="N121" s="758">
        <v>3.6666666666666665</v>
      </c>
      <c r="O121" s="776">
        <v>46</v>
      </c>
      <c r="P121" s="821">
        <v>208</v>
      </c>
    </row>
    <row r="122" spans="1:16" ht="13.5" customHeight="1" x14ac:dyDescent="0.3">
      <c r="A122" s="724" t="s">
        <v>345</v>
      </c>
      <c r="B122" s="724" t="s">
        <v>346</v>
      </c>
      <c r="C122" s="724" t="s">
        <v>954</v>
      </c>
      <c r="D122" s="724" t="s">
        <v>57</v>
      </c>
      <c r="E122" s="724" t="s">
        <v>129</v>
      </c>
      <c r="F122" s="968">
        <v>66</v>
      </c>
      <c r="G122" s="765">
        <v>31.7</v>
      </c>
      <c r="H122" s="769">
        <v>48.2</v>
      </c>
      <c r="I122" s="751">
        <v>145</v>
      </c>
      <c r="J122" s="728">
        <v>76</v>
      </c>
      <c r="K122" s="750">
        <v>221</v>
      </c>
      <c r="L122" s="776">
        <v>48.333333333333336</v>
      </c>
      <c r="M122" s="726">
        <v>25.333333333333332</v>
      </c>
      <c r="N122" s="758">
        <v>73.666666666666671</v>
      </c>
      <c r="O122" s="776">
        <v>25</v>
      </c>
      <c r="P122" s="821">
        <v>297</v>
      </c>
    </row>
    <row r="123" spans="1:16" ht="13.5" customHeight="1" x14ac:dyDescent="0.3">
      <c r="A123" s="724" t="s">
        <v>331</v>
      </c>
      <c r="B123" s="724" t="s">
        <v>332</v>
      </c>
      <c r="C123" s="724" t="s">
        <v>954</v>
      </c>
      <c r="D123" s="724" t="s">
        <v>57</v>
      </c>
      <c r="E123" s="724" t="s">
        <v>129</v>
      </c>
      <c r="F123" s="968">
        <v>63.3</v>
      </c>
      <c r="G123" s="765">
        <v>26.3</v>
      </c>
      <c r="H123" s="769">
        <v>43.5</v>
      </c>
      <c r="I123" s="751">
        <v>108</v>
      </c>
      <c r="J123" s="728">
        <v>52</v>
      </c>
      <c r="K123" s="750">
        <v>160</v>
      </c>
      <c r="L123" s="776">
        <v>36</v>
      </c>
      <c r="M123" s="726">
        <v>17.333333333333332</v>
      </c>
      <c r="N123" s="758">
        <v>53.333333333333336</v>
      </c>
      <c r="O123" s="776">
        <v>9</v>
      </c>
      <c r="P123" s="821">
        <v>122</v>
      </c>
    </row>
    <row r="124" spans="1:16" ht="13.5" customHeight="1" x14ac:dyDescent="0.3">
      <c r="A124" s="724" t="s">
        <v>407</v>
      </c>
      <c r="B124" s="724" t="s">
        <v>408</v>
      </c>
      <c r="C124" s="724" t="s">
        <v>949</v>
      </c>
      <c r="D124" s="724" t="s">
        <v>62</v>
      </c>
      <c r="E124" s="724" t="s">
        <v>129</v>
      </c>
      <c r="F124" s="968">
        <v>164.2</v>
      </c>
      <c r="G124" s="765">
        <v>86.4</v>
      </c>
      <c r="H124" s="769">
        <v>124.6</v>
      </c>
      <c r="I124" s="751">
        <v>687</v>
      </c>
      <c r="J124" s="728">
        <v>364</v>
      </c>
      <c r="K124" s="750">
        <v>1051</v>
      </c>
      <c r="L124" s="776">
        <v>229</v>
      </c>
      <c r="M124" s="726">
        <v>121.33333333333333</v>
      </c>
      <c r="N124" s="758">
        <v>350.33333333333331</v>
      </c>
      <c r="O124" s="776">
        <v>317</v>
      </c>
      <c r="P124" s="821">
        <v>2</v>
      </c>
    </row>
    <row r="125" spans="1:16" ht="13.5" customHeight="1" x14ac:dyDescent="0.3">
      <c r="A125" s="724" t="s">
        <v>411</v>
      </c>
      <c r="B125" s="724" t="s">
        <v>412</v>
      </c>
      <c r="C125" s="724" t="s">
        <v>949</v>
      </c>
      <c r="D125" s="724" t="s">
        <v>62</v>
      </c>
      <c r="E125" s="724" t="s">
        <v>129</v>
      </c>
      <c r="F125" s="968">
        <v>144</v>
      </c>
      <c r="G125" s="765">
        <v>72.599999999999994</v>
      </c>
      <c r="H125" s="769">
        <v>107.4</v>
      </c>
      <c r="I125" s="751">
        <v>378</v>
      </c>
      <c r="J125" s="728">
        <v>199</v>
      </c>
      <c r="K125" s="750">
        <v>577</v>
      </c>
      <c r="L125" s="776">
        <v>126</v>
      </c>
      <c r="M125" s="726">
        <v>66.333333333333329</v>
      </c>
      <c r="N125" s="758">
        <v>192.33333333333334</v>
      </c>
      <c r="O125" s="776">
        <v>312</v>
      </c>
      <c r="P125" s="821">
        <v>17</v>
      </c>
    </row>
    <row r="126" spans="1:16" ht="13.5" customHeight="1" x14ac:dyDescent="0.3">
      <c r="A126" s="724" t="s">
        <v>417</v>
      </c>
      <c r="B126" s="724" t="s">
        <v>418</v>
      </c>
      <c r="C126" s="724" t="s">
        <v>949</v>
      </c>
      <c r="D126" s="724" t="s">
        <v>62</v>
      </c>
      <c r="E126" s="724" t="s">
        <v>129</v>
      </c>
      <c r="F126" s="968">
        <v>142.69999999999999</v>
      </c>
      <c r="G126" s="765">
        <v>68.099999999999994</v>
      </c>
      <c r="H126" s="769">
        <v>105</v>
      </c>
      <c r="I126" s="751">
        <v>416</v>
      </c>
      <c r="J126" s="728">
        <v>203</v>
      </c>
      <c r="K126" s="750">
        <v>619</v>
      </c>
      <c r="L126" s="776">
        <v>138.66666666666666</v>
      </c>
      <c r="M126" s="726">
        <v>67.666666666666671</v>
      </c>
      <c r="N126" s="758">
        <v>206.33333333333334</v>
      </c>
      <c r="O126" s="776">
        <v>306</v>
      </c>
      <c r="P126" s="821">
        <v>23</v>
      </c>
    </row>
    <row r="127" spans="1:16" ht="13.5" customHeight="1" x14ac:dyDescent="0.3">
      <c r="A127" s="724" t="s">
        <v>409</v>
      </c>
      <c r="B127" s="724" t="s">
        <v>410</v>
      </c>
      <c r="C127" s="724" t="s">
        <v>949</v>
      </c>
      <c r="D127" s="724" t="s">
        <v>62</v>
      </c>
      <c r="E127" s="724" t="s">
        <v>129</v>
      </c>
      <c r="F127" s="968">
        <v>150.1</v>
      </c>
      <c r="G127" s="765">
        <v>62.4</v>
      </c>
      <c r="H127" s="769">
        <v>104.3</v>
      </c>
      <c r="I127" s="751">
        <v>401</v>
      </c>
      <c r="J127" s="728">
        <v>181</v>
      </c>
      <c r="K127" s="750">
        <v>582</v>
      </c>
      <c r="L127" s="776">
        <v>133.66666666666666</v>
      </c>
      <c r="M127" s="726">
        <v>60.333333333333336</v>
      </c>
      <c r="N127" s="758">
        <v>194</v>
      </c>
      <c r="O127" s="776">
        <v>305</v>
      </c>
      <c r="P127" s="821">
        <v>29</v>
      </c>
    </row>
    <row r="128" spans="1:16" ht="13.5" customHeight="1" x14ac:dyDescent="0.3">
      <c r="A128" s="724" t="s">
        <v>413</v>
      </c>
      <c r="B128" s="724" t="s">
        <v>414</v>
      </c>
      <c r="C128" s="724" t="s">
        <v>949</v>
      </c>
      <c r="D128" s="724" t="s">
        <v>62</v>
      </c>
      <c r="E128" s="724" t="s">
        <v>129</v>
      </c>
      <c r="F128" s="968">
        <v>134.69999999999999</v>
      </c>
      <c r="G128" s="765">
        <v>61.7</v>
      </c>
      <c r="H128" s="769">
        <v>98.2</v>
      </c>
      <c r="I128" s="751">
        <v>366</v>
      </c>
      <c r="J128" s="728">
        <v>168</v>
      </c>
      <c r="K128" s="750">
        <v>534</v>
      </c>
      <c r="L128" s="776">
        <v>122</v>
      </c>
      <c r="M128" s="726">
        <v>56</v>
      </c>
      <c r="N128" s="758">
        <v>178</v>
      </c>
      <c r="O128" s="776">
        <v>298</v>
      </c>
      <c r="P128" s="821">
        <v>20</v>
      </c>
    </row>
    <row r="129" spans="1:16" ht="13.5" customHeight="1" x14ac:dyDescent="0.3">
      <c r="A129" s="724" t="s">
        <v>403</v>
      </c>
      <c r="B129" s="724" t="s">
        <v>404</v>
      </c>
      <c r="C129" s="724" t="s">
        <v>949</v>
      </c>
      <c r="D129" s="724" t="s">
        <v>62</v>
      </c>
      <c r="E129" s="724" t="s">
        <v>129</v>
      </c>
      <c r="F129" s="968">
        <v>130.80000000000001</v>
      </c>
      <c r="G129" s="765">
        <v>63.7</v>
      </c>
      <c r="H129" s="769">
        <v>96.4</v>
      </c>
      <c r="I129" s="751">
        <v>462</v>
      </c>
      <c r="J129" s="728">
        <v>235</v>
      </c>
      <c r="K129" s="750">
        <v>697</v>
      </c>
      <c r="L129" s="776">
        <v>154</v>
      </c>
      <c r="M129" s="726">
        <v>78.333333333333329</v>
      </c>
      <c r="N129" s="758">
        <v>232.33333333333334</v>
      </c>
      <c r="O129" s="776">
        <v>294</v>
      </c>
      <c r="P129" s="821">
        <v>47</v>
      </c>
    </row>
    <row r="130" spans="1:16" ht="13.5" customHeight="1" x14ac:dyDescent="0.3">
      <c r="A130" s="724" t="s">
        <v>421</v>
      </c>
      <c r="B130" s="724" t="s">
        <v>422</v>
      </c>
      <c r="C130" s="724" t="s">
        <v>949</v>
      </c>
      <c r="D130" s="724" t="s">
        <v>62</v>
      </c>
      <c r="E130" s="724" t="s">
        <v>129</v>
      </c>
      <c r="F130" s="968">
        <v>124.4</v>
      </c>
      <c r="G130" s="765">
        <v>58.7</v>
      </c>
      <c r="H130" s="769">
        <v>91.2</v>
      </c>
      <c r="I130" s="751">
        <v>561</v>
      </c>
      <c r="J130" s="728">
        <v>272</v>
      </c>
      <c r="K130" s="750">
        <v>833</v>
      </c>
      <c r="L130" s="776">
        <v>187</v>
      </c>
      <c r="M130" s="726">
        <v>90.666666666666671</v>
      </c>
      <c r="N130" s="758">
        <v>277.66666666666669</v>
      </c>
      <c r="O130" s="776">
        <v>278</v>
      </c>
      <c r="P130" s="821">
        <v>97</v>
      </c>
    </row>
    <row r="131" spans="1:16" ht="13.5" customHeight="1" x14ac:dyDescent="0.3">
      <c r="A131" s="724" t="s">
        <v>405</v>
      </c>
      <c r="B131" s="724" t="s">
        <v>406</v>
      </c>
      <c r="C131" s="724" t="s">
        <v>949</v>
      </c>
      <c r="D131" s="724" t="s">
        <v>62</v>
      </c>
      <c r="E131" s="724" t="s">
        <v>129</v>
      </c>
      <c r="F131" s="968">
        <v>115.8</v>
      </c>
      <c r="G131" s="765">
        <v>57.8</v>
      </c>
      <c r="H131" s="769">
        <v>85.9</v>
      </c>
      <c r="I131" s="751">
        <v>280</v>
      </c>
      <c r="J131" s="728">
        <v>148</v>
      </c>
      <c r="K131" s="750">
        <v>428</v>
      </c>
      <c r="L131" s="776">
        <v>93.333333333333329</v>
      </c>
      <c r="M131" s="726">
        <v>49.333333333333336</v>
      </c>
      <c r="N131" s="758">
        <v>142.66666666666666</v>
      </c>
      <c r="O131" s="776">
        <v>259</v>
      </c>
      <c r="P131" s="821">
        <v>110</v>
      </c>
    </row>
    <row r="132" spans="1:16" ht="13.5" customHeight="1" x14ac:dyDescent="0.3">
      <c r="A132" s="724" t="s">
        <v>419</v>
      </c>
      <c r="B132" s="724" t="s">
        <v>420</v>
      </c>
      <c r="C132" s="724" t="s">
        <v>949</v>
      </c>
      <c r="D132" s="724" t="s">
        <v>62</v>
      </c>
      <c r="E132" s="724" t="s">
        <v>129</v>
      </c>
      <c r="F132" s="968">
        <v>96.3</v>
      </c>
      <c r="G132" s="765">
        <v>43.5</v>
      </c>
      <c r="H132" s="769">
        <v>69.099999999999994</v>
      </c>
      <c r="I132" s="751">
        <v>269</v>
      </c>
      <c r="J132" s="728">
        <v>129</v>
      </c>
      <c r="K132" s="750">
        <v>398</v>
      </c>
      <c r="L132" s="776">
        <v>89.666666666666671</v>
      </c>
      <c r="M132" s="726">
        <v>43</v>
      </c>
      <c r="N132" s="758">
        <v>132.66666666666666</v>
      </c>
      <c r="O132" s="776">
        <v>167</v>
      </c>
      <c r="P132" s="821">
        <v>209</v>
      </c>
    </row>
    <row r="133" spans="1:16" ht="13.5" customHeight="1" x14ac:dyDescent="0.3">
      <c r="A133" s="724" t="s">
        <v>415</v>
      </c>
      <c r="B133" s="724" t="s">
        <v>416</v>
      </c>
      <c r="C133" s="724" t="s">
        <v>949</v>
      </c>
      <c r="D133" s="724" t="s">
        <v>62</v>
      </c>
      <c r="E133" s="724" t="s">
        <v>129</v>
      </c>
      <c r="F133" s="968">
        <v>95.5</v>
      </c>
      <c r="G133" s="765">
        <v>43.3</v>
      </c>
      <c r="H133" s="769">
        <v>68.900000000000006</v>
      </c>
      <c r="I133" s="751">
        <v>369</v>
      </c>
      <c r="J133" s="728">
        <v>176</v>
      </c>
      <c r="K133" s="750">
        <v>545</v>
      </c>
      <c r="L133" s="776">
        <v>123</v>
      </c>
      <c r="M133" s="726">
        <v>58.666666666666664</v>
      </c>
      <c r="N133" s="758">
        <v>181.66666666666666</v>
      </c>
      <c r="O133" s="776">
        <v>166</v>
      </c>
      <c r="P133" s="821">
        <v>154</v>
      </c>
    </row>
    <row r="134" spans="1:16" ht="13.5" customHeight="1" x14ac:dyDescent="0.3">
      <c r="A134" s="724" t="s">
        <v>511</v>
      </c>
      <c r="B134" s="724" t="s">
        <v>512</v>
      </c>
      <c r="C134" s="724" t="s">
        <v>937</v>
      </c>
      <c r="D134" s="724" t="s">
        <v>58</v>
      </c>
      <c r="E134" s="724" t="s">
        <v>129</v>
      </c>
      <c r="F134" s="968">
        <v>118.8</v>
      </c>
      <c r="G134" s="765">
        <v>52.4</v>
      </c>
      <c r="H134" s="769">
        <v>85.1</v>
      </c>
      <c r="I134" s="751">
        <v>263</v>
      </c>
      <c r="J134" s="728">
        <v>118</v>
      </c>
      <c r="K134" s="750">
        <v>381</v>
      </c>
      <c r="L134" s="776">
        <v>87.666666666666671</v>
      </c>
      <c r="M134" s="726">
        <v>39.333333333333336</v>
      </c>
      <c r="N134" s="758">
        <v>127</v>
      </c>
      <c r="O134" s="776">
        <v>251</v>
      </c>
      <c r="P134" s="821">
        <v>57</v>
      </c>
    </row>
    <row r="135" spans="1:16" ht="13.5" customHeight="1" x14ac:dyDescent="0.3">
      <c r="A135" s="724" t="s">
        <v>503</v>
      </c>
      <c r="B135" s="724" t="s">
        <v>504</v>
      </c>
      <c r="C135" s="724" t="s">
        <v>937</v>
      </c>
      <c r="D135" s="724" t="s">
        <v>58</v>
      </c>
      <c r="E135" s="724" t="s">
        <v>129</v>
      </c>
      <c r="F135" s="968">
        <v>122.6</v>
      </c>
      <c r="G135" s="765">
        <v>48.9</v>
      </c>
      <c r="H135" s="769">
        <v>84.9</v>
      </c>
      <c r="I135" s="751">
        <v>141</v>
      </c>
      <c r="J135" s="728">
        <v>60</v>
      </c>
      <c r="K135" s="750">
        <v>201</v>
      </c>
      <c r="L135" s="776">
        <v>47</v>
      </c>
      <c r="M135" s="726">
        <v>20</v>
      </c>
      <c r="N135" s="758">
        <v>67</v>
      </c>
      <c r="O135" s="776">
        <v>250</v>
      </c>
      <c r="P135" s="821">
        <v>130</v>
      </c>
    </row>
    <row r="136" spans="1:16" ht="13.5" customHeight="1" x14ac:dyDescent="0.3">
      <c r="A136" s="724" t="s">
        <v>515</v>
      </c>
      <c r="B136" s="724" t="s">
        <v>516</v>
      </c>
      <c r="C136" s="724" t="s">
        <v>937</v>
      </c>
      <c r="D136" s="724" t="s">
        <v>58</v>
      </c>
      <c r="E136" s="724" t="s">
        <v>129</v>
      </c>
      <c r="F136" s="968">
        <v>112.9</v>
      </c>
      <c r="G136" s="765">
        <v>48.7</v>
      </c>
      <c r="H136" s="769">
        <v>80.3</v>
      </c>
      <c r="I136" s="751">
        <v>274</v>
      </c>
      <c r="J136" s="728">
        <v>123</v>
      </c>
      <c r="K136" s="750">
        <v>397</v>
      </c>
      <c r="L136" s="776">
        <v>91.333333333333329</v>
      </c>
      <c r="M136" s="726">
        <v>41</v>
      </c>
      <c r="N136" s="758">
        <v>132.33333333333334</v>
      </c>
      <c r="O136" s="776">
        <v>229</v>
      </c>
      <c r="P136" s="821">
        <v>55</v>
      </c>
    </row>
    <row r="137" spans="1:16" ht="13.5" customHeight="1" x14ac:dyDescent="0.3">
      <c r="A137" s="724" t="s">
        <v>513</v>
      </c>
      <c r="B137" s="724" t="s">
        <v>514</v>
      </c>
      <c r="C137" s="724" t="s">
        <v>937</v>
      </c>
      <c r="D137" s="724" t="s">
        <v>58</v>
      </c>
      <c r="E137" s="724" t="s">
        <v>129</v>
      </c>
      <c r="F137" s="968">
        <v>97.5</v>
      </c>
      <c r="G137" s="765">
        <v>56.1</v>
      </c>
      <c r="H137" s="769">
        <v>76.8</v>
      </c>
      <c r="I137" s="751">
        <v>104</v>
      </c>
      <c r="J137" s="728">
        <v>59</v>
      </c>
      <c r="K137" s="750">
        <v>163</v>
      </c>
      <c r="L137" s="776">
        <v>34.666666666666664</v>
      </c>
      <c r="M137" s="726">
        <v>19.666666666666668</v>
      </c>
      <c r="N137" s="758">
        <v>54.333333333333336</v>
      </c>
      <c r="O137" s="776">
        <v>212</v>
      </c>
      <c r="P137" s="821">
        <v>196</v>
      </c>
    </row>
    <row r="138" spans="1:16" ht="13.5" customHeight="1" x14ac:dyDescent="0.3">
      <c r="A138" s="724" t="s">
        <v>507</v>
      </c>
      <c r="B138" s="724" t="s">
        <v>508</v>
      </c>
      <c r="C138" s="724" t="s">
        <v>937</v>
      </c>
      <c r="D138" s="724" t="s">
        <v>58</v>
      </c>
      <c r="E138" s="724" t="s">
        <v>129</v>
      </c>
      <c r="F138" s="968">
        <v>85</v>
      </c>
      <c r="G138" s="765">
        <v>38.1</v>
      </c>
      <c r="H138" s="769">
        <v>60.6</v>
      </c>
      <c r="I138" s="751">
        <v>154</v>
      </c>
      <c r="J138" s="728">
        <v>74</v>
      </c>
      <c r="K138" s="750">
        <v>228</v>
      </c>
      <c r="L138" s="776">
        <v>51.333333333333336</v>
      </c>
      <c r="M138" s="726">
        <v>24.666666666666668</v>
      </c>
      <c r="N138" s="758">
        <v>76</v>
      </c>
      <c r="O138" s="776">
        <v>114</v>
      </c>
      <c r="P138" s="821">
        <v>133</v>
      </c>
    </row>
    <row r="139" spans="1:16" ht="13.5" customHeight="1" x14ac:dyDescent="0.3">
      <c r="A139" s="724" t="s">
        <v>495</v>
      </c>
      <c r="B139" s="724" t="s">
        <v>496</v>
      </c>
      <c r="C139" s="724" t="s">
        <v>937</v>
      </c>
      <c r="D139" s="724" t="s">
        <v>58</v>
      </c>
      <c r="E139" s="724" t="s">
        <v>129</v>
      </c>
      <c r="F139" s="968">
        <v>83.8</v>
      </c>
      <c r="G139" s="765">
        <v>34.4</v>
      </c>
      <c r="H139" s="769">
        <v>58.6</v>
      </c>
      <c r="I139" s="751">
        <v>187</v>
      </c>
      <c r="J139" s="728">
        <v>80</v>
      </c>
      <c r="K139" s="750">
        <v>267</v>
      </c>
      <c r="L139" s="776">
        <v>62.333333333333336</v>
      </c>
      <c r="M139" s="726">
        <v>26.666666666666668</v>
      </c>
      <c r="N139" s="758">
        <v>89</v>
      </c>
      <c r="O139" s="776">
        <v>104</v>
      </c>
      <c r="P139" s="821">
        <v>246</v>
      </c>
    </row>
    <row r="140" spans="1:16" ht="13.5" customHeight="1" x14ac:dyDescent="0.3">
      <c r="A140" s="724" t="s">
        <v>499</v>
      </c>
      <c r="B140" s="724" t="s">
        <v>500</v>
      </c>
      <c r="C140" s="724" t="s">
        <v>937</v>
      </c>
      <c r="D140" s="724" t="s">
        <v>58</v>
      </c>
      <c r="E140" s="724" t="s">
        <v>129</v>
      </c>
      <c r="F140" s="968">
        <v>78.599999999999994</v>
      </c>
      <c r="G140" s="765">
        <v>33.9</v>
      </c>
      <c r="H140" s="769">
        <v>55.5</v>
      </c>
      <c r="I140" s="751">
        <v>135</v>
      </c>
      <c r="J140" s="728">
        <v>62</v>
      </c>
      <c r="K140" s="750">
        <v>197</v>
      </c>
      <c r="L140" s="776">
        <v>45</v>
      </c>
      <c r="M140" s="726">
        <v>20.666666666666668</v>
      </c>
      <c r="N140" s="758">
        <v>65.666666666666671</v>
      </c>
      <c r="O140" s="776">
        <v>81</v>
      </c>
      <c r="P140" s="821">
        <v>288</v>
      </c>
    </row>
    <row r="141" spans="1:16" ht="13.5" customHeight="1" x14ac:dyDescent="0.3">
      <c r="A141" s="724" t="s">
        <v>517</v>
      </c>
      <c r="B141" s="724" t="s">
        <v>518</v>
      </c>
      <c r="C141" s="724" t="s">
        <v>937</v>
      </c>
      <c r="D141" s="724" t="s">
        <v>58</v>
      </c>
      <c r="E141" s="724" t="s">
        <v>129</v>
      </c>
      <c r="F141" s="968">
        <v>74.400000000000006</v>
      </c>
      <c r="G141" s="765">
        <v>35</v>
      </c>
      <c r="H141" s="769">
        <v>54.2</v>
      </c>
      <c r="I141" s="751">
        <v>131</v>
      </c>
      <c r="J141" s="728">
        <v>67</v>
      </c>
      <c r="K141" s="750">
        <v>198</v>
      </c>
      <c r="L141" s="776">
        <v>43.666666666666664</v>
      </c>
      <c r="M141" s="726">
        <v>22.333333333333332</v>
      </c>
      <c r="N141" s="758">
        <v>66</v>
      </c>
      <c r="O141" s="776">
        <v>68</v>
      </c>
      <c r="P141" s="821">
        <v>262</v>
      </c>
    </row>
    <row r="142" spans="1:16" ht="13.5" customHeight="1" x14ac:dyDescent="0.3">
      <c r="A142" s="724" t="s">
        <v>501</v>
      </c>
      <c r="B142" s="724" t="s">
        <v>502</v>
      </c>
      <c r="C142" s="724" t="s">
        <v>937</v>
      </c>
      <c r="D142" s="724" t="s">
        <v>58</v>
      </c>
      <c r="E142" s="724" t="s">
        <v>129</v>
      </c>
      <c r="F142" s="968">
        <v>63.7</v>
      </c>
      <c r="G142" s="765">
        <v>36.9</v>
      </c>
      <c r="H142" s="769">
        <v>50</v>
      </c>
      <c r="I142" s="751">
        <v>109</v>
      </c>
      <c r="J142" s="728">
        <v>69</v>
      </c>
      <c r="K142" s="750">
        <v>178</v>
      </c>
      <c r="L142" s="776">
        <v>36.333333333333336</v>
      </c>
      <c r="M142" s="726">
        <v>23</v>
      </c>
      <c r="N142" s="758">
        <v>59.333333333333336</v>
      </c>
      <c r="O142" s="776">
        <v>41</v>
      </c>
      <c r="P142" s="821">
        <v>298</v>
      </c>
    </row>
    <row r="143" spans="1:16" ht="13.5" customHeight="1" x14ac:dyDescent="0.3">
      <c r="A143" s="724" t="s">
        <v>497</v>
      </c>
      <c r="B143" s="724" t="s">
        <v>498</v>
      </c>
      <c r="C143" s="724" t="s">
        <v>937</v>
      </c>
      <c r="D143" s="724" t="s">
        <v>58</v>
      </c>
      <c r="E143" s="724" t="s">
        <v>129</v>
      </c>
      <c r="F143" s="968">
        <v>69</v>
      </c>
      <c r="G143" s="765">
        <v>31.8</v>
      </c>
      <c r="H143" s="769">
        <v>49.9</v>
      </c>
      <c r="I143" s="751">
        <v>124</v>
      </c>
      <c r="J143" s="728">
        <v>62</v>
      </c>
      <c r="K143" s="750">
        <v>186</v>
      </c>
      <c r="L143" s="776">
        <v>41.333333333333336</v>
      </c>
      <c r="M143" s="726">
        <v>20.666666666666668</v>
      </c>
      <c r="N143" s="758">
        <v>62</v>
      </c>
      <c r="O143" s="776">
        <v>39</v>
      </c>
      <c r="P143" s="821">
        <v>285</v>
      </c>
    </row>
    <row r="144" spans="1:16" ht="13.5" customHeight="1" x14ac:dyDescent="0.3">
      <c r="A144" s="724" t="s">
        <v>519</v>
      </c>
      <c r="B144" s="724" t="s">
        <v>520</v>
      </c>
      <c r="C144" s="724" t="s">
        <v>937</v>
      </c>
      <c r="D144" s="724" t="s">
        <v>58</v>
      </c>
      <c r="E144" s="724" t="s">
        <v>129</v>
      </c>
      <c r="F144" s="968">
        <v>71.2</v>
      </c>
      <c r="G144" s="765">
        <v>26</v>
      </c>
      <c r="H144" s="769">
        <v>48</v>
      </c>
      <c r="I144" s="751">
        <v>119</v>
      </c>
      <c r="J144" s="728">
        <v>46</v>
      </c>
      <c r="K144" s="750">
        <v>165</v>
      </c>
      <c r="L144" s="776">
        <v>39.666666666666664</v>
      </c>
      <c r="M144" s="726">
        <v>15.333333333333334</v>
      </c>
      <c r="N144" s="758">
        <v>55</v>
      </c>
      <c r="O144" s="776">
        <v>24</v>
      </c>
      <c r="P144" s="821">
        <v>293</v>
      </c>
    </row>
    <row r="145" spans="1:16" ht="13.5" customHeight="1" x14ac:dyDescent="0.3">
      <c r="A145" s="724" t="s">
        <v>509</v>
      </c>
      <c r="B145" s="724" t="s">
        <v>510</v>
      </c>
      <c r="C145" s="724" t="s">
        <v>937</v>
      </c>
      <c r="D145" s="724" t="s">
        <v>58</v>
      </c>
      <c r="E145" s="724" t="s">
        <v>129</v>
      </c>
      <c r="F145" s="968">
        <v>69</v>
      </c>
      <c r="G145" s="765">
        <v>27.5</v>
      </c>
      <c r="H145" s="769">
        <v>47.4</v>
      </c>
      <c r="I145" s="751">
        <v>200</v>
      </c>
      <c r="J145" s="728">
        <v>88</v>
      </c>
      <c r="K145" s="750">
        <v>288</v>
      </c>
      <c r="L145" s="776">
        <v>66.666666666666671</v>
      </c>
      <c r="M145" s="726">
        <v>29.333333333333332</v>
      </c>
      <c r="N145" s="758">
        <v>96</v>
      </c>
      <c r="O145" s="776">
        <v>22</v>
      </c>
      <c r="P145" s="821">
        <v>241</v>
      </c>
    </row>
    <row r="146" spans="1:16" ht="13.5" customHeight="1" x14ac:dyDescent="0.3">
      <c r="A146" s="724" t="s">
        <v>505</v>
      </c>
      <c r="B146" s="724" t="s">
        <v>506</v>
      </c>
      <c r="C146" s="724" t="s">
        <v>937</v>
      </c>
      <c r="D146" s="724" t="s">
        <v>58</v>
      </c>
      <c r="E146" s="724" t="s">
        <v>129</v>
      </c>
      <c r="F146" s="968">
        <v>52.7</v>
      </c>
      <c r="G146" s="765">
        <v>26.2</v>
      </c>
      <c r="H146" s="769">
        <v>39.1</v>
      </c>
      <c r="I146" s="751">
        <v>66</v>
      </c>
      <c r="J146" s="728">
        <v>35</v>
      </c>
      <c r="K146" s="750">
        <v>101</v>
      </c>
      <c r="L146" s="776">
        <v>22</v>
      </c>
      <c r="M146" s="726">
        <v>11.666666666666666</v>
      </c>
      <c r="N146" s="758">
        <v>33.666666666666664</v>
      </c>
      <c r="O146" s="776">
        <v>2</v>
      </c>
      <c r="P146" s="821">
        <v>317</v>
      </c>
    </row>
    <row r="147" spans="1:16" ht="13.5" customHeight="1" x14ac:dyDescent="0.3">
      <c r="A147" s="724" t="s">
        <v>644</v>
      </c>
      <c r="B147" s="724" t="s">
        <v>923</v>
      </c>
      <c r="C147" s="724" t="s">
        <v>923</v>
      </c>
      <c r="D147" s="724" t="s">
        <v>60</v>
      </c>
      <c r="E147" s="724" t="s">
        <v>129</v>
      </c>
      <c r="F147" s="968">
        <v>90.6</v>
      </c>
      <c r="G147" s="765">
        <v>42.2</v>
      </c>
      <c r="H147" s="769">
        <v>65.7</v>
      </c>
      <c r="I147" s="751">
        <v>266</v>
      </c>
      <c r="J147" s="728">
        <v>132</v>
      </c>
      <c r="K147" s="750">
        <v>398</v>
      </c>
      <c r="L147" s="776">
        <v>88.666666666666671</v>
      </c>
      <c r="M147" s="726">
        <v>44</v>
      </c>
      <c r="N147" s="758">
        <v>132.66666666666666</v>
      </c>
      <c r="O147" s="776">
        <v>150</v>
      </c>
      <c r="P147" s="821">
        <v>137</v>
      </c>
    </row>
    <row r="148" spans="1:16" ht="13.5" customHeight="1" x14ac:dyDescent="0.3">
      <c r="A148" s="724" t="s">
        <v>266</v>
      </c>
      <c r="B148" s="724" t="s">
        <v>267</v>
      </c>
      <c r="C148" s="724" t="s">
        <v>940</v>
      </c>
      <c r="D148" s="724" t="s">
        <v>59</v>
      </c>
      <c r="E148" s="724" t="s">
        <v>129</v>
      </c>
      <c r="F148" s="968">
        <v>106.7</v>
      </c>
      <c r="G148" s="765">
        <v>47.1</v>
      </c>
      <c r="H148" s="769">
        <v>76.5</v>
      </c>
      <c r="I148" s="751">
        <v>104</v>
      </c>
      <c r="J148" s="728">
        <v>48</v>
      </c>
      <c r="K148" s="750">
        <v>152</v>
      </c>
      <c r="L148" s="776">
        <v>34.666666666666664</v>
      </c>
      <c r="M148" s="726">
        <v>16</v>
      </c>
      <c r="N148" s="758">
        <v>50.666666666666664</v>
      </c>
      <c r="O148" s="776">
        <v>208</v>
      </c>
      <c r="P148" s="821">
        <v>117</v>
      </c>
    </row>
    <row r="149" spans="1:16" ht="13.5" customHeight="1" x14ac:dyDescent="0.3">
      <c r="A149" s="724" t="s">
        <v>270</v>
      </c>
      <c r="B149" s="724" t="s">
        <v>271</v>
      </c>
      <c r="C149" s="724" t="s">
        <v>940</v>
      </c>
      <c r="D149" s="724" t="s">
        <v>59</v>
      </c>
      <c r="E149" s="724" t="s">
        <v>129</v>
      </c>
      <c r="F149" s="968">
        <v>106.5</v>
      </c>
      <c r="G149" s="765">
        <v>45.6</v>
      </c>
      <c r="H149" s="769">
        <v>75.2</v>
      </c>
      <c r="I149" s="751">
        <v>101</v>
      </c>
      <c r="J149" s="728">
        <v>46</v>
      </c>
      <c r="K149" s="750">
        <v>147</v>
      </c>
      <c r="L149" s="776">
        <v>33.666666666666664</v>
      </c>
      <c r="M149" s="726">
        <v>15.333333333333334</v>
      </c>
      <c r="N149" s="758">
        <v>49</v>
      </c>
      <c r="O149" s="776">
        <v>199</v>
      </c>
      <c r="P149" s="821">
        <v>195</v>
      </c>
    </row>
    <row r="150" spans="1:16" ht="13.5" customHeight="1" x14ac:dyDescent="0.3">
      <c r="A150" s="724" t="s">
        <v>272</v>
      </c>
      <c r="B150" s="724" t="s">
        <v>273</v>
      </c>
      <c r="C150" s="724" t="s">
        <v>940</v>
      </c>
      <c r="D150" s="724" t="s">
        <v>59</v>
      </c>
      <c r="E150" s="724" t="s">
        <v>129</v>
      </c>
      <c r="F150" s="968">
        <v>95.4</v>
      </c>
      <c r="G150" s="765">
        <v>36.6</v>
      </c>
      <c r="H150" s="769">
        <v>65.2</v>
      </c>
      <c r="I150" s="751">
        <v>120</v>
      </c>
      <c r="J150" s="728">
        <v>48</v>
      </c>
      <c r="K150" s="750">
        <v>168</v>
      </c>
      <c r="L150" s="776">
        <v>40</v>
      </c>
      <c r="M150" s="726">
        <v>16</v>
      </c>
      <c r="N150" s="758">
        <v>56</v>
      </c>
      <c r="O150" s="776">
        <v>146</v>
      </c>
      <c r="P150" s="821">
        <v>215</v>
      </c>
    </row>
    <row r="151" spans="1:16" ht="13.5" customHeight="1" x14ac:dyDescent="0.3">
      <c r="A151" s="724" t="s">
        <v>254</v>
      </c>
      <c r="B151" s="724" t="s">
        <v>255</v>
      </c>
      <c r="C151" s="724" t="s">
        <v>940</v>
      </c>
      <c r="D151" s="724" t="s">
        <v>59</v>
      </c>
      <c r="E151" s="724" t="s">
        <v>129</v>
      </c>
      <c r="F151" s="968">
        <v>94.4</v>
      </c>
      <c r="G151" s="765">
        <v>32.6</v>
      </c>
      <c r="H151" s="769">
        <v>62.1</v>
      </c>
      <c r="I151" s="751">
        <v>108</v>
      </c>
      <c r="J151" s="728">
        <v>41</v>
      </c>
      <c r="K151" s="750">
        <v>149</v>
      </c>
      <c r="L151" s="776">
        <v>36</v>
      </c>
      <c r="M151" s="726">
        <v>13.666666666666666</v>
      </c>
      <c r="N151" s="758">
        <v>49.666666666666664</v>
      </c>
      <c r="O151" s="776">
        <v>125</v>
      </c>
      <c r="P151" s="821">
        <v>153</v>
      </c>
    </row>
    <row r="152" spans="1:16" ht="13.5" customHeight="1" x14ac:dyDescent="0.3">
      <c r="A152" s="724" t="s">
        <v>260</v>
      </c>
      <c r="B152" s="724" t="s">
        <v>261</v>
      </c>
      <c r="C152" s="724" t="s">
        <v>940</v>
      </c>
      <c r="D152" s="724" t="s">
        <v>59</v>
      </c>
      <c r="E152" s="724" t="s">
        <v>129</v>
      </c>
      <c r="F152" s="968">
        <v>88.6</v>
      </c>
      <c r="G152" s="765">
        <v>35.1</v>
      </c>
      <c r="H152" s="769">
        <v>60.4</v>
      </c>
      <c r="I152" s="751">
        <v>110</v>
      </c>
      <c r="J152" s="728">
        <v>48</v>
      </c>
      <c r="K152" s="750">
        <v>158</v>
      </c>
      <c r="L152" s="776">
        <v>36.666666666666664</v>
      </c>
      <c r="M152" s="726">
        <v>16</v>
      </c>
      <c r="N152" s="758">
        <v>52.666666666666664</v>
      </c>
      <c r="O152" s="776">
        <v>112</v>
      </c>
      <c r="P152" s="821">
        <v>224</v>
      </c>
    </row>
    <row r="153" spans="1:16" ht="13.5" customHeight="1" x14ac:dyDescent="0.3">
      <c r="A153" s="724" t="s">
        <v>268</v>
      </c>
      <c r="B153" s="724" t="s">
        <v>269</v>
      </c>
      <c r="C153" s="724" t="s">
        <v>940</v>
      </c>
      <c r="D153" s="724" t="s">
        <v>59</v>
      </c>
      <c r="E153" s="724" t="s">
        <v>129</v>
      </c>
      <c r="F153" s="968">
        <v>80.3</v>
      </c>
      <c r="G153" s="765">
        <v>34.6</v>
      </c>
      <c r="H153" s="769">
        <v>56.8</v>
      </c>
      <c r="I153" s="751">
        <v>92</v>
      </c>
      <c r="J153" s="728">
        <v>42</v>
      </c>
      <c r="K153" s="750">
        <v>134</v>
      </c>
      <c r="L153" s="776">
        <v>30.666666666666668</v>
      </c>
      <c r="M153" s="726">
        <v>14</v>
      </c>
      <c r="N153" s="758">
        <v>44.666666666666664</v>
      </c>
      <c r="O153" s="776">
        <v>94</v>
      </c>
      <c r="P153" s="821">
        <v>291</v>
      </c>
    </row>
    <row r="154" spans="1:16" ht="13.5" customHeight="1" x14ac:dyDescent="0.3">
      <c r="A154" s="724" t="s">
        <v>256</v>
      </c>
      <c r="B154" s="724" t="s">
        <v>257</v>
      </c>
      <c r="C154" s="724" t="s">
        <v>940</v>
      </c>
      <c r="D154" s="724" t="s">
        <v>59</v>
      </c>
      <c r="E154" s="724" t="s">
        <v>129</v>
      </c>
      <c r="F154" s="968">
        <v>76.900000000000006</v>
      </c>
      <c r="G154" s="765">
        <v>34.200000000000003</v>
      </c>
      <c r="H154" s="769">
        <v>54.7</v>
      </c>
      <c r="I154" s="751">
        <v>141</v>
      </c>
      <c r="J154" s="728">
        <v>69</v>
      </c>
      <c r="K154" s="750">
        <v>210</v>
      </c>
      <c r="L154" s="776">
        <v>47</v>
      </c>
      <c r="M154" s="726">
        <v>23</v>
      </c>
      <c r="N154" s="758">
        <v>70</v>
      </c>
      <c r="O154" s="776">
        <v>73</v>
      </c>
      <c r="P154" s="821">
        <v>240</v>
      </c>
    </row>
    <row r="155" spans="1:16" ht="13.5" customHeight="1" x14ac:dyDescent="0.3">
      <c r="A155" s="724" t="s">
        <v>262</v>
      </c>
      <c r="B155" s="724" t="s">
        <v>263</v>
      </c>
      <c r="C155" s="724" t="s">
        <v>940</v>
      </c>
      <c r="D155" s="724" t="s">
        <v>59</v>
      </c>
      <c r="E155" s="724" t="s">
        <v>129</v>
      </c>
      <c r="F155" s="968">
        <v>77.7</v>
      </c>
      <c r="G155" s="765">
        <v>29.1</v>
      </c>
      <c r="H155" s="769">
        <v>52.9</v>
      </c>
      <c r="I155" s="751">
        <v>132</v>
      </c>
      <c r="J155" s="728">
        <v>52</v>
      </c>
      <c r="K155" s="750">
        <v>184</v>
      </c>
      <c r="L155" s="776">
        <v>44</v>
      </c>
      <c r="M155" s="726">
        <v>17.333333333333332</v>
      </c>
      <c r="N155" s="758">
        <v>61.333333333333336</v>
      </c>
      <c r="O155" s="776">
        <v>58</v>
      </c>
      <c r="P155" s="821">
        <v>269</v>
      </c>
    </row>
    <row r="156" spans="1:16" ht="13.5" customHeight="1" x14ac:dyDescent="0.3">
      <c r="A156" s="724" t="s">
        <v>258</v>
      </c>
      <c r="B156" s="724" t="s">
        <v>259</v>
      </c>
      <c r="C156" s="724" t="s">
        <v>940</v>
      </c>
      <c r="D156" s="724" t="s">
        <v>59</v>
      </c>
      <c r="E156" s="724" t="s">
        <v>129</v>
      </c>
      <c r="F156" s="968">
        <v>71.099999999999994</v>
      </c>
      <c r="G156" s="765">
        <v>33.9</v>
      </c>
      <c r="H156" s="769">
        <v>52.1</v>
      </c>
      <c r="I156" s="751">
        <v>135</v>
      </c>
      <c r="J156" s="728">
        <v>66</v>
      </c>
      <c r="K156" s="750">
        <v>201</v>
      </c>
      <c r="L156" s="776">
        <v>45</v>
      </c>
      <c r="M156" s="726">
        <v>22</v>
      </c>
      <c r="N156" s="758">
        <v>67</v>
      </c>
      <c r="O156" s="776">
        <v>53</v>
      </c>
      <c r="P156" s="821">
        <v>307</v>
      </c>
    </row>
    <row r="157" spans="1:16" ht="13.5" customHeight="1" x14ac:dyDescent="0.3">
      <c r="A157" s="724" t="s">
        <v>264</v>
      </c>
      <c r="B157" s="724" t="s">
        <v>265</v>
      </c>
      <c r="C157" s="724" t="s">
        <v>940</v>
      </c>
      <c r="D157" s="724" t="s">
        <v>59</v>
      </c>
      <c r="E157" s="724" t="s">
        <v>129</v>
      </c>
      <c r="F157" s="968">
        <v>73.3</v>
      </c>
      <c r="G157" s="765">
        <v>26.6</v>
      </c>
      <c r="H157" s="769">
        <v>49</v>
      </c>
      <c r="I157" s="751">
        <v>124</v>
      </c>
      <c r="J157" s="728">
        <v>49</v>
      </c>
      <c r="K157" s="750">
        <v>173</v>
      </c>
      <c r="L157" s="776">
        <v>41.333333333333336</v>
      </c>
      <c r="M157" s="726">
        <v>16.333333333333332</v>
      </c>
      <c r="N157" s="758">
        <v>57.666666666666664</v>
      </c>
      <c r="O157" s="776">
        <v>31</v>
      </c>
      <c r="P157" s="821">
        <v>306</v>
      </c>
    </row>
    <row r="158" spans="1:16" ht="13.5" customHeight="1" x14ac:dyDescent="0.3">
      <c r="A158" s="724" t="s">
        <v>521</v>
      </c>
      <c r="B158" s="724" t="s">
        <v>522</v>
      </c>
      <c r="C158" s="724" t="s">
        <v>522</v>
      </c>
      <c r="D158" s="724" t="s">
        <v>58</v>
      </c>
      <c r="E158" s="724" t="s">
        <v>129</v>
      </c>
      <c r="F158" s="968">
        <v>105.7</v>
      </c>
      <c r="G158" s="765">
        <v>41.9</v>
      </c>
      <c r="H158" s="769">
        <v>72.8</v>
      </c>
      <c r="I158" s="751">
        <v>250</v>
      </c>
      <c r="J158" s="728">
        <v>105</v>
      </c>
      <c r="K158" s="750">
        <v>355</v>
      </c>
      <c r="L158" s="776">
        <v>83.333333333333329</v>
      </c>
      <c r="M158" s="726">
        <v>35</v>
      </c>
      <c r="N158" s="758">
        <v>118.33333333333333</v>
      </c>
      <c r="O158" s="776">
        <v>185</v>
      </c>
      <c r="P158" s="821">
        <v>80</v>
      </c>
    </row>
    <row r="159" spans="1:16" ht="13.5" customHeight="1" x14ac:dyDescent="0.3">
      <c r="A159" s="724" t="s">
        <v>542</v>
      </c>
      <c r="B159" s="724" t="s">
        <v>543</v>
      </c>
      <c r="C159" s="724" t="s">
        <v>933</v>
      </c>
      <c r="D159" s="724" t="s">
        <v>58</v>
      </c>
      <c r="E159" s="724" t="s">
        <v>129</v>
      </c>
      <c r="F159" s="968">
        <v>122.5</v>
      </c>
      <c r="G159" s="765">
        <v>44</v>
      </c>
      <c r="H159" s="769">
        <v>81.599999999999994</v>
      </c>
      <c r="I159" s="751">
        <v>254</v>
      </c>
      <c r="J159" s="728">
        <v>99</v>
      </c>
      <c r="K159" s="750">
        <v>353</v>
      </c>
      <c r="L159" s="776">
        <v>84.666666666666671</v>
      </c>
      <c r="M159" s="726">
        <v>33</v>
      </c>
      <c r="N159" s="758">
        <v>117.66666666666667</v>
      </c>
      <c r="O159" s="776">
        <v>236</v>
      </c>
      <c r="P159" s="821">
        <v>34</v>
      </c>
    </row>
    <row r="160" spans="1:16" ht="13.5" customHeight="1" x14ac:dyDescent="0.3">
      <c r="A160" s="724" t="s">
        <v>527</v>
      </c>
      <c r="B160" s="724" t="s">
        <v>528</v>
      </c>
      <c r="C160" s="724" t="s">
        <v>933</v>
      </c>
      <c r="D160" s="724" t="s">
        <v>58</v>
      </c>
      <c r="E160" s="724" t="s">
        <v>129</v>
      </c>
      <c r="F160" s="968">
        <v>101.3</v>
      </c>
      <c r="G160" s="765">
        <v>47.6</v>
      </c>
      <c r="H160" s="769">
        <v>73.599999999999994</v>
      </c>
      <c r="I160" s="751">
        <v>115</v>
      </c>
      <c r="J160" s="728">
        <v>56</v>
      </c>
      <c r="K160" s="750">
        <v>171</v>
      </c>
      <c r="L160" s="776">
        <v>38.333333333333336</v>
      </c>
      <c r="M160" s="726">
        <v>18.666666666666668</v>
      </c>
      <c r="N160" s="758">
        <v>57</v>
      </c>
      <c r="O160" s="776">
        <v>189</v>
      </c>
      <c r="P160" s="821">
        <v>145</v>
      </c>
    </row>
    <row r="161" spans="1:16" ht="13.5" customHeight="1" x14ac:dyDescent="0.3">
      <c r="A161" s="724" t="s">
        <v>540</v>
      </c>
      <c r="B161" s="724" t="s">
        <v>541</v>
      </c>
      <c r="C161" s="724" t="s">
        <v>933</v>
      </c>
      <c r="D161" s="724" t="s">
        <v>58</v>
      </c>
      <c r="E161" s="724" t="s">
        <v>129</v>
      </c>
      <c r="F161" s="968">
        <v>91.5</v>
      </c>
      <c r="G161" s="765">
        <v>53.5</v>
      </c>
      <c r="H161" s="769">
        <v>72.099999999999994</v>
      </c>
      <c r="I161" s="751">
        <v>182</v>
      </c>
      <c r="J161" s="728">
        <v>110</v>
      </c>
      <c r="K161" s="750">
        <v>292</v>
      </c>
      <c r="L161" s="776">
        <v>60.666666666666664</v>
      </c>
      <c r="M161" s="726">
        <v>36.666666666666664</v>
      </c>
      <c r="N161" s="758">
        <v>97.333333333333329</v>
      </c>
      <c r="O161" s="776">
        <v>180</v>
      </c>
      <c r="P161" s="821">
        <v>69</v>
      </c>
    </row>
    <row r="162" spans="1:16" ht="13.5" customHeight="1" x14ac:dyDescent="0.3">
      <c r="A162" s="724" t="s">
        <v>531</v>
      </c>
      <c r="B162" s="724" t="s">
        <v>532</v>
      </c>
      <c r="C162" s="724" t="s">
        <v>933</v>
      </c>
      <c r="D162" s="724" t="s">
        <v>58</v>
      </c>
      <c r="E162" s="724" t="s">
        <v>129</v>
      </c>
      <c r="F162" s="968">
        <v>101.9</v>
      </c>
      <c r="G162" s="765">
        <v>42.4</v>
      </c>
      <c r="H162" s="769">
        <v>71.7</v>
      </c>
      <c r="I162" s="751">
        <v>131</v>
      </c>
      <c r="J162" s="728">
        <v>56</v>
      </c>
      <c r="K162" s="750">
        <v>187</v>
      </c>
      <c r="L162" s="776">
        <v>43.666666666666664</v>
      </c>
      <c r="M162" s="726">
        <v>18.666666666666668</v>
      </c>
      <c r="N162" s="758">
        <v>62.333333333333336</v>
      </c>
      <c r="O162" s="776">
        <v>177</v>
      </c>
      <c r="P162" s="821">
        <v>119</v>
      </c>
    </row>
    <row r="163" spans="1:16" ht="13.5" customHeight="1" x14ac:dyDescent="0.3">
      <c r="A163" s="724" t="s">
        <v>535</v>
      </c>
      <c r="B163" s="724" t="s">
        <v>536</v>
      </c>
      <c r="C163" s="724" t="s">
        <v>933</v>
      </c>
      <c r="D163" s="724" t="s">
        <v>58</v>
      </c>
      <c r="E163" s="724" t="s">
        <v>129</v>
      </c>
      <c r="F163" s="968">
        <v>92.6</v>
      </c>
      <c r="G163" s="765">
        <v>45.7</v>
      </c>
      <c r="H163" s="769">
        <v>68.599999999999994</v>
      </c>
      <c r="I163" s="751">
        <v>305</v>
      </c>
      <c r="J163" s="728">
        <v>159</v>
      </c>
      <c r="K163" s="750">
        <v>464</v>
      </c>
      <c r="L163" s="776">
        <v>101.66666666666667</v>
      </c>
      <c r="M163" s="726">
        <v>53</v>
      </c>
      <c r="N163" s="758">
        <v>154.66666666666666</v>
      </c>
      <c r="O163" s="776">
        <v>165</v>
      </c>
      <c r="P163" s="821">
        <v>98</v>
      </c>
    </row>
    <row r="164" spans="1:16" ht="13.5" customHeight="1" x14ac:dyDescent="0.3">
      <c r="A164" s="724" t="s">
        <v>529</v>
      </c>
      <c r="B164" s="724" t="s">
        <v>530</v>
      </c>
      <c r="C164" s="724" t="s">
        <v>933</v>
      </c>
      <c r="D164" s="724" t="s">
        <v>58</v>
      </c>
      <c r="E164" s="724" t="s">
        <v>129</v>
      </c>
      <c r="F164" s="968">
        <v>89.7</v>
      </c>
      <c r="G164" s="765">
        <v>41.5</v>
      </c>
      <c r="H164" s="769">
        <v>65.099999999999994</v>
      </c>
      <c r="I164" s="751">
        <v>161</v>
      </c>
      <c r="J164" s="728">
        <v>76</v>
      </c>
      <c r="K164" s="750">
        <v>237</v>
      </c>
      <c r="L164" s="776">
        <v>53.666666666666664</v>
      </c>
      <c r="M164" s="726">
        <v>25.333333333333332</v>
      </c>
      <c r="N164" s="758">
        <v>79</v>
      </c>
      <c r="O164" s="776">
        <v>145</v>
      </c>
      <c r="P164" s="821">
        <v>107</v>
      </c>
    </row>
    <row r="165" spans="1:16" ht="13.5" customHeight="1" x14ac:dyDescent="0.3">
      <c r="A165" s="724" t="s">
        <v>546</v>
      </c>
      <c r="B165" s="724" t="s">
        <v>547</v>
      </c>
      <c r="C165" s="724" t="s">
        <v>933</v>
      </c>
      <c r="D165" s="724" t="s">
        <v>58</v>
      </c>
      <c r="E165" s="724" t="s">
        <v>129</v>
      </c>
      <c r="F165" s="968">
        <v>86.6</v>
      </c>
      <c r="G165" s="765">
        <v>40.9</v>
      </c>
      <c r="H165" s="769">
        <v>63.1</v>
      </c>
      <c r="I165" s="751">
        <v>131</v>
      </c>
      <c r="J165" s="728">
        <v>65</v>
      </c>
      <c r="K165" s="750">
        <v>196</v>
      </c>
      <c r="L165" s="776">
        <v>43.666666666666664</v>
      </c>
      <c r="M165" s="726">
        <v>21.666666666666668</v>
      </c>
      <c r="N165" s="758">
        <v>65.333333333333329</v>
      </c>
      <c r="O165" s="776">
        <v>134</v>
      </c>
      <c r="P165" s="821">
        <v>273</v>
      </c>
    </row>
    <row r="166" spans="1:16" ht="13.5" customHeight="1" x14ac:dyDescent="0.3">
      <c r="A166" s="724" t="s">
        <v>525</v>
      </c>
      <c r="B166" s="724" t="s">
        <v>526</v>
      </c>
      <c r="C166" s="724" t="s">
        <v>933</v>
      </c>
      <c r="D166" s="724" t="s">
        <v>58</v>
      </c>
      <c r="E166" s="724" t="s">
        <v>129</v>
      </c>
      <c r="F166" s="968">
        <v>98.3</v>
      </c>
      <c r="G166" s="765">
        <v>30.8</v>
      </c>
      <c r="H166" s="769">
        <v>63</v>
      </c>
      <c r="I166" s="751">
        <v>198</v>
      </c>
      <c r="J166" s="728">
        <v>71</v>
      </c>
      <c r="K166" s="750">
        <v>269</v>
      </c>
      <c r="L166" s="776">
        <v>66</v>
      </c>
      <c r="M166" s="726">
        <v>23.666666666666668</v>
      </c>
      <c r="N166" s="758">
        <v>89.666666666666671</v>
      </c>
      <c r="O166" s="776">
        <v>132</v>
      </c>
      <c r="P166" s="821">
        <v>185</v>
      </c>
    </row>
    <row r="167" spans="1:16" ht="13.5" customHeight="1" x14ac:dyDescent="0.3">
      <c r="A167" s="724" t="s">
        <v>539</v>
      </c>
      <c r="B167" s="724" t="s">
        <v>1214</v>
      </c>
      <c r="C167" s="724" t="s">
        <v>933</v>
      </c>
      <c r="D167" s="724" t="s">
        <v>58</v>
      </c>
      <c r="E167" s="724" t="s">
        <v>129</v>
      </c>
      <c r="F167" s="968">
        <v>89.6</v>
      </c>
      <c r="G167" s="765">
        <v>34.1</v>
      </c>
      <c r="H167" s="769">
        <v>61.3</v>
      </c>
      <c r="I167" s="751">
        <v>154</v>
      </c>
      <c r="J167" s="728">
        <v>64</v>
      </c>
      <c r="K167" s="750">
        <v>218</v>
      </c>
      <c r="L167" s="776">
        <v>51.333333333333336</v>
      </c>
      <c r="M167" s="726">
        <v>21.333333333333332</v>
      </c>
      <c r="N167" s="758">
        <v>72.666666666666671</v>
      </c>
      <c r="O167" s="776">
        <v>117</v>
      </c>
      <c r="P167" s="821">
        <v>84</v>
      </c>
    </row>
    <row r="168" spans="1:16" ht="13.5" customHeight="1" x14ac:dyDescent="0.3">
      <c r="A168" s="724" t="s">
        <v>523</v>
      </c>
      <c r="B168" s="724" t="s">
        <v>524</v>
      </c>
      <c r="C168" s="724" t="s">
        <v>933</v>
      </c>
      <c r="D168" s="724" t="s">
        <v>58</v>
      </c>
      <c r="E168" s="724" t="s">
        <v>129</v>
      </c>
      <c r="F168" s="968">
        <v>82.8</v>
      </c>
      <c r="G168" s="765">
        <v>37.4</v>
      </c>
      <c r="H168" s="769">
        <v>59.4</v>
      </c>
      <c r="I168" s="751">
        <v>140</v>
      </c>
      <c r="J168" s="728">
        <v>68</v>
      </c>
      <c r="K168" s="750">
        <v>208</v>
      </c>
      <c r="L168" s="776">
        <v>46.666666666666664</v>
      </c>
      <c r="M168" s="726">
        <v>22.666666666666668</v>
      </c>
      <c r="N168" s="758">
        <v>69.333333333333329</v>
      </c>
      <c r="O168" s="776">
        <v>108</v>
      </c>
      <c r="P168" s="821">
        <v>152</v>
      </c>
    </row>
    <row r="169" spans="1:16" ht="13.5" customHeight="1" x14ac:dyDescent="0.3">
      <c r="A169" s="724" t="s">
        <v>544</v>
      </c>
      <c r="B169" s="724" t="s">
        <v>545</v>
      </c>
      <c r="C169" s="724" t="s">
        <v>933</v>
      </c>
      <c r="D169" s="724" t="s">
        <v>58</v>
      </c>
      <c r="E169" s="724" t="s">
        <v>129</v>
      </c>
      <c r="F169" s="968">
        <v>87.3</v>
      </c>
      <c r="G169" s="765">
        <v>31.4</v>
      </c>
      <c r="H169" s="769">
        <v>58.4</v>
      </c>
      <c r="I169" s="751">
        <v>145</v>
      </c>
      <c r="J169" s="728">
        <v>56</v>
      </c>
      <c r="K169" s="750">
        <v>201</v>
      </c>
      <c r="L169" s="776">
        <v>48.333333333333336</v>
      </c>
      <c r="M169" s="726">
        <v>18.666666666666668</v>
      </c>
      <c r="N169" s="758">
        <v>67</v>
      </c>
      <c r="O169" s="776">
        <v>102</v>
      </c>
      <c r="P169" s="821">
        <v>236</v>
      </c>
    </row>
    <row r="170" spans="1:16" ht="13.5" customHeight="1" x14ac:dyDescent="0.3">
      <c r="A170" s="724" t="s">
        <v>537</v>
      </c>
      <c r="B170" s="724" t="s">
        <v>538</v>
      </c>
      <c r="C170" s="724" t="s">
        <v>933</v>
      </c>
      <c r="D170" s="724" t="s">
        <v>58</v>
      </c>
      <c r="E170" s="724" t="s">
        <v>129</v>
      </c>
      <c r="F170" s="968">
        <v>80.400000000000006</v>
      </c>
      <c r="G170" s="765">
        <v>35</v>
      </c>
      <c r="H170" s="769">
        <v>56.8</v>
      </c>
      <c r="I170" s="751">
        <v>133</v>
      </c>
      <c r="J170" s="728">
        <v>63</v>
      </c>
      <c r="K170" s="750">
        <v>196</v>
      </c>
      <c r="L170" s="776">
        <v>44.333333333333336</v>
      </c>
      <c r="M170" s="726">
        <v>21</v>
      </c>
      <c r="N170" s="758">
        <v>65.333333333333329</v>
      </c>
      <c r="O170" s="776">
        <v>94</v>
      </c>
      <c r="P170" s="821">
        <v>253</v>
      </c>
    </row>
    <row r="171" spans="1:16" ht="13.5" customHeight="1" x14ac:dyDescent="0.3">
      <c r="A171" s="724" t="s">
        <v>533</v>
      </c>
      <c r="B171" s="724" t="s">
        <v>534</v>
      </c>
      <c r="C171" s="724" t="s">
        <v>933</v>
      </c>
      <c r="D171" s="724" t="s">
        <v>58</v>
      </c>
      <c r="E171" s="724" t="s">
        <v>129</v>
      </c>
      <c r="F171" s="968">
        <v>81.099999999999994</v>
      </c>
      <c r="G171" s="765">
        <v>31.7</v>
      </c>
      <c r="H171" s="769">
        <v>55.8</v>
      </c>
      <c r="I171" s="751">
        <v>178</v>
      </c>
      <c r="J171" s="728">
        <v>73</v>
      </c>
      <c r="K171" s="750">
        <v>251</v>
      </c>
      <c r="L171" s="776">
        <v>59.333333333333336</v>
      </c>
      <c r="M171" s="726">
        <v>24.333333333333332</v>
      </c>
      <c r="N171" s="758">
        <v>83.666666666666671</v>
      </c>
      <c r="O171" s="776">
        <v>84</v>
      </c>
      <c r="P171" s="821">
        <v>188</v>
      </c>
    </row>
    <row r="172" spans="1:16" ht="13.5" customHeight="1" x14ac:dyDescent="0.3">
      <c r="A172" s="724" t="s">
        <v>425</v>
      </c>
      <c r="B172" s="724" t="s">
        <v>426</v>
      </c>
      <c r="C172" s="724" t="s">
        <v>917</v>
      </c>
      <c r="D172" s="724" t="s">
        <v>62</v>
      </c>
      <c r="E172" s="724" t="s">
        <v>129</v>
      </c>
      <c r="F172" s="968">
        <v>169.4</v>
      </c>
      <c r="G172" s="765">
        <v>76.5</v>
      </c>
      <c r="H172" s="769">
        <v>122.7</v>
      </c>
      <c r="I172" s="751">
        <v>331</v>
      </c>
      <c r="J172" s="728">
        <v>152</v>
      </c>
      <c r="K172" s="750">
        <v>483</v>
      </c>
      <c r="L172" s="776">
        <v>110.33333333333333</v>
      </c>
      <c r="M172" s="726">
        <v>50.666666666666664</v>
      </c>
      <c r="N172" s="758">
        <v>161</v>
      </c>
      <c r="O172" s="776">
        <v>316</v>
      </c>
      <c r="P172" s="821">
        <v>1</v>
      </c>
    </row>
    <row r="173" spans="1:16" ht="13.5" customHeight="1" x14ac:dyDescent="0.3">
      <c r="A173" s="724" t="s">
        <v>423</v>
      </c>
      <c r="B173" s="724" t="s">
        <v>424</v>
      </c>
      <c r="C173" s="724" t="s">
        <v>917</v>
      </c>
      <c r="D173" s="724" t="s">
        <v>62</v>
      </c>
      <c r="E173" s="724" t="s">
        <v>129</v>
      </c>
      <c r="F173" s="968">
        <v>139.9</v>
      </c>
      <c r="G173" s="765">
        <v>66.3</v>
      </c>
      <c r="H173" s="769">
        <v>102.9</v>
      </c>
      <c r="I173" s="751">
        <v>235</v>
      </c>
      <c r="J173" s="728">
        <v>110</v>
      </c>
      <c r="K173" s="750">
        <v>345</v>
      </c>
      <c r="L173" s="776">
        <v>78.333333333333329</v>
      </c>
      <c r="M173" s="726">
        <v>36.666666666666664</v>
      </c>
      <c r="N173" s="758">
        <v>115</v>
      </c>
      <c r="O173" s="776">
        <v>304</v>
      </c>
      <c r="P173" s="821">
        <v>14</v>
      </c>
    </row>
    <row r="174" spans="1:16" ht="13.5" customHeight="1" x14ac:dyDescent="0.3">
      <c r="A174" s="724" t="s">
        <v>427</v>
      </c>
      <c r="B174" s="724" t="s">
        <v>428</v>
      </c>
      <c r="C174" s="724" t="s">
        <v>917</v>
      </c>
      <c r="D174" s="724" t="s">
        <v>62</v>
      </c>
      <c r="E174" s="724" t="s">
        <v>129</v>
      </c>
      <c r="F174" s="968">
        <v>136.19999999999999</v>
      </c>
      <c r="G174" s="765">
        <v>64.5</v>
      </c>
      <c r="H174" s="769">
        <v>99.8</v>
      </c>
      <c r="I174" s="751">
        <v>156</v>
      </c>
      <c r="J174" s="728">
        <v>78</v>
      </c>
      <c r="K174" s="750">
        <v>234</v>
      </c>
      <c r="L174" s="776">
        <v>52</v>
      </c>
      <c r="M174" s="726">
        <v>26</v>
      </c>
      <c r="N174" s="758">
        <v>78</v>
      </c>
      <c r="O174" s="776">
        <v>300</v>
      </c>
      <c r="P174" s="821">
        <v>11</v>
      </c>
    </row>
    <row r="175" spans="1:16" ht="13.5" customHeight="1" x14ac:dyDescent="0.3">
      <c r="A175" s="724" t="s">
        <v>433</v>
      </c>
      <c r="B175" s="724" t="s">
        <v>434</v>
      </c>
      <c r="C175" s="724" t="s">
        <v>917</v>
      </c>
      <c r="D175" s="724" t="s">
        <v>62</v>
      </c>
      <c r="E175" s="724" t="s">
        <v>129</v>
      </c>
      <c r="F175" s="968">
        <v>130.1</v>
      </c>
      <c r="G175" s="765">
        <v>66.599999999999994</v>
      </c>
      <c r="H175" s="769">
        <v>97.7</v>
      </c>
      <c r="I175" s="751">
        <v>136</v>
      </c>
      <c r="J175" s="728">
        <v>72</v>
      </c>
      <c r="K175" s="750">
        <v>208</v>
      </c>
      <c r="L175" s="776">
        <v>45.333333333333336</v>
      </c>
      <c r="M175" s="726">
        <v>24</v>
      </c>
      <c r="N175" s="758">
        <v>69.333333333333329</v>
      </c>
      <c r="O175" s="776">
        <v>297</v>
      </c>
      <c r="P175" s="821">
        <v>18</v>
      </c>
    </row>
    <row r="176" spans="1:16" ht="13.5" customHeight="1" x14ac:dyDescent="0.3">
      <c r="A176" s="724" t="s">
        <v>439</v>
      </c>
      <c r="B176" s="724" t="s">
        <v>440</v>
      </c>
      <c r="C176" s="724" t="s">
        <v>917</v>
      </c>
      <c r="D176" s="724" t="s">
        <v>62</v>
      </c>
      <c r="E176" s="724" t="s">
        <v>129</v>
      </c>
      <c r="F176" s="968">
        <v>136.6</v>
      </c>
      <c r="G176" s="765">
        <v>50.3</v>
      </c>
      <c r="H176" s="769">
        <v>93.3</v>
      </c>
      <c r="I176" s="751">
        <v>210</v>
      </c>
      <c r="J176" s="728">
        <v>77</v>
      </c>
      <c r="K176" s="750">
        <v>287</v>
      </c>
      <c r="L176" s="776">
        <v>70</v>
      </c>
      <c r="M176" s="726">
        <v>25.666666666666668</v>
      </c>
      <c r="N176" s="758">
        <v>95.666666666666671</v>
      </c>
      <c r="O176" s="776">
        <v>284</v>
      </c>
      <c r="P176" s="821">
        <v>46</v>
      </c>
    </row>
    <row r="177" spans="1:16" ht="13.5" customHeight="1" x14ac:dyDescent="0.3">
      <c r="A177" s="724" t="s">
        <v>437</v>
      </c>
      <c r="B177" s="724" t="s">
        <v>438</v>
      </c>
      <c r="C177" s="724" t="s">
        <v>917</v>
      </c>
      <c r="D177" s="724" t="s">
        <v>62</v>
      </c>
      <c r="E177" s="724" t="s">
        <v>129</v>
      </c>
      <c r="F177" s="968">
        <v>125.1</v>
      </c>
      <c r="G177" s="765">
        <v>59.6</v>
      </c>
      <c r="H177" s="769">
        <v>92</v>
      </c>
      <c r="I177" s="751">
        <v>150</v>
      </c>
      <c r="J177" s="728">
        <v>73</v>
      </c>
      <c r="K177" s="750">
        <v>223</v>
      </c>
      <c r="L177" s="776">
        <v>50</v>
      </c>
      <c r="M177" s="726">
        <v>24.333333333333332</v>
      </c>
      <c r="N177" s="758">
        <v>74.333333333333329</v>
      </c>
      <c r="O177" s="776">
        <v>281</v>
      </c>
      <c r="P177" s="821">
        <v>36</v>
      </c>
    </row>
    <row r="178" spans="1:16" ht="13.5" customHeight="1" x14ac:dyDescent="0.3">
      <c r="A178" s="724" t="s">
        <v>449</v>
      </c>
      <c r="B178" s="724" t="s">
        <v>450</v>
      </c>
      <c r="C178" s="724" t="s">
        <v>917</v>
      </c>
      <c r="D178" s="724" t="s">
        <v>62</v>
      </c>
      <c r="E178" s="724" t="s">
        <v>129</v>
      </c>
      <c r="F178" s="968">
        <v>119.8</v>
      </c>
      <c r="G178" s="765">
        <v>54.1</v>
      </c>
      <c r="H178" s="769">
        <v>86</v>
      </c>
      <c r="I178" s="751">
        <v>216</v>
      </c>
      <c r="J178" s="728">
        <v>101</v>
      </c>
      <c r="K178" s="750">
        <v>317</v>
      </c>
      <c r="L178" s="776">
        <v>72</v>
      </c>
      <c r="M178" s="726">
        <v>33.666666666666664</v>
      </c>
      <c r="N178" s="758">
        <v>105.66666666666667</v>
      </c>
      <c r="O178" s="776">
        <v>260</v>
      </c>
      <c r="P178" s="821">
        <v>147</v>
      </c>
    </row>
    <row r="179" spans="1:16" ht="13.5" customHeight="1" x14ac:dyDescent="0.3">
      <c r="A179" s="724" t="s">
        <v>443</v>
      </c>
      <c r="B179" s="724" t="s">
        <v>444</v>
      </c>
      <c r="C179" s="724" t="s">
        <v>917</v>
      </c>
      <c r="D179" s="724" t="s">
        <v>62</v>
      </c>
      <c r="E179" s="724" t="s">
        <v>129</v>
      </c>
      <c r="F179" s="968">
        <v>103.4</v>
      </c>
      <c r="G179" s="765">
        <v>55.2</v>
      </c>
      <c r="H179" s="769">
        <v>79</v>
      </c>
      <c r="I179" s="751">
        <v>101</v>
      </c>
      <c r="J179" s="728">
        <v>55</v>
      </c>
      <c r="K179" s="750">
        <v>156</v>
      </c>
      <c r="L179" s="776">
        <v>33.666666666666664</v>
      </c>
      <c r="M179" s="726">
        <v>18.333333333333332</v>
      </c>
      <c r="N179" s="758">
        <v>52</v>
      </c>
      <c r="O179" s="776">
        <v>224</v>
      </c>
      <c r="P179" s="821">
        <v>91</v>
      </c>
    </row>
    <row r="180" spans="1:16" ht="13.5" customHeight="1" x14ac:dyDescent="0.3">
      <c r="A180" s="724" t="s">
        <v>435</v>
      </c>
      <c r="B180" s="724" t="s">
        <v>436</v>
      </c>
      <c r="C180" s="724" t="s">
        <v>917</v>
      </c>
      <c r="D180" s="724" t="s">
        <v>62</v>
      </c>
      <c r="E180" s="724" t="s">
        <v>129</v>
      </c>
      <c r="F180" s="968">
        <v>107.9</v>
      </c>
      <c r="G180" s="765">
        <v>49.8</v>
      </c>
      <c r="H180" s="769">
        <v>77.900000000000006</v>
      </c>
      <c r="I180" s="751">
        <v>199</v>
      </c>
      <c r="J180" s="728">
        <v>97</v>
      </c>
      <c r="K180" s="750">
        <v>296</v>
      </c>
      <c r="L180" s="776">
        <v>66.333333333333329</v>
      </c>
      <c r="M180" s="726">
        <v>32.333333333333336</v>
      </c>
      <c r="N180" s="758">
        <v>98.666666666666671</v>
      </c>
      <c r="O180" s="776">
        <v>219</v>
      </c>
      <c r="P180" s="821">
        <v>112</v>
      </c>
    </row>
    <row r="181" spans="1:16" ht="13.5" customHeight="1" x14ac:dyDescent="0.3">
      <c r="A181" s="724" t="s">
        <v>441</v>
      </c>
      <c r="B181" s="724" t="s">
        <v>442</v>
      </c>
      <c r="C181" s="724" t="s">
        <v>917</v>
      </c>
      <c r="D181" s="724" t="s">
        <v>62</v>
      </c>
      <c r="E181" s="724" t="s">
        <v>129</v>
      </c>
      <c r="F181" s="968">
        <v>110.1</v>
      </c>
      <c r="G181" s="765">
        <v>43.3</v>
      </c>
      <c r="H181" s="769">
        <v>76.099999999999994</v>
      </c>
      <c r="I181" s="751">
        <v>102</v>
      </c>
      <c r="J181" s="728">
        <v>41</v>
      </c>
      <c r="K181" s="750">
        <v>143</v>
      </c>
      <c r="L181" s="776">
        <v>34</v>
      </c>
      <c r="M181" s="726">
        <v>13.666666666666666</v>
      </c>
      <c r="N181" s="758">
        <v>47.666666666666664</v>
      </c>
      <c r="O181" s="776">
        <v>205</v>
      </c>
      <c r="P181" s="821">
        <v>282</v>
      </c>
    </row>
    <row r="182" spans="1:16" ht="13.5" customHeight="1" x14ac:dyDescent="0.3">
      <c r="A182" s="724" t="s">
        <v>429</v>
      </c>
      <c r="B182" s="724" t="s">
        <v>430</v>
      </c>
      <c r="C182" s="724" t="s">
        <v>917</v>
      </c>
      <c r="D182" s="724" t="s">
        <v>62</v>
      </c>
      <c r="E182" s="724" t="s">
        <v>129</v>
      </c>
      <c r="F182" s="968">
        <v>102</v>
      </c>
      <c r="G182" s="765">
        <v>47.4</v>
      </c>
      <c r="H182" s="769">
        <v>74.7</v>
      </c>
      <c r="I182" s="751">
        <v>170</v>
      </c>
      <c r="J182" s="728">
        <v>80</v>
      </c>
      <c r="K182" s="750">
        <v>250</v>
      </c>
      <c r="L182" s="776">
        <v>56.666666666666664</v>
      </c>
      <c r="M182" s="726">
        <v>26.666666666666668</v>
      </c>
      <c r="N182" s="758">
        <v>83.333333333333329</v>
      </c>
      <c r="O182" s="776">
        <v>198</v>
      </c>
      <c r="P182" s="821">
        <v>192</v>
      </c>
    </row>
    <row r="183" spans="1:16" ht="13.5" customHeight="1" x14ac:dyDescent="0.3">
      <c r="A183" s="724" t="s">
        <v>447</v>
      </c>
      <c r="B183" s="724" t="s">
        <v>448</v>
      </c>
      <c r="C183" s="724" t="s">
        <v>917</v>
      </c>
      <c r="D183" s="724" t="s">
        <v>62</v>
      </c>
      <c r="E183" s="724" t="s">
        <v>129</v>
      </c>
      <c r="F183" s="968">
        <v>98.9</v>
      </c>
      <c r="G183" s="765">
        <v>51.8</v>
      </c>
      <c r="H183" s="769">
        <v>74.3</v>
      </c>
      <c r="I183" s="751">
        <v>158</v>
      </c>
      <c r="J183" s="728">
        <v>90</v>
      </c>
      <c r="K183" s="750">
        <v>248</v>
      </c>
      <c r="L183" s="776">
        <v>52.666666666666664</v>
      </c>
      <c r="M183" s="726">
        <v>30</v>
      </c>
      <c r="N183" s="758">
        <v>82.666666666666671</v>
      </c>
      <c r="O183" s="776">
        <v>194</v>
      </c>
      <c r="P183" s="821">
        <v>178</v>
      </c>
    </row>
    <row r="184" spans="1:16" ht="13.5" customHeight="1" x14ac:dyDescent="0.3">
      <c r="A184" s="724" t="s">
        <v>431</v>
      </c>
      <c r="B184" s="724" t="s">
        <v>432</v>
      </c>
      <c r="C184" s="724" t="s">
        <v>917</v>
      </c>
      <c r="D184" s="724" t="s">
        <v>62</v>
      </c>
      <c r="E184" s="724" t="s">
        <v>129</v>
      </c>
      <c r="F184" s="968">
        <v>94.6</v>
      </c>
      <c r="G184" s="765">
        <v>45.3</v>
      </c>
      <c r="H184" s="769">
        <v>69.5</v>
      </c>
      <c r="I184" s="751">
        <v>122</v>
      </c>
      <c r="J184" s="728">
        <v>65</v>
      </c>
      <c r="K184" s="750">
        <v>187</v>
      </c>
      <c r="L184" s="776">
        <v>40.666666666666664</v>
      </c>
      <c r="M184" s="726">
        <v>21.666666666666668</v>
      </c>
      <c r="N184" s="758">
        <v>62.333333333333336</v>
      </c>
      <c r="O184" s="776">
        <v>169</v>
      </c>
      <c r="P184" s="821">
        <v>198</v>
      </c>
    </row>
    <row r="185" spans="1:16" ht="13.5" customHeight="1" x14ac:dyDescent="0.3">
      <c r="A185" s="724" t="s">
        <v>445</v>
      </c>
      <c r="B185" s="724" t="s">
        <v>446</v>
      </c>
      <c r="C185" s="724" t="s">
        <v>917</v>
      </c>
      <c r="D185" s="724" t="s">
        <v>62</v>
      </c>
      <c r="E185" s="724" t="s">
        <v>129</v>
      </c>
      <c r="F185" s="968">
        <v>86.9</v>
      </c>
      <c r="G185" s="765">
        <v>48.2</v>
      </c>
      <c r="H185" s="769">
        <v>67.099999999999994</v>
      </c>
      <c r="I185" s="751">
        <v>136</v>
      </c>
      <c r="J185" s="728">
        <v>81</v>
      </c>
      <c r="K185" s="750">
        <v>217</v>
      </c>
      <c r="L185" s="776">
        <v>45.333333333333336</v>
      </c>
      <c r="M185" s="726">
        <v>27</v>
      </c>
      <c r="N185" s="758">
        <v>72.333333333333329</v>
      </c>
      <c r="O185" s="776">
        <v>155</v>
      </c>
      <c r="P185" s="821">
        <v>210</v>
      </c>
    </row>
    <row r="186" spans="1:16" ht="13.5" customHeight="1" x14ac:dyDescent="0.3">
      <c r="A186" s="724" t="s">
        <v>154</v>
      </c>
      <c r="B186" s="724" t="s">
        <v>155</v>
      </c>
      <c r="C186" s="724" t="s">
        <v>921</v>
      </c>
      <c r="D186" s="724" t="s">
        <v>61</v>
      </c>
      <c r="E186" s="724" t="s">
        <v>129</v>
      </c>
      <c r="F186" s="968">
        <v>152.69999999999999</v>
      </c>
      <c r="G186" s="765">
        <v>62.6</v>
      </c>
      <c r="H186" s="769">
        <v>107.1</v>
      </c>
      <c r="I186" s="751">
        <v>503</v>
      </c>
      <c r="J186" s="728">
        <v>207</v>
      </c>
      <c r="K186" s="750">
        <v>710</v>
      </c>
      <c r="L186" s="776">
        <v>167.66666666666666</v>
      </c>
      <c r="M186" s="726">
        <v>69</v>
      </c>
      <c r="N186" s="758">
        <v>236.66666666666666</v>
      </c>
      <c r="O186" s="776">
        <v>311</v>
      </c>
      <c r="P186" s="821">
        <v>22</v>
      </c>
    </row>
    <row r="187" spans="1:16" ht="13.5" customHeight="1" x14ac:dyDescent="0.3">
      <c r="A187" s="724" t="s">
        <v>158</v>
      </c>
      <c r="B187" s="724" t="s">
        <v>159</v>
      </c>
      <c r="C187" s="724" t="s">
        <v>921</v>
      </c>
      <c r="D187" s="724" t="s">
        <v>61</v>
      </c>
      <c r="E187" s="724" t="s">
        <v>129</v>
      </c>
      <c r="F187" s="968">
        <v>86.2</v>
      </c>
      <c r="G187" s="765">
        <v>50.6</v>
      </c>
      <c r="H187" s="769">
        <v>68.400000000000006</v>
      </c>
      <c r="I187" s="751">
        <v>128</v>
      </c>
      <c r="J187" s="728">
        <v>76</v>
      </c>
      <c r="K187" s="750">
        <v>204</v>
      </c>
      <c r="L187" s="776">
        <v>42.666666666666664</v>
      </c>
      <c r="M187" s="726">
        <v>25.333333333333332</v>
      </c>
      <c r="N187" s="758">
        <v>68</v>
      </c>
      <c r="O187" s="776">
        <v>164</v>
      </c>
      <c r="P187" s="821">
        <v>216</v>
      </c>
    </row>
    <row r="188" spans="1:16" ht="13.5" customHeight="1" x14ac:dyDescent="0.3">
      <c r="A188" s="724" t="s">
        <v>160</v>
      </c>
      <c r="B188" s="724" t="s">
        <v>161</v>
      </c>
      <c r="C188" s="724" t="s">
        <v>921</v>
      </c>
      <c r="D188" s="724" t="s">
        <v>61</v>
      </c>
      <c r="E188" s="724" t="s">
        <v>129</v>
      </c>
      <c r="F188" s="968">
        <v>98.2</v>
      </c>
      <c r="G188" s="765">
        <v>40.799999999999997</v>
      </c>
      <c r="H188" s="769">
        <v>68</v>
      </c>
      <c r="I188" s="751">
        <v>72</v>
      </c>
      <c r="J188" s="728">
        <v>33</v>
      </c>
      <c r="K188" s="750">
        <v>105</v>
      </c>
      <c r="L188" s="776">
        <v>24</v>
      </c>
      <c r="M188" s="726">
        <v>11</v>
      </c>
      <c r="N188" s="758">
        <v>35</v>
      </c>
      <c r="O188" s="776">
        <v>162</v>
      </c>
      <c r="P188" s="821">
        <v>249</v>
      </c>
    </row>
    <row r="189" spans="1:16" ht="13.5" customHeight="1" x14ac:dyDescent="0.3">
      <c r="A189" s="724" t="s">
        <v>152</v>
      </c>
      <c r="B189" s="724" t="s">
        <v>153</v>
      </c>
      <c r="C189" s="724" t="s">
        <v>921</v>
      </c>
      <c r="D189" s="724" t="s">
        <v>61</v>
      </c>
      <c r="E189" s="724" t="s">
        <v>129</v>
      </c>
      <c r="F189" s="968">
        <v>95.6</v>
      </c>
      <c r="G189" s="765">
        <v>39.9</v>
      </c>
      <c r="H189" s="769">
        <v>67.3</v>
      </c>
      <c r="I189" s="751">
        <v>159</v>
      </c>
      <c r="J189" s="728">
        <v>69</v>
      </c>
      <c r="K189" s="750">
        <v>228</v>
      </c>
      <c r="L189" s="776">
        <v>53</v>
      </c>
      <c r="M189" s="726">
        <v>23</v>
      </c>
      <c r="N189" s="758">
        <v>76</v>
      </c>
      <c r="O189" s="776">
        <v>156</v>
      </c>
      <c r="P189" s="821">
        <v>232</v>
      </c>
    </row>
    <row r="190" spans="1:16" ht="13.5" customHeight="1" x14ac:dyDescent="0.3">
      <c r="A190" s="724" t="s">
        <v>148</v>
      </c>
      <c r="B190" s="724" t="s">
        <v>149</v>
      </c>
      <c r="C190" s="724" t="s">
        <v>921</v>
      </c>
      <c r="D190" s="724" t="s">
        <v>61</v>
      </c>
      <c r="E190" s="724" t="s">
        <v>129</v>
      </c>
      <c r="F190" s="968">
        <v>89.1</v>
      </c>
      <c r="G190" s="765">
        <v>38.1</v>
      </c>
      <c r="H190" s="769">
        <v>63</v>
      </c>
      <c r="I190" s="751">
        <v>200</v>
      </c>
      <c r="J190" s="728">
        <v>89</v>
      </c>
      <c r="K190" s="750">
        <v>289</v>
      </c>
      <c r="L190" s="776">
        <v>66.666666666666671</v>
      </c>
      <c r="M190" s="726">
        <v>29.666666666666668</v>
      </c>
      <c r="N190" s="758">
        <v>96.333333333333329</v>
      </c>
      <c r="O190" s="776">
        <v>132</v>
      </c>
      <c r="P190" s="821">
        <v>244</v>
      </c>
    </row>
    <row r="191" spans="1:16" ht="13.5" customHeight="1" x14ac:dyDescent="0.3">
      <c r="A191" s="724" t="s">
        <v>156</v>
      </c>
      <c r="B191" s="724" t="s">
        <v>157</v>
      </c>
      <c r="C191" s="724" t="s">
        <v>921</v>
      </c>
      <c r="D191" s="724" t="s">
        <v>61</v>
      </c>
      <c r="E191" s="724" t="s">
        <v>129</v>
      </c>
      <c r="F191" s="968">
        <v>81.7</v>
      </c>
      <c r="G191" s="765">
        <v>38.299999999999997</v>
      </c>
      <c r="H191" s="769">
        <v>59.7</v>
      </c>
      <c r="I191" s="751">
        <v>65</v>
      </c>
      <c r="J191" s="728">
        <v>31</v>
      </c>
      <c r="K191" s="750">
        <v>96</v>
      </c>
      <c r="L191" s="776">
        <v>21.666666666666668</v>
      </c>
      <c r="M191" s="726">
        <v>10.333333333333334</v>
      </c>
      <c r="N191" s="758">
        <v>32</v>
      </c>
      <c r="O191" s="776">
        <v>109</v>
      </c>
      <c r="P191" s="821">
        <v>248</v>
      </c>
    </row>
    <row r="192" spans="1:16" ht="13.5" customHeight="1" x14ac:dyDescent="0.3">
      <c r="A192" s="724" t="s">
        <v>150</v>
      </c>
      <c r="B192" s="724" t="s">
        <v>151</v>
      </c>
      <c r="C192" s="724" t="s">
        <v>921</v>
      </c>
      <c r="D192" s="724" t="s">
        <v>61</v>
      </c>
      <c r="E192" s="724" t="s">
        <v>129</v>
      </c>
      <c r="F192" s="968">
        <v>71.3</v>
      </c>
      <c r="G192" s="765">
        <v>30.5</v>
      </c>
      <c r="H192" s="769">
        <v>50.7</v>
      </c>
      <c r="I192" s="751">
        <v>98</v>
      </c>
      <c r="J192" s="728">
        <v>43</v>
      </c>
      <c r="K192" s="750">
        <v>141</v>
      </c>
      <c r="L192" s="776">
        <v>32.666666666666664</v>
      </c>
      <c r="M192" s="726">
        <v>14.333333333333334</v>
      </c>
      <c r="N192" s="758">
        <v>47</v>
      </c>
      <c r="O192" s="776">
        <v>44</v>
      </c>
      <c r="P192" s="821">
        <v>308</v>
      </c>
    </row>
    <row r="193" spans="1:16" ht="13.5" customHeight="1" x14ac:dyDescent="0.3">
      <c r="A193" s="724" t="s">
        <v>146</v>
      </c>
      <c r="B193" s="724" t="s">
        <v>147</v>
      </c>
      <c r="C193" s="724" t="s">
        <v>921</v>
      </c>
      <c r="D193" s="724" t="s">
        <v>61</v>
      </c>
      <c r="E193" s="724" t="s">
        <v>129</v>
      </c>
      <c r="F193" s="968">
        <v>71.2</v>
      </c>
      <c r="G193" s="765">
        <v>29.8</v>
      </c>
      <c r="H193" s="769">
        <v>50</v>
      </c>
      <c r="I193" s="751">
        <v>97</v>
      </c>
      <c r="J193" s="728">
        <v>43</v>
      </c>
      <c r="K193" s="750">
        <v>140</v>
      </c>
      <c r="L193" s="776">
        <v>32.333333333333336</v>
      </c>
      <c r="M193" s="726">
        <v>14.333333333333334</v>
      </c>
      <c r="N193" s="758">
        <v>46.666666666666664</v>
      </c>
      <c r="O193" s="776">
        <v>41</v>
      </c>
      <c r="P193" s="821">
        <v>281</v>
      </c>
    </row>
    <row r="194" spans="1:16" ht="13.5" customHeight="1" x14ac:dyDescent="0.3">
      <c r="A194" s="724" t="s">
        <v>166</v>
      </c>
      <c r="B194" s="724" t="s">
        <v>167</v>
      </c>
      <c r="C194" s="724" t="s">
        <v>919</v>
      </c>
      <c r="D194" s="724" t="s">
        <v>61</v>
      </c>
      <c r="E194" s="724" t="s">
        <v>129</v>
      </c>
      <c r="F194" s="968">
        <v>133.5</v>
      </c>
      <c r="G194" s="765">
        <v>69.5</v>
      </c>
      <c r="H194" s="769">
        <v>100.8</v>
      </c>
      <c r="I194" s="751">
        <v>142</v>
      </c>
      <c r="J194" s="728">
        <v>76</v>
      </c>
      <c r="K194" s="750">
        <v>218</v>
      </c>
      <c r="L194" s="776">
        <v>47.333333333333336</v>
      </c>
      <c r="M194" s="726">
        <v>25.333333333333332</v>
      </c>
      <c r="N194" s="758">
        <v>72.666666666666671</v>
      </c>
      <c r="O194" s="776">
        <v>302</v>
      </c>
      <c r="P194" s="821">
        <v>68</v>
      </c>
    </row>
    <row r="195" spans="1:16" ht="13.5" customHeight="1" x14ac:dyDescent="0.3">
      <c r="A195" s="724" t="s">
        <v>162</v>
      </c>
      <c r="B195" s="724" t="s">
        <v>163</v>
      </c>
      <c r="C195" s="724" t="s">
        <v>919</v>
      </c>
      <c r="D195" s="724" t="s">
        <v>61</v>
      </c>
      <c r="E195" s="724" t="s">
        <v>129</v>
      </c>
      <c r="F195" s="968">
        <v>138</v>
      </c>
      <c r="G195" s="765">
        <v>55</v>
      </c>
      <c r="H195" s="769">
        <v>95.8</v>
      </c>
      <c r="I195" s="751">
        <v>131</v>
      </c>
      <c r="J195" s="728">
        <v>55</v>
      </c>
      <c r="K195" s="750">
        <v>186</v>
      </c>
      <c r="L195" s="776">
        <v>43.666666666666664</v>
      </c>
      <c r="M195" s="726">
        <v>18.333333333333332</v>
      </c>
      <c r="N195" s="758">
        <v>62</v>
      </c>
      <c r="O195" s="776">
        <v>292</v>
      </c>
      <c r="P195" s="821">
        <v>85</v>
      </c>
    </row>
    <row r="196" spans="1:16" ht="13.5" customHeight="1" x14ac:dyDescent="0.3">
      <c r="A196" s="724" t="s">
        <v>164</v>
      </c>
      <c r="B196" s="724" t="s">
        <v>165</v>
      </c>
      <c r="C196" s="724" t="s">
        <v>919</v>
      </c>
      <c r="D196" s="724" t="s">
        <v>61</v>
      </c>
      <c r="E196" s="724" t="s">
        <v>129</v>
      </c>
      <c r="F196" s="968">
        <v>117.9</v>
      </c>
      <c r="G196" s="765">
        <v>67.599999999999994</v>
      </c>
      <c r="H196" s="769">
        <v>92</v>
      </c>
      <c r="I196" s="751">
        <v>304</v>
      </c>
      <c r="J196" s="728">
        <v>184</v>
      </c>
      <c r="K196" s="750">
        <v>488</v>
      </c>
      <c r="L196" s="776">
        <v>101.33333333333333</v>
      </c>
      <c r="M196" s="726">
        <v>61.333333333333336</v>
      </c>
      <c r="N196" s="758">
        <v>162.66666666666666</v>
      </c>
      <c r="O196" s="776">
        <v>281</v>
      </c>
      <c r="P196" s="821">
        <v>30</v>
      </c>
    </row>
    <row r="197" spans="1:16" ht="13.5" customHeight="1" x14ac:dyDescent="0.3">
      <c r="A197" s="724" t="s">
        <v>703</v>
      </c>
      <c r="B197" s="724" t="s">
        <v>704</v>
      </c>
      <c r="C197" s="724" t="s">
        <v>919</v>
      </c>
      <c r="D197" s="724" t="s">
        <v>705</v>
      </c>
      <c r="E197" s="724" t="s">
        <v>129</v>
      </c>
      <c r="F197" s="968">
        <v>130</v>
      </c>
      <c r="G197" s="765">
        <v>48.1</v>
      </c>
      <c r="H197" s="769">
        <v>88.2</v>
      </c>
      <c r="I197" s="751">
        <v>281</v>
      </c>
      <c r="J197" s="728">
        <v>108</v>
      </c>
      <c r="K197" s="750">
        <v>389</v>
      </c>
      <c r="L197" s="776">
        <v>93.666666666666671</v>
      </c>
      <c r="M197" s="726">
        <v>36</v>
      </c>
      <c r="N197" s="758">
        <v>129.66666666666666</v>
      </c>
      <c r="O197" s="776">
        <v>269</v>
      </c>
      <c r="P197" s="821">
        <v>66</v>
      </c>
    </row>
    <row r="198" spans="1:16" ht="13.5" customHeight="1" x14ac:dyDescent="0.3">
      <c r="A198" s="724" t="s">
        <v>170</v>
      </c>
      <c r="B198" s="724" t="s">
        <v>171</v>
      </c>
      <c r="C198" s="724" t="s">
        <v>919</v>
      </c>
      <c r="D198" s="724" t="s">
        <v>61</v>
      </c>
      <c r="E198" s="724" t="s">
        <v>129</v>
      </c>
      <c r="F198" s="968">
        <v>123.4</v>
      </c>
      <c r="G198" s="765">
        <v>48.6</v>
      </c>
      <c r="H198" s="769">
        <v>85.5</v>
      </c>
      <c r="I198" s="751">
        <v>175</v>
      </c>
      <c r="J198" s="728">
        <v>72</v>
      </c>
      <c r="K198" s="750">
        <v>247</v>
      </c>
      <c r="L198" s="776">
        <v>58.333333333333336</v>
      </c>
      <c r="M198" s="726">
        <v>24</v>
      </c>
      <c r="N198" s="758">
        <v>82.333333333333329</v>
      </c>
      <c r="O198" s="776">
        <v>253</v>
      </c>
      <c r="P198" s="821">
        <v>144</v>
      </c>
    </row>
    <row r="199" spans="1:16" ht="13.5" customHeight="1" x14ac:dyDescent="0.3">
      <c r="A199" s="724" t="s">
        <v>706</v>
      </c>
      <c r="B199" s="724" t="s">
        <v>707</v>
      </c>
      <c r="C199" s="724" t="s">
        <v>919</v>
      </c>
      <c r="D199" s="724" t="s">
        <v>705</v>
      </c>
      <c r="E199" s="724" t="s">
        <v>129</v>
      </c>
      <c r="F199" s="968">
        <v>95.2</v>
      </c>
      <c r="G199" s="765">
        <v>49.8</v>
      </c>
      <c r="H199" s="769">
        <v>72.3</v>
      </c>
      <c r="I199" s="751">
        <v>235</v>
      </c>
      <c r="J199" s="728">
        <v>127</v>
      </c>
      <c r="K199" s="750">
        <v>362</v>
      </c>
      <c r="L199" s="776">
        <v>78.333333333333329</v>
      </c>
      <c r="M199" s="726">
        <v>42.333333333333336</v>
      </c>
      <c r="N199" s="758">
        <v>120.66666666666667</v>
      </c>
      <c r="O199" s="776">
        <v>182</v>
      </c>
      <c r="P199" s="821">
        <v>120</v>
      </c>
    </row>
    <row r="200" spans="1:16" ht="13.5" customHeight="1" x14ac:dyDescent="0.3">
      <c r="A200" s="724" t="s">
        <v>174</v>
      </c>
      <c r="B200" s="724" t="s">
        <v>175</v>
      </c>
      <c r="C200" s="724" t="s">
        <v>919</v>
      </c>
      <c r="D200" s="724" t="s">
        <v>61</v>
      </c>
      <c r="E200" s="724" t="s">
        <v>129</v>
      </c>
      <c r="F200" s="968">
        <v>102.2</v>
      </c>
      <c r="G200" s="765">
        <v>40.1</v>
      </c>
      <c r="H200" s="769">
        <v>70.400000000000006</v>
      </c>
      <c r="I200" s="751">
        <v>156</v>
      </c>
      <c r="J200" s="728">
        <v>65</v>
      </c>
      <c r="K200" s="750">
        <v>221</v>
      </c>
      <c r="L200" s="776">
        <v>52</v>
      </c>
      <c r="M200" s="726">
        <v>21.666666666666668</v>
      </c>
      <c r="N200" s="758">
        <v>73.666666666666671</v>
      </c>
      <c r="O200" s="776">
        <v>172</v>
      </c>
      <c r="P200" s="821">
        <v>146</v>
      </c>
    </row>
    <row r="201" spans="1:16" ht="13.5" customHeight="1" x14ac:dyDescent="0.3">
      <c r="A201" s="724" t="s">
        <v>168</v>
      </c>
      <c r="B201" s="724" t="s">
        <v>169</v>
      </c>
      <c r="C201" s="724" t="s">
        <v>919</v>
      </c>
      <c r="D201" s="724" t="s">
        <v>61</v>
      </c>
      <c r="E201" s="724" t="s">
        <v>129</v>
      </c>
      <c r="F201" s="968">
        <v>85</v>
      </c>
      <c r="G201" s="765">
        <v>40.9</v>
      </c>
      <c r="H201" s="769">
        <v>62.3</v>
      </c>
      <c r="I201" s="751">
        <v>146</v>
      </c>
      <c r="J201" s="728">
        <v>77</v>
      </c>
      <c r="K201" s="750">
        <v>223</v>
      </c>
      <c r="L201" s="776">
        <v>48.666666666666664</v>
      </c>
      <c r="M201" s="726">
        <v>25.666666666666668</v>
      </c>
      <c r="N201" s="758">
        <v>74.333333333333329</v>
      </c>
      <c r="O201" s="776">
        <v>126</v>
      </c>
      <c r="P201" s="821">
        <v>268</v>
      </c>
    </row>
    <row r="202" spans="1:16" ht="13.5" customHeight="1" x14ac:dyDescent="0.3">
      <c r="A202" s="724" t="s">
        <v>172</v>
      </c>
      <c r="B202" s="724" t="s">
        <v>173</v>
      </c>
      <c r="C202" s="724" t="s">
        <v>919</v>
      </c>
      <c r="D202" s="724" t="s">
        <v>61</v>
      </c>
      <c r="E202" s="724" t="s">
        <v>129</v>
      </c>
      <c r="F202" s="968">
        <v>80.900000000000006</v>
      </c>
      <c r="G202" s="765">
        <v>31.9</v>
      </c>
      <c r="H202" s="769">
        <v>55.5</v>
      </c>
      <c r="I202" s="751">
        <v>172</v>
      </c>
      <c r="J202" s="728">
        <v>73</v>
      </c>
      <c r="K202" s="750">
        <v>245</v>
      </c>
      <c r="L202" s="776">
        <v>57.333333333333336</v>
      </c>
      <c r="M202" s="726">
        <v>24.333333333333332</v>
      </c>
      <c r="N202" s="758">
        <v>81.666666666666671</v>
      </c>
      <c r="O202" s="776">
        <v>81</v>
      </c>
      <c r="P202" s="821">
        <v>234</v>
      </c>
    </row>
    <row r="203" spans="1:16" ht="13.5" customHeight="1" x14ac:dyDescent="0.3">
      <c r="A203" s="724" t="s">
        <v>453</v>
      </c>
      <c r="B203" s="724" t="s">
        <v>454</v>
      </c>
      <c r="C203" s="724" t="s">
        <v>950</v>
      </c>
      <c r="D203" s="724" t="s">
        <v>62</v>
      </c>
      <c r="E203" s="724" t="s">
        <v>129</v>
      </c>
      <c r="F203" s="968">
        <v>146.1</v>
      </c>
      <c r="G203" s="765">
        <v>68.099999999999994</v>
      </c>
      <c r="H203" s="769">
        <v>106.1</v>
      </c>
      <c r="I203" s="751">
        <v>768</v>
      </c>
      <c r="J203" s="728">
        <v>372</v>
      </c>
      <c r="K203" s="750">
        <v>1140</v>
      </c>
      <c r="L203" s="776">
        <v>256</v>
      </c>
      <c r="M203" s="726">
        <v>124</v>
      </c>
      <c r="N203" s="758">
        <v>380</v>
      </c>
      <c r="O203" s="776">
        <v>310</v>
      </c>
      <c r="P203" s="821">
        <v>4</v>
      </c>
    </row>
    <row r="204" spans="1:16" ht="13.5" customHeight="1" x14ac:dyDescent="0.3">
      <c r="A204" s="724" t="s">
        <v>451</v>
      </c>
      <c r="B204" s="724" t="s">
        <v>452</v>
      </c>
      <c r="C204" s="724" t="s">
        <v>950</v>
      </c>
      <c r="D204" s="724" t="s">
        <v>62</v>
      </c>
      <c r="E204" s="724" t="s">
        <v>129</v>
      </c>
      <c r="F204" s="968">
        <v>130.6</v>
      </c>
      <c r="G204" s="765">
        <v>70.7</v>
      </c>
      <c r="H204" s="769">
        <v>98.9</v>
      </c>
      <c r="I204" s="751">
        <v>235</v>
      </c>
      <c r="J204" s="728">
        <v>140</v>
      </c>
      <c r="K204" s="750">
        <v>375</v>
      </c>
      <c r="L204" s="776">
        <v>78.333333333333329</v>
      </c>
      <c r="M204" s="726">
        <v>46.666666666666664</v>
      </c>
      <c r="N204" s="758">
        <v>125</v>
      </c>
      <c r="O204" s="776">
        <v>299</v>
      </c>
      <c r="P204" s="821">
        <v>3</v>
      </c>
    </row>
    <row r="205" spans="1:16" ht="13.5" customHeight="1" x14ac:dyDescent="0.3">
      <c r="A205" s="724" t="s">
        <v>457</v>
      </c>
      <c r="B205" s="724" t="s">
        <v>458</v>
      </c>
      <c r="C205" s="724" t="s">
        <v>950</v>
      </c>
      <c r="D205" s="724" t="s">
        <v>62</v>
      </c>
      <c r="E205" s="724" t="s">
        <v>129</v>
      </c>
      <c r="F205" s="968">
        <v>114.5</v>
      </c>
      <c r="G205" s="765">
        <v>58.4</v>
      </c>
      <c r="H205" s="769">
        <v>85.8</v>
      </c>
      <c r="I205" s="751">
        <v>286</v>
      </c>
      <c r="J205" s="728">
        <v>153</v>
      </c>
      <c r="K205" s="750">
        <v>439</v>
      </c>
      <c r="L205" s="776">
        <v>95.333333333333329</v>
      </c>
      <c r="M205" s="726">
        <v>51</v>
      </c>
      <c r="N205" s="758">
        <v>146.33333333333334</v>
      </c>
      <c r="O205" s="776">
        <v>256</v>
      </c>
      <c r="P205" s="821">
        <v>40</v>
      </c>
    </row>
    <row r="206" spans="1:16" ht="13.5" customHeight="1" x14ac:dyDescent="0.3">
      <c r="A206" s="724" t="s">
        <v>455</v>
      </c>
      <c r="B206" s="724" t="s">
        <v>456</v>
      </c>
      <c r="C206" s="724" t="s">
        <v>950</v>
      </c>
      <c r="D206" s="724" t="s">
        <v>62</v>
      </c>
      <c r="E206" s="724" t="s">
        <v>129</v>
      </c>
      <c r="F206" s="968">
        <v>105.8</v>
      </c>
      <c r="G206" s="765">
        <v>50.9</v>
      </c>
      <c r="H206" s="769">
        <v>76.900000000000006</v>
      </c>
      <c r="I206" s="751">
        <v>413</v>
      </c>
      <c r="J206" s="728">
        <v>216</v>
      </c>
      <c r="K206" s="750">
        <v>629</v>
      </c>
      <c r="L206" s="776">
        <v>137.66666666666666</v>
      </c>
      <c r="M206" s="726">
        <v>72</v>
      </c>
      <c r="N206" s="758">
        <v>209.66666666666666</v>
      </c>
      <c r="O206" s="776">
        <v>214</v>
      </c>
      <c r="P206" s="821">
        <v>89</v>
      </c>
    </row>
    <row r="207" spans="1:16" ht="13.5" customHeight="1" x14ac:dyDescent="0.3">
      <c r="A207" s="724" t="s">
        <v>459</v>
      </c>
      <c r="B207" s="724" t="s">
        <v>460</v>
      </c>
      <c r="C207" s="724" t="s">
        <v>950</v>
      </c>
      <c r="D207" s="724" t="s">
        <v>62</v>
      </c>
      <c r="E207" s="724" t="s">
        <v>129</v>
      </c>
      <c r="F207" s="968">
        <v>103.7</v>
      </c>
      <c r="G207" s="765">
        <v>50.9</v>
      </c>
      <c r="H207" s="769">
        <v>76.2</v>
      </c>
      <c r="I207" s="751">
        <v>465</v>
      </c>
      <c r="J207" s="728">
        <v>248</v>
      </c>
      <c r="K207" s="750">
        <v>713</v>
      </c>
      <c r="L207" s="776">
        <v>155</v>
      </c>
      <c r="M207" s="726">
        <v>82.666666666666671</v>
      </c>
      <c r="N207" s="758">
        <v>237.66666666666666</v>
      </c>
      <c r="O207" s="776">
        <v>206</v>
      </c>
      <c r="P207" s="821">
        <v>77</v>
      </c>
    </row>
    <row r="208" spans="1:16" ht="13.5" customHeight="1" x14ac:dyDescent="0.3">
      <c r="A208" s="724" t="s">
        <v>278</v>
      </c>
      <c r="B208" s="724" t="s">
        <v>279</v>
      </c>
      <c r="C208" s="724" t="s">
        <v>941</v>
      </c>
      <c r="D208" s="724" t="s">
        <v>59</v>
      </c>
      <c r="E208" s="724" t="s">
        <v>129</v>
      </c>
      <c r="F208" s="968">
        <v>128.19999999999999</v>
      </c>
      <c r="G208" s="765">
        <v>47.3</v>
      </c>
      <c r="H208" s="769">
        <v>87</v>
      </c>
      <c r="I208" s="751">
        <v>195</v>
      </c>
      <c r="J208" s="728">
        <v>75</v>
      </c>
      <c r="K208" s="750">
        <v>270</v>
      </c>
      <c r="L208" s="776">
        <v>65</v>
      </c>
      <c r="M208" s="726">
        <v>25</v>
      </c>
      <c r="N208" s="758">
        <v>90</v>
      </c>
      <c r="O208" s="776">
        <v>264</v>
      </c>
      <c r="P208" s="821">
        <v>24</v>
      </c>
    </row>
    <row r="209" spans="1:16" ht="13.5" customHeight="1" x14ac:dyDescent="0.3">
      <c r="A209" s="724" t="s">
        <v>283</v>
      </c>
      <c r="B209" s="724" t="s">
        <v>284</v>
      </c>
      <c r="C209" s="724" t="s">
        <v>941</v>
      </c>
      <c r="D209" s="724" t="s">
        <v>59</v>
      </c>
      <c r="E209" s="724" t="s">
        <v>129</v>
      </c>
      <c r="F209" s="968">
        <v>119.7</v>
      </c>
      <c r="G209" s="765">
        <v>55.2</v>
      </c>
      <c r="H209" s="769">
        <v>86.5</v>
      </c>
      <c r="I209" s="751">
        <v>169</v>
      </c>
      <c r="J209" s="728">
        <v>82</v>
      </c>
      <c r="K209" s="750">
        <v>251</v>
      </c>
      <c r="L209" s="776">
        <v>56.333333333333336</v>
      </c>
      <c r="M209" s="726">
        <v>27.333333333333332</v>
      </c>
      <c r="N209" s="758">
        <v>83.666666666666671</v>
      </c>
      <c r="O209" s="776">
        <v>263</v>
      </c>
      <c r="P209" s="821">
        <v>61</v>
      </c>
    </row>
    <row r="210" spans="1:16" ht="13.5" customHeight="1" x14ac:dyDescent="0.3">
      <c r="A210" s="724" t="s">
        <v>280</v>
      </c>
      <c r="B210" s="724" t="s">
        <v>1215</v>
      </c>
      <c r="C210" s="724" t="s">
        <v>941</v>
      </c>
      <c r="D210" s="724" t="s">
        <v>59</v>
      </c>
      <c r="E210" s="724" t="s">
        <v>129</v>
      </c>
      <c r="F210" s="968">
        <v>94.7</v>
      </c>
      <c r="G210" s="765">
        <v>53</v>
      </c>
      <c r="H210" s="769">
        <v>73</v>
      </c>
      <c r="I210" s="751">
        <v>225</v>
      </c>
      <c r="J210" s="728">
        <v>135</v>
      </c>
      <c r="K210" s="750">
        <v>360</v>
      </c>
      <c r="L210" s="776">
        <v>75</v>
      </c>
      <c r="M210" s="726">
        <v>45</v>
      </c>
      <c r="N210" s="758">
        <v>120</v>
      </c>
      <c r="O210" s="776">
        <v>186</v>
      </c>
      <c r="P210" s="821">
        <v>79</v>
      </c>
    </row>
    <row r="211" spans="1:16" ht="13.5" customHeight="1" x14ac:dyDescent="0.3">
      <c r="A211" s="724" t="s">
        <v>274</v>
      </c>
      <c r="B211" s="724" t="s">
        <v>275</v>
      </c>
      <c r="C211" s="724" t="s">
        <v>941</v>
      </c>
      <c r="D211" s="724" t="s">
        <v>59</v>
      </c>
      <c r="E211" s="724" t="s">
        <v>129</v>
      </c>
      <c r="F211" s="968">
        <v>80.900000000000006</v>
      </c>
      <c r="G211" s="765">
        <v>34.700000000000003</v>
      </c>
      <c r="H211" s="769">
        <v>57.3</v>
      </c>
      <c r="I211" s="751">
        <v>172</v>
      </c>
      <c r="J211" s="728">
        <v>78</v>
      </c>
      <c r="K211" s="750">
        <v>250</v>
      </c>
      <c r="L211" s="776">
        <v>57.333333333333336</v>
      </c>
      <c r="M211" s="726">
        <v>26</v>
      </c>
      <c r="N211" s="758">
        <v>83.333333333333329</v>
      </c>
      <c r="O211" s="776">
        <v>97</v>
      </c>
      <c r="P211" s="821">
        <v>127</v>
      </c>
    </row>
    <row r="212" spans="1:16" ht="13.5" customHeight="1" x14ac:dyDescent="0.3">
      <c r="A212" s="724" t="s">
        <v>276</v>
      </c>
      <c r="B212" s="724" t="s">
        <v>277</v>
      </c>
      <c r="C212" s="724" t="s">
        <v>941</v>
      </c>
      <c r="D212" s="724" t="s">
        <v>59</v>
      </c>
      <c r="E212" s="724" t="s">
        <v>129</v>
      </c>
      <c r="F212" s="968">
        <v>85.5</v>
      </c>
      <c r="G212" s="765">
        <v>29.3</v>
      </c>
      <c r="H212" s="769">
        <v>56.4</v>
      </c>
      <c r="I212" s="751">
        <v>174</v>
      </c>
      <c r="J212" s="728">
        <v>64</v>
      </c>
      <c r="K212" s="750">
        <v>238</v>
      </c>
      <c r="L212" s="776">
        <v>58</v>
      </c>
      <c r="M212" s="726">
        <v>21.333333333333332</v>
      </c>
      <c r="N212" s="758">
        <v>79.333333333333329</v>
      </c>
      <c r="O212" s="776">
        <v>89</v>
      </c>
      <c r="P212" s="821">
        <v>257</v>
      </c>
    </row>
    <row r="213" spans="1:16" ht="13.5" customHeight="1" x14ac:dyDescent="0.3">
      <c r="A213" s="724" t="s">
        <v>281</v>
      </c>
      <c r="B213" s="724" t="s">
        <v>282</v>
      </c>
      <c r="C213" s="724" t="s">
        <v>941</v>
      </c>
      <c r="D213" s="724" t="s">
        <v>59</v>
      </c>
      <c r="E213" s="724" t="s">
        <v>129</v>
      </c>
      <c r="F213" s="968">
        <v>77.3</v>
      </c>
      <c r="G213" s="765">
        <v>33.799999999999997</v>
      </c>
      <c r="H213" s="769">
        <v>55</v>
      </c>
      <c r="I213" s="751">
        <v>152</v>
      </c>
      <c r="J213" s="728">
        <v>72</v>
      </c>
      <c r="K213" s="750">
        <v>224</v>
      </c>
      <c r="L213" s="776">
        <v>50.666666666666664</v>
      </c>
      <c r="M213" s="726">
        <v>24</v>
      </c>
      <c r="N213" s="758">
        <v>74.666666666666671</v>
      </c>
      <c r="O213" s="776">
        <v>77</v>
      </c>
      <c r="P213" s="821">
        <v>94</v>
      </c>
    </row>
    <row r="214" spans="1:16" ht="13.5" customHeight="1" x14ac:dyDescent="0.3">
      <c r="A214" s="724" t="s">
        <v>285</v>
      </c>
      <c r="B214" s="724" t="s">
        <v>286</v>
      </c>
      <c r="C214" s="724" t="s">
        <v>941</v>
      </c>
      <c r="D214" s="724" t="s">
        <v>59</v>
      </c>
      <c r="E214" s="724" t="s">
        <v>129</v>
      </c>
      <c r="F214" s="968">
        <v>64</v>
      </c>
      <c r="G214" s="765">
        <v>30.4</v>
      </c>
      <c r="H214" s="769">
        <v>46.7</v>
      </c>
      <c r="I214" s="751">
        <v>133</v>
      </c>
      <c r="J214" s="728">
        <v>68</v>
      </c>
      <c r="K214" s="750">
        <v>201</v>
      </c>
      <c r="L214" s="776">
        <v>44.333333333333336</v>
      </c>
      <c r="M214" s="726">
        <v>22.666666666666668</v>
      </c>
      <c r="N214" s="758">
        <v>67</v>
      </c>
      <c r="O214" s="776">
        <v>18</v>
      </c>
      <c r="P214" s="821">
        <v>225</v>
      </c>
    </row>
    <row r="215" spans="1:16" ht="13.5" customHeight="1" x14ac:dyDescent="0.3">
      <c r="A215" s="724" t="s">
        <v>188</v>
      </c>
      <c r="B215" s="724" t="s">
        <v>189</v>
      </c>
      <c r="C215" s="724" t="s">
        <v>942</v>
      </c>
      <c r="D215" s="724" t="s">
        <v>61</v>
      </c>
      <c r="E215" s="724" t="s">
        <v>129</v>
      </c>
      <c r="F215" s="968">
        <v>109.7</v>
      </c>
      <c r="G215" s="765">
        <v>60.9</v>
      </c>
      <c r="H215" s="769">
        <v>84.5</v>
      </c>
      <c r="I215" s="751">
        <v>116</v>
      </c>
      <c r="J215" s="728">
        <v>69</v>
      </c>
      <c r="K215" s="750">
        <v>185</v>
      </c>
      <c r="L215" s="776">
        <v>38.666666666666664</v>
      </c>
      <c r="M215" s="726">
        <v>23</v>
      </c>
      <c r="N215" s="758">
        <v>61.666666666666664</v>
      </c>
      <c r="O215" s="776">
        <v>248</v>
      </c>
      <c r="P215" s="821">
        <v>124</v>
      </c>
    </row>
    <row r="216" spans="1:16" ht="13.5" customHeight="1" x14ac:dyDescent="0.3">
      <c r="A216" s="724" t="s">
        <v>184</v>
      </c>
      <c r="B216" s="724" t="s">
        <v>185</v>
      </c>
      <c r="C216" s="724" t="s">
        <v>942</v>
      </c>
      <c r="D216" s="724" t="s">
        <v>61</v>
      </c>
      <c r="E216" s="724" t="s">
        <v>129</v>
      </c>
      <c r="F216" s="968">
        <v>117.2</v>
      </c>
      <c r="G216" s="765">
        <v>51.4</v>
      </c>
      <c r="H216" s="769">
        <v>83.4</v>
      </c>
      <c r="I216" s="751">
        <v>296</v>
      </c>
      <c r="J216" s="728">
        <v>136</v>
      </c>
      <c r="K216" s="750">
        <v>432</v>
      </c>
      <c r="L216" s="776">
        <v>98.666666666666671</v>
      </c>
      <c r="M216" s="726">
        <v>45.333333333333336</v>
      </c>
      <c r="N216" s="758">
        <v>144</v>
      </c>
      <c r="O216" s="776">
        <v>246</v>
      </c>
      <c r="P216" s="821">
        <v>105</v>
      </c>
    </row>
    <row r="217" spans="1:16" ht="13.5" customHeight="1" x14ac:dyDescent="0.3">
      <c r="A217" s="724" t="s">
        <v>176</v>
      </c>
      <c r="B217" s="724" t="s">
        <v>177</v>
      </c>
      <c r="C217" s="724" t="s">
        <v>942</v>
      </c>
      <c r="D217" s="724" t="s">
        <v>61</v>
      </c>
      <c r="E217" s="724" t="s">
        <v>129</v>
      </c>
      <c r="F217" s="968">
        <v>100.4</v>
      </c>
      <c r="G217" s="765">
        <v>66.400000000000006</v>
      </c>
      <c r="H217" s="769">
        <v>83</v>
      </c>
      <c r="I217" s="751">
        <v>80</v>
      </c>
      <c r="J217" s="728">
        <v>55</v>
      </c>
      <c r="K217" s="750">
        <v>135</v>
      </c>
      <c r="L217" s="776">
        <v>26.666666666666668</v>
      </c>
      <c r="M217" s="726">
        <v>18.333333333333332</v>
      </c>
      <c r="N217" s="758">
        <v>45</v>
      </c>
      <c r="O217" s="776">
        <v>241</v>
      </c>
      <c r="P217" s="821">
        <v>70</v>
      </c>
    </row>
    <row r="218" spans="1:16" ht="13.5" customHeight="1" x14ac:dyDescent="0.3">
      <c r="A218" s="724" t="s">
        <v>182</v>
      </c>
      <c r="B218" s="724" t="s">
        <v>183</v>
      </c>
      <c r="C218" s="724" t="s">
        <v>942</v>
      </c>
      <c r="D218" s="724" t="s">
        <v>61</v>
      </c>
      <c r="E218" s="724" t="s">
        <v>129</v>
      </c>
      <c r="F218" s="968">
        <v>114</v>
      </c>
      <c r="G218" s="765">
        <v>34.6</v>
      </c>
      <c r="H218" s="769">
        <v>73.3</v>
      </c>
      <c r="I218" s="751">
        <v>150</v>
      </c>
      <c r="J218" s="728">
        <v>48</v>
      </c>
      <c r="K218" s="750">
        <v>198</v>
      </c>
      <c r="L218" s="776">
        <v>50</v>
      </c>
      <c r="M218" s="726">
        <v>16</v>
      </c>
      <c r="N218" s="758">
        <v>66</v>
      </c>
      <c r="O218" s="776">
        <v>188</v>
      </c>
      <c r="P218" s="821">
        <v>161</v>
      </c>
    </row>
    <row r="219" spans="1:16" ht="13.5" customHeight="1" x14ac:dyDescent="0.3">
      <c r="A219" s="724" t="s">
        <v>180</v>
      </c>
      <c r="B219" s="724" t="s">
        <v>181</v>
      </c>
      <c r="C219" s="724" t="s">
        <v>942</v>
      </c>
      <c r="D219" s="724" t="s">
        <v>61</v>
      </c>
      <c r="E219" s="724" t="s">
        <v>129</v>
      </c>
      <c r="F219" s="968">
        <v>90</v>
      </c>
      <c r="G219" s="765">
        <v>37.9</v>
      </c>
      <c r="H219" s="769">
        <v>63.5</v>
      </c>
      <c r="I219" s="751">
        <v>122</v>
      </c>
      <c r="J219" s="728">
        <v>53</v>
      </c>
      <c r="K219" s="750">
        <v>175</v>
      </c>
      <c r="L219" s="776">
        <v>40.666666666666664</v>
      </c>
      <c r="M219" s="726">
        <v>17.666666666666668</v>
      </c>
      <c r="N219" s="758">
        <v>58.333333333333336</v>
      </c>
      <c r="O219" s="776">
        <v>135</v>
      </c>
      <c r="P219" s="821">
        <v>226</v>
      </c>
    </row>
    <row r="220" spans="1:16" ht="13.5" customHeight="1" x14ac:dyDescent="0.3">
      <c r="A220" s="724" t="s">
        <v>178</v>
      </c>
      <c r="B220" s="724" t="s">
        <v>179</v>
      </c>
      <c r="C220" s="724" t="s">
        <v>942</v>
      </c>
      <c r="D220" s="724" t="s">
        <v>61</v>
      </c>
      <c r="E220" s="724" t="s">
        <v>129</v>
      </c>
      <c r="F220" s="968">
        <v>81.900000000000006</v>
      </c>
      <c r="G220" s="765">
        <v>33</v>
      </c>
      <c r="H220" s="769">
        <v>57.5</v>
      </c>
      <c r="I220" s="751">
        <v>103</v>
      </c>
      <c r="J220" s="728">
        <v>43</v>
      </c>
      <c r="K220" s="750">
        <v>146</v>
      </c>
      <c r="L220" s="776">
        <v>34.333333333333336</v>
      </c>
      <c r="M220" s="726">
        <v>14.333333333333334</v>
      </c>
      <c r="N220" s="758">
        <v>48.666666666666664</v>
      </c>
      <c r="O220" s="776">
        <v>98</v>
      </c>
      <c r="P220" s="821">
        <v>243</v>
      </c>
    </row>
    <row r="221" spans="1:16" ht="13.5" customHeight="1" x14ac:dyDescent="0.3">
      <c r="A221" s="724" t="s">
        <v>186</v>
      </c>
      <c r="B221" s="724" t="s">
        <v>187</v>
      </c>
      <c r="C221" s="724" t="s">
        <v>942</v>
      </c>
      <c r="D221" s="724" t="s">
        <v>61</v>
      </c>
      <c r="E221" s="724" t="s">
        <v>129</v>
      </c>
      <c r="F221" s="968">
        <v>74.900000000000006</v>
      </c>
      <c r="G221" s="765">
        <v>25.3</v>
      </c>
      <c r="H221" s="769">
        <v>49.7</v>
      </c>
      <c r="I221" s="751">
        <v>102</v>
      </c>
      <c r="J221" s="728">
        <v>36</v>
      </c>
      <c r="K221" s="750">
        <v>138</v>
      </c>
      <c r="L221" s="776">
        <v>34</v>
      </c>
      <c r="M221" s="726">
        <v>12</v>
      </c>
      <c r="N221" s="758">
        <v>46</v>
      </c>
      <c r="O221" s="776">
        <v>37</v>
      </c>
      <c r="P221" s="821">
        <v>312</v>
      </c>
    </row>
    <row r="222" spans="1:16" ht="13.5" customHeight="1" x14ac:dyDescent="0.3">
      <c r="A222" s="724" t="s">
        <v>367</v>
      </c>
      <c r="B222" s="724" t="s">
        <v>368</v>
      </c>
      <c r="C222" s="724" t="s">
        <v>368</v>
      </c>
      <c r="D222" s="724" t="s">
        <v>63</v>
      </c>
      <c r="E222" s="724" t="s">
        <v>129</v>
      </c>
      <c r="F222" s="968">
        <v>101.5</v>
      </c>
      <c r="G222" s="765">
        <v>49.1</v>
      </c>
      <c r="H222" s="769">
        <v>74.5</v>
      </c>
      <c r="I222" s="751">
        <v>514</v>
      </c>
      <c r="J222" s="728">
        <v>271</v>
      </c>
      <c r="K222" s="750">
        <v>785</v>
      </c>
      <c r="L222" s="776">
        <v>171.33333333333334</v>
      </c>
      <c r="M222" s="726">
        <v>90.333333333333329</v>
      </c>
      <c r="N222" s="758">
        <v>261.66666666666669</v>
      </c>
      <c r="O222" s="776">
        <v>197</v>
      </c>
      <c r="P222" s="821">
        <v>131</v>
      </c>
    </row>
    <row r="223" spans="1:16" ht="13.5" customHeight="1" x14ac:dyDescent="0.3">
      <c r="A223" s="724" t="s">
        <v>202</v>
      </c>
      <c r="B223" s="724" t="s">
        <v>203</v>
      </c>
      <c r="C223" s="724" t="s">
        <v>922</v>
      </c>
      <c r="D223" s="724" t="s">
        <v>61</v>
      </c>
      <c r="E223" s="724" t="s">
        <v>129</v>
      </c>
      <c r="F223" s="968">
        <v>144.5</v>
      </c>
      <c r="G223" s="765">
        <v>66</v>
      </c>
      <c r="H223" s="769">
        <v>105.2</v>
      </c>
      <c r="I223" s="751">
        <v>424</v>
      </c>
      <c r="J223" s="728">
        <v>193</v>
      </c>
      <c r="K223" s="750">
        <v>617</v>
      </c>
      <c r="L223" s="776">
        <v>141.33333333333334</v>
      </c>
      <c r="M223" s="726">
        <v>64.333333333333329</v>
      </c>
      <c r="N223" s="758">
        <v>205.66666666666666</v>
      </c>
      <c r="O223" s="776">
        <v>308</v>
      </c>
      <c r="P223" s="821">
        <v>10</v>
      </c>
    </row>
    <row r="224" spans="1:16" ht="13.5" customHeight="1" x14ac:dyDescent="0.3">
      <c r="A224" s="724" t="s">
        <v>190</v>
      </c>
      <c r="B224" s="724" t="s">
        <v>191</v>
      </c>
      <c r="C224" s="724" t="s">
        <v>922</v>
      </c>
      <c r="D224" s="724" t="s">
        <v>61</v>
      </c>
      <c r="E224" s="724" t="s">
        <v>129</v>
      </c>
      <c r="F224" s="968">
        <v>121.5</v>
      </c>
      <c r="G224" s="765">
        <v>56.3</v>
      </c>
      <c r="H224" s="769">
        <v>88.5</v>
      </c>
      <c r="I224" s="751">
        <v>208</v>
      </c>
      <c r="J224" s="728">
        <v>99</v>
      </c>
      <c r="K224" s="750">
        <v>307</v>
      </c>
      <c r="L224" s="776">
        <v>69.333333333333329</v>
      </c>
      <c r="M224" s="726">
        <v>33</v>
      </c>
      <c r="N224" s="758">
        <v>102.33333333333333</v>
      </c>
      <c r="O224" s="776">
        <v>274</v>
      </c>
      <c r="P224" s="821">
        <v>63</v>
      </c>
    </row>
    <row r="225" spans="1:16" ht="13.5" customHeight="1" x14ac:dyDescent="0.3">
      <c r="A225" s="724" t="s">
        <v>192</v>
      </c>
      <c r="B225" s="724" t="s">
        <v>193</v>
      </c>
      <c r="C225" s="724" t="s">
        <v>922</v>
      </c>
      <c r="D225" s="724" t="s">
        <v>61</v>
      </c>
      <c r="E225" s="724" t="s">
        <v>129</v>
      </c>
      <c r="F225" s="968">
        <v>100.9</v>
      </c>
      <c r="G225" s="765">
        <v>61.2</v>
      </c>
      <c r="H225" s="769">
        <v>80.900000000000006</v>
      </c>
      <c r="I225" s="751">
        <v>174</v>
      </c>
      <c r="J225" s="728">
        <v>109</v>
      </c>
      <c r="K225" s="750">
        <v>283</v>
      </c>
      <c r="L225" s="776">
        <v>58</v>
      </c>
      <c r="M225" s="726">
        <v>36.333333333333336</v>
      </c>
      <c r="N225" s="758">
        <v>94.333333333333329</v>
      </c>
      <c r="O225" s="776">
        <v>232</v>
      </c>
      <c r="P225" s="821">
        <v>108</v>
      </c>
    </row>
    <row r="226" spans="1:16" ht="13.5" customHeight="1" x14ac:dyDescent="0.3">
      <c r="A226" s="724" t="s">
        <v>198</v>
      </c>
      <c r="B226" s="724" t="s">
        <v>199</v>
      </c>
      <c r="C226" s="724" t="s">
        <v>922</v>
      </c>
      <c r="D226" s="724" t="s">
        <v>61</v>
      </c>
      <c r="E226" s="724" t="s">
        <v>129</v>
      </c>
      <c r="F226" s="968">
        <v>103.7</v>
      </c>
      <c r="G226" s="765">
        <v>50.2</v>
      </c>
      <c r="H226" s="769">
        <v>76.599999999999994</v>
      </c>
      <c r="I226" s="751">
        <v>153</v>
      </c>
      <c r="J226" s="728">
        <v>76</v>
      </c>
      <c r="K226" s="750">
        <v>229</v>
      </c>
      <c r="L226" s="776">
        <v>51</v>
      </c>
      <c r="M226" s="726">
        <v>25.333333333333332</v>
      </c>
      <c r="N226" s="758">
        <v>76.333333333333329</v>
      </c>
      <c r="O226" s="776">
        <v>209</v>
      </c>
      <c r="P226" s="821">
        <v>56</v>
      </c>
    </row>
    <row r="227" spans="1:16" ht="13.5" customHeight="1" x14ac:dyDescent="0.3">
      <c r="A227" s="724" t="s">
        <v>194</v>
      </c>
      <c r="B227" s="724" t="s">
        <v>195</v>
      </c>
      <c r="C227" s="724" t="s">
        <v>922</v>
      </c>
      <c r="D227" s="724" t="s">
        <v>61</v>
      </c>
      <c r="E227" s="724" t="s">
        <v>129</v>
      </c>
      <c r="F227" s="968">
        <v>91.3</v>
      </c>
      <c r="G227" s="765">
        <v>44.7</v>
      </c>
      <c r="H227" s="769">
        <v>67.400000000000006</v>
      </c>
      <c r="I227" s="751">
        <v>143</v>
      </c>
      <c r="J227" s="728">
        <v>75</v>
      </c>
      <c r="K227" s="750">
        <v>218</v>
      </c>
      <c r="L227" s="776">
        <v>47.666666666666664</v>
      </c>
      <c r="M227" s="726">
        <v>25</v>
      </c>
      <c r="N227" s="758">
        <v>72.666666666666671</v>
      </c>
      <c r="O227" s="776">
        <v>159</v>
      </c>
      <c r="P227" s="821">
        <v>223</v>
      </c>
    </row>
    <row r="228" spans="1:16" ht="13.5" customHeight="1" x14ac:dyDescent="0.3">
      <c r="A228" s="724" t="s">
        <v>196</v>
      </c>
      <c r="B228" s="724" t="s">
        <v>197</v>
      </c>
      <c r="C228" s="724" t="s">
        <v>922</v>
      </c>
      <c r="D228" s="724" t="s">
        <v>61</v>
      </c>
      <c r="E228" s="724" t="s">
        <v>129</v>
      </c>
      <c r="F228" s="968">
        <v>87.7</v>
      </c>
      <c r="G228" s="765">
        <v>43.4</v>
      </c>
      <c r="H228" s="769">
        <v>64.900000000000006</v>
      </c>
      <c r="I228" s="751">
        <v>141</v>
      </c>
      <c r="J228" s="728">
        <v>76</v>
      </c>
      <c r="K228" s="750">
        <v>217</v>
      </c>
      <c r="L228" s="776">
        <v>47</v>
      </c>
      <c r="M228" s="726">
        <v>25.333333333333332</v>
      </c>
      <c r="N228" s="758">
        <v>72.333333333333329</v>
      </c>
      <c r="O228" s="776">
        <v>143</v>
      </c>
      <c r="P228" s="821">
        <v>207</v>
      </c>
    </row>
    <row r="229" spans="1:16" ht="13.5" customHeight="1" x14ac:dyDescent="0.3">
      <c r="A229" s="724" t="s">
        <v>200</v>
      </c>
      <c r="B229" s="724" t="s">
        <v>201</v>
      </c>
      <c r="C229" s="724" t="s">
        <v>922</v>
      </c>
      <c r="D229" s="724" t="s">
        <v>61</v>
      </c>
      <c r="E229" s="724" t="s">
        <v>129</v>
      </c>
      <c r="F229" s="968">
        <v>81.8</v>
      </c>
      <c r="G229" s="765">
        <v>42.7</v>
      </c>
      <c r="H229" s="769">
        <v>61.9</v>
      </c>
      <c r="I229" s="751">
        <v>146</v>
      </c>
      <c r="J229" s="728">
        <v>78</v>
      </c>
      <c r="K229" s="750">
        <v>224</v>
      </c>
      <c r="L229" s="776">
        <v>48.666666666666664</v>
      </c>
      <c r="M229" s="726">
        <v>26</v>
      </c>
      <c r="N229" s="758">
        <v>74.666666666666671</v>
      </c>
      <c r="O229" s="776">
        <v>122</v>
      </c>
      <c r="P229" s="821">
        <v>148</v>
      </c>
    </row>
    <row r="230" spans="1:16" ht="13.5" customHeight="1" x14ac:dyDescent="0.3">
      <c r="A230" s="724" t="s">
        <v>204</v>
      </c>
      <c r="B230" s="724" t="s">
        <v>205</v>
      </c>
      <c r="C230" s="724" t="s">
        <v>922</v>
      </c>
      <c r="D230" s="724" t="s">
        <v>61</v>
      </c>
      <c r="E230" s="724" t="s">
        <v>129</v>
      </c>
      <c r="F230" s="968">
        <v>78</v>
      </c>
      <c r="G230" s="765">
        <v>31.6</v>
      </c>
      <c r="H230" s="769">
        <v>54.4</v>
      </c>
      <c r="I230" s="751">
        <v>127</v>
      </c>
      <c r="J230" s="728">
        <v>54</v>
      </c>
      <c r="K230" s="750">
        <v>181</v>
      </c>
      <c r="L230" s="776">
        <v>42.333333333333336</v>
      </c>
      <c r="M230" s="726">
        <v>18</v>
      </c>
      <c r="N230" s="758">
        <v>60.333333333333336</v>
      </c>
      <c r="O230" s="776">
        <v>71</v>
      </c>
      <c r="P230" s="821">
        <v>314</v>
      </c>
    </row>
    <row r="231" spans="1:16" ht="13.5" customHeight="1" x14ac:dyDescent="0.3">
      <c r="A231" s="724" t="s">
        <v>550</v>
      </c>
      <c r="B231" s="724" t="s">
        <v>551</v>
      </c>
      <c r="C231" s="724" t="s">
        <v>943</v>
      </c>
      <c r="D231" s="724" t="s">
        <v>58</v>
      </c>
      <c r="E231" s="724" t="s">
        <v>129</v>
      </c>
      <c r="F231" s="968">
        <v>93.1</v>
      </c>
      <c r="G231" s="765">
        <v>42.3</v>
      </c>
      <c r="H231" s="769">
        <v>66.900000000000006</v>
      </c>
      <c r="I231" s="751">
        <v>124</v>
      </c>
      <c r="J231" s="728">
        <v>59</v>
      </c>
      <c r="K231" s="750">
        <v>183</v>
      </c>
      <c r="L231" s="776">
        <v>41.333333333333336</v>
      </c>
      <c r="M231" s="726">
        <v>19.666666666666668</v>
      </c>
      <c r="N231" s="758">
        <v>61</v>
      </c>
      <c r="O231" s="776">
        <v>154</v>
      </c>
      <c r="P231" s="821">
        <v>189</v>
      </c>
    </row>
    <row r="232" spans="1:16" ht="13.5" customHeight="1" x14ac:dyDescent="0.3">
      <c r="A232" s="724" t="s">
        <v>548</v>
      </c>
      <c r="B232" s="724" t="s">
        <v>549</v>
      </c>
      <c r="C232" s="724" t="s">
        <v>943</v>
      </c>
      <c r="D232" s="724" t="s">
        <v>58</v>
      </c>
      <c r="E232" s="724" t="s">
        <v>129</v>
      </c>
      <c r="F232" s="968">
        <v>74.3</v>
      </c>
      <c r="G232" s="765">
        <v>34.299999999999997</v>
      </c>
      <c r="H232" s="769">
        <v>54</v>
      </c>
      <c r="I232" s="751">
        <v>140</v>
      </c>
      <c r="J232" s="728">
        <v>66</v>
      </c>
      <c r="K232" s="750">
        <v>206</v>
      </c>
      <c r="L232" s="776">
        <v>46.666666666666664</v>
      </c>
      <c r="M232" s="726">
        <v>22</v>
      </c>
      <c r="N232" s="758">
        <v>68.666666666666671</v>
      </c>
      <c r="O232" s="776">
        <v>64</v>
      </c>
      <c r="P232" s="821">
        <v>220</v>
      </c>
    </row>
    <row r="233" spans="1:16" ht="13.5" customHeight="1" x14ac:dyDescent="0.3">
      <c r="A233" s="724" t="s">
        <v>556</v>
      </c>
      <c r="B233" s="724" t="s">
        <v>557</v>
      </c>
      <c r="C233" s="724" t="s">
        <v>943</v>
      </c>
      <c r="D233" s="724" t="s">
        <v>58</v>
      </c>
      <c r="E233" s="724" t="s">
        <v>129</v>
      </c>
      <c r="F233" s="968">
        <v>74.5</v>
      </c>
      <c r="G233" s="765">
        <v>26.3</v>
      </c>
      <c r="H233" s="769">
        <v>49.3</v>
      </c>
      <c r="I233" s="751">
        <v>113</v>
      </c>
      <c r="J233" s="728">
        <v>43</v>
      </c>
      <c r="K233" s="750">
        <v>156</v>
      </c>
      <c r="L233" s="776">
        <v>37.666666666666664</v>
      </c>
      <c r="M233" s="726">
        <v>14.333333333333334</v>
      </c>
      <c r="N233" s="758">
        <v>52</v>
      </c>
      <c r="O233" s="776">
        <v>32</v>
      </c>
      <c r="P233" s="821">
        <v>301</v>
      </c>
    </row>
    <row r="234" spans="1:16" ht="13.5" customHeight="1" x14ac:dyDescent="0.3">
      <c r="A234" s="724" t="s">
        <v>554</v>
      </c>
      <c r="B234" s="724" t="s">
        <v>555</v>
      </c>
      <c r="C234" s="724" t="s">
        <v>943</v>
      </c>
      <c r="D234" s="724" t="s">
        <v>58</v>
      </c>
      <c r="E234" s="724" t="s">
        <v>129</v>
      </c>
      <c r="F234" s="968">
        <v>61.9</v>
      </c>
      <c r="G234" s="765">
        <v>31.6</v>
      </c>
      <c r="H234" s="769">
        <v>46.4</v>
      </c>
      <c r="I234" s="751">
        <v>110</v>
      </c>
      <c r="J234" s="728">
        <v>58</v>
      </c>
      <c r="K234" s="750">
        <v>168</v>
      </c>
      <c r="L234" s="776">
        <v>36.666666666666664</v>
      </c>
      <c r="M234" s="726">
        <v>19.333333333333332</v>
      </c>
      <c r="N234" s="758">
        <v>56</v>
      </c>
      <c r="O234" s="776">
        <v>16</v>
      </c>
      <c r="P234" s="821">
        <v>305</v>
      </c>
    </row>
    <row r="235" spans="1:16" ht="13.5" customHeight="1" x14ac:dyDescent="0.3">
      <c r="A235" s="724" t="s">
        <v>552</v>
      </c>
      <c r="B235" s="724" t="s">
        <v>553</v>
      </c>
      <c r="C235" s="724" t="s">
        <v>943</v>
      </c>
      <c r="D235" s="724" t="s">
        <v>58</v>
      </c>
      <c r="E235" s="724" t="s">
        <v>129</v>
      </c>
      <c r="F235" s="968">
        <v>64.5</v>
      </c>
      <c r="G235" s="765">
        <v>25.6</v>
      </c>
      <c r="H235" s="769">
        <v>44.3</v>
      </c>
      <c r="I235" s="751">
        <v>122</v>
      </c>
      <c r="J235" s="728">
        <v>54</v>
      </c>
      <c r="K235" s="750">
        <v>176</v>
      </c>
      <c r="L235" s="776">
        <v>40.666666666666664</v>
      </c>
      <c r="M235" s="726">
        <v>18</v>
      </c>
      <c r="N235" s="758">
        <v>58.666666666666664</v>
      </c>
      <c r="O235" s="776">
        <v>10</v>
      </c>
      <c r="P235" s="821">
        <v>302</v>
      </c>
    </row>
    <row r="236" spans="1:16" ht="13.5" customHeight="1" x14ac:dyDescent="0.3">
      <c r="A236" s="724" t="s">
        <v>206</v>
      </c>
      <c r="B236" s="724" t="s">
        <v>207</v>
      </c>
      <c r="C236" s="724" t="s">
        <v>207</v>
      </c>
      <c r="D236" s="724" t="s">
        <v>61</v>
      </c>
      <c r="E236" s="724" t="s">
        <v>129</v>
      </c>
      <c r="F236" s="968">
        <v>54.6</v>
      </c>
      <c r="G236" s="765">
        <v>29.3</v>
      </c>
      <c r="H236" s="769">
        <v>41.8</v>
      </c>
      <c r="I236" s="751">
        <v>33</v>
      </c>
      <c r="J236" s="728">
        <v>18</v>
      </c>
      <c r="K236" s="750">
        <v>51</v>
      </c>
      <c r="L236" s="776">
        <v>11</v>
      </c>
      <c r="M236" s="726">
        <v>6</v>
      </c>
      <c r="N236" s="758">
        <v>17</v>
      </c>
      <c r="O236" s="776">
        <v>6</v>
      </c>
      <c r="P236" s="821">
        <v>303</v>
      </c>
    </row>
    <row r="237" spans="1:16" ht="13.5" customHeight="1" x14ac:dyDescent="0.3">
      <c r="A237" s="724" t="s">
        <v>647</v>
      </c>
      <c r="B237" s="724" t="s">
        <v>648</v>
      </c>
      <c r="C237" s="724" t="s">
        <v>646</v>
      </c>
      <c r="D237" s="724" t="s">
        <v>60</v>
      </c>
      <c r="E237" s="724" t="s">
        <v>129</v>
      </c>
      <c r="F237" s="968">
        <v>122.7</v>
      </c>
      <c r="G237" s="765">
        <v>55.6</v>
      </c>
      <c r="H237" s="769">
        <v>88.3</v>
      </c>
      <c r="I237" s="751">
        <v>270</v>
      </c>
      <c r="J237" s="728">
        <v>128</v>
      </c>
      <c r="K237" s="750">
        <v>398</v>
      </c>
      <c r="L237" s="776">
        <v>90</v>
      </c>
      <c r="M237" s="726">
        <v>42.666666666666664</v>
      </c>
      <c r="N237" s="758">
        <v>132.66666666666666</v>
      </c>
      <c r="O237" s="776">
        <v>270</v>
      </c>
      <c r="P237" s="821">
        <v>99</v>
      </c>
    </row>
    <row r="238" spans="1:16" ht="13.5" customHeight="1" x14ac:dyDescent="0.3">
      <c r="A238" s="724" t="s">
        <v>645</v>
      </c>
      <c r="B238" s="724" t="s">
        <v>646</v>
      </c>
      <c r="C238" s="724" t="s">
        <v>646</v>
      </c>
      <c r="D238" s="724" t="s">
        <v>60</v>
      </c>
      <c r="E238" s="724" t="s">
        <v>129</v>
      </c>
      <c r="F238" s="968">
        <v>83.8</v>
      </c>
      <c r="G238" s="765">
        <v>40.4</v>
      </c>
      <c r="H238" s="769">
        <v>61.5</v>
      </c>
      <c r="I238" s="751">
        <v>417</v>
      </c>
      <c r="J238" s="728">
        <v>206</v>
      </c>
      <c r="K238" s="750">
        <v>623</v>
      </c>
      <c r="L238" s="776">
        <v>139</v>
      </c>
      <c r="M238" s="726">
        <v>68.666666666666671</v>
      </c>
      <c r="N238" s="758">
        <v>207.66666666666666</v>
      </c>
      <c r="O238" s="776">
        <v>120</v>
      </c>
      <c r="P238" s="821">
        <v>165</v>
      </c>
    </row>
    <row r="239" spans="1:16" ht="13.5" customHeight="1" x14ac:dyDescent="0.3">
      <c r="A239" s="724" t="s">
        <v>634</v>
      </c>
      <c r="B239" s="724" t="s">
        <v>635</v>
      </c>
      <c r="C239" s="724" t="s">
        <v>925</v>
      </c>
      <c r="D239" s="724" t="s">
        <v>56</v>
      </c>
      <c r="E239" s="724" t="s">
        <v>129</v>
      </c>
      <c r="F239" s="968">
        <v>93.4</v>
      </c>
      <c r="G239" s="765">
        <v>33.6</v>
      </c>
      <c r="H239" s="769">
        <v>62.6</v>
      </c>
      <c r="I239" s="751">
        <v>293</v>
      </c>
      <c r="J239" s="728">
        <v>114</v>
      </c>
      <c r="K239" s="750">
        <v>407</v>
      </c>
      <c r="L239" s="776">
        <v>97.666666666666671</v>
      </c>
      <c r="M239" s="726">
        <v>38</v>
      </c>
      <c r="N239" s="758">
        <v>135.66666666666666</v>
      </c>
      <c r="O239" s="776">
        <v>128</v>
      </c>
      <c r="P239" s="821">
        <v>221</v>
      </c>
    </row>
    <row r="240" spans="1:16" ht="13.5" customHeight="1" x14ac:dyDescent="0.3">
      <c r="A240" s="724" t="s">
        <v>636</v>
      </c>
      <c r="B240" s="724" t="s">
        <v>637</v>
      </c>
      <c r="C240" s="724" t="s">
        <v>925</v>
      </c>
      <c r="D240" s="724" t="s">
        <v>56</v>
      </c>
      <c r="E240" s="724" t="s">
        <v>129</v>
      </c>
      <c r="F240" s="968">
        <v>90.9</v>
      </c>
      <c r="G240" s="765">
        <v>30.7</v>
      </c>
      <c r="H240" s="769">
        <v>60.3</v>
      </c>
      <c r="I240" s="751">
        <v>168</v>
      </c>
      <c r="J240" s="728">
        <v>60</v>
      </c>
      <c r="K240" s="750">
        <v>228</v>
      </c>
      <c r="L240" s="776">
        <v>56</v>
      </c>
      <c r="M240" s="726">
        <v>20</v>
      </c>
      <c r="N240" s="758">
        <v>76</v>
      </c>
      <c r="O240" s="776">
        <v>111</v>
      </c>
      <c r="P240" s="821">
        <v>121</v>
      </c>
    </row>
    <row r="241" spans="1:16" ht="13.5" customHeight="1" x14ac:dyDescent="0.3">
      <c r="A241" s="724" t="s">
        <v>1220</v>
      </c>
      <c r="B241" s="724" t="s">
        <v>1221</v>
      </c>
      <c r="C241" s="724" t="s">
        <v>925</v>
      </c>
      <c r="D241" s="724" t="s">
        <v>56</v>
      </c>
      <c r="E241" s="724" t="s">
        <v>129</v>
      </c>
      <c r="F241" s="968">
        <v>78.900000000000006</v>
      </c>
      <c r="G241" s="765">
        <v>36.1</v>
      </c>
      <c r="H241" s="769">
        <v>56.7</v>
      </c>
      <c r="I241" s="751">
        <v>182</v>
      </c>
      <c r="J241" s="728">
        <v>92</v>
      </c>
      <c r="K241" s="750">
        <v>274</v>
      </c>
      <c r="L241" s="776">
        <v>60.666666666666664</v>
      </c>
      <c r="M241" s="726">
        <v>30.666666666666668</v>
      </c>
      <c r="N241" s="758">
        <v>91.333333333333329</v>
      </c>
      <c r="O241" s="776">
        <v>93</v>
      </c>
      <c r="P241" s="821">
        <v>142</v>
      </c>
    </row>
    <row r="242" spans="1:16" ht="13.5" customHeight="1" x14ac:dyDescent="0.3">
      <c r="A242" s="724" t="s">
        <v>630</v>
      </c>
      <c r="B242" s="724" t="s">
        <v>631</v>
      </c>
      <c r="C242" s="724" t="s">
        <v>925</v>
      </c>
      <c r="D242" s="724" t="s">
        <v>56</v>
      </c>
      <c r="E242" s="724" t="s">
        <v>129</v>
      </c>
      <c r="F242" s="968">
        <v>83.5</v>
      </c>
      <c r="G242" s="765">
        <v>30.7</v>
      </c>
      <c r="H242" s="769">
        <v>56.1</v>
      </c>
      <c r="I242" s="751">
        <v>192</v>
      </c>
      <c r="J242" s="728">
        <v>77</v>
      </c>
      <c r="K242" s="750">
        <v>269</v>
      </c>
      <c r="L242" s="776">
        <v>64</v>
      </c>
      <c r="M242" s="726">
        <v>25.666666666666668</v>
      </c>
      <c r="N242" s="758">
        <v>89.666666666666671</v>
      </c>
      <c r="O242" s="776">
        <v>87</v>
      </c>
      <c r="P242" s="821">
        <v>274</v>
      </c>
    </row>
    <row r="243" spans="1:16" ht="13.5" customHeight="1" x14ac:dyDescent="0.3">
      <c r="A243" s="724" t="s">
        <v>638</v>
      </c>
      <c r="B243" s="724" t="s">
        <v>639</v>
      </c>
      <c r="C243" s="724" t="s">
        <v>925</v>
      </c>
      <c r="D243" s="724" t="s">
        <v>56</v>
      </c>
      <c r="E243" s="724" t="s">
        <v>129</v>
      </c>
      <c r="F243" s="968">
        <v>75.900000000000006</v>
      </c>
      <c r="G243" s="765">
        <v>34.4</v>
      </c>
      <c r="H243" s="769">
        <v>54.7</v>
      </c>
      <c r="I243" s="751">
        <v>202</v>
      </c>
      <c r="J243" s="728">
        <v>95</v>
      </c>
      <c r="K243" s="750">
        <v>297</v>
      </c>
      <c r="L243" s="776">
        <v>67.333333333333329</v>
      </c>
      <c r="M243" s="726">
        <v>31.666666666666668</v>
      </c>
      <c r="N243" s="758">
        <v>99</v>
      </c>
      <c r="O243" s="776">
        <v>73</v>
      </c>
      <c r="P243" s="821">
        <v>163</v>
      </c>
    </row>
    <row r="244" spans="1:16" ht="13.5" customHeight="1" x14ac:dyDescent="0.3">
      <c r="A244" s="724" t="s">
        <v>632</v>
      </c>
      <c r="B244" s="724" t="s">
        <v>633</v>
      </c>
      <c r="C244" s="724" t="s">
        <v>925</v>
      </c>
      <c r="D244" s="724" t="s">
        <v>56</v>
      </c>
      <c r="E244" s="724" t="s">
        <v>129</v>
      </c>
      <c r="F244" s="968">
        <v>76.099999999999994</v>
      </c>
      <c r="G244" s="765">
        <v>32.1</v>
      </c>
      <c r="H244" s="769">
        <v>53.3</v>
      </c>
      <c r="I244" s="751">
        <v>131</v>
      </c>
      <c r="J244" s="728">
        <v>57</v>
      </c>
      <c r="K244" s="750">
        <v>188</v>
      </c>
      <c r="L244" s="776">
        <v>43.666666666666664</v>
      </c>
      <c r="M244" s="726">
        <v>19</v>
      </c>
      <c r="N244" s="758">
        <v>62.666666666666664</v>
      </c>
      <c r="O244" s="776">
        <v>61</v>
      </c>
      <c r="P244" s="821">
        <v>170</v>
      </c>
    </row>
    <row r="245" spans="1:16" ht="13.5" customHeight="1" x14ac:dyDescent="0.3">
      <c r="A245" s="724" t="s">
        <v>663</v>
      </c>
      <c r="B245" s="724" t="s">
        <v>664</v>
      </c>
      <c r="C245" s="724" t="s">
        <v>924</v>
      </c>
      <c r="D245" s="724" t="s">
        <v>60</v>
      </c>
      <c r="E245" s="724" t="s">
        <v>129</v>
      </c>
      <c r="F245" s="968">
        <v>136.4</v>
      </c>
      <c r="G245" s="765">
        <v>56.9</v>
      </c>
      <c r="H245" s="769">
        <v>96.4</v>
      </c>
      <c r="I245" s="751">
        <v>432</v>
      </c>
      <c r="J245" s="728">
        <v>182</v>
      </c>
      <c r="K245" s="750">
        <v>614</v>
      </c>
      <c r="L245" s="776">
        <v>144</v>
      </c>
      <c r="M245" s="726">
        <v>60.666666666666664</v>
      </c>
      <c r="N245" s="758">
        <v>204.66666666666666</v>
      </c>
      <c r="O245" s="776">
        <v>294</v>
      </c>
      <c r="P245" s="821">
        <v>15</v>
      </c>
    </row>
    <row r="246" spans="1:16" ht="13.5" customHeight="1" x14ac:dyDescent="0.3">
      <c r="A246" s="724" t="s">
        <v>649</v>
      </c>
      <c r="B246" s="724" t="s">
        <v>650</v>
      </c>
      <c r="C246" s="724" t="s">
        <v>924</v>
      </c>
      <c r="D246" s="724" t="s">
        <v>60</v>
      </c>
      <c r="E246" s="724" t="s">
        <v>129</v>
      </c>
      <c r="F246" s="968">
        <v>118.4</v>
      </c>
      <c r="G246" s="765">
        <v>46.9</v>
      </c>
      <c r="H246" s="769">
        <v>82</v>
      </c>
      <c r="I246" s="751">
        <v>160</v>
      </c>
      <c r="J246" s="728">
        <v>65</v>
      </c>
      <c r="K246" s="750">
        <v>225</v>
      </c>
      <c r="L246" s="776">
        <v>53.333333333333336</v>
      </c>
      <c r="M246" s="726">
        <v>21.666666666666668</v>
      </c>
      <c r="N246" s="758">
        <v>75</v>
      </c>
      <c r="O246" s="776">
        <v>237</v>
      </c>
      <c r="P246" s="821">
        <v>126</v>
      </c>
    </row>
    <row r="247" spans="1:16" ht="13.5" customHeight="1" x14ac:dyDescent="0.3">
      <c r="A247" s="724" t="s">
        <v>655</v>
      </c>
      <c r="B247" s="724" t="s">
        <v>656</v>
      </c>
      <c r="C247" s="724" t="s">
        <v>924</v>
      </c>
      <c r="D247" s="724" t="s">
        <v>60</v>
      </c>
      <c r="E247" s="724" t="s">
        <v>129</v>
      </c>
      <c r="F247" s="968">
        <v>117.6</v>
      </c>
      <c r="G247" s="765">
        <v>41.1</v>
      </c>
      <c r="H247" s="769">
        <v>78.8</v>
      </c>
      <c r="I247" s="751">
        <v>206</v>
      </c>
      <c r="J247" s="728">
        <v>75</v>
      </c>
      <c r="K247" s="750">
        <v>281</v>
      </c>
      <c r="L247" s="776">
        <v>68.666666666666671</v>
      </c>
      <c r="M247" s="726">
        <v>25</v>
      </c>
      <c r="N247" s="758">
        <v>93.666666666666671</v>
      </c>
      <c r="O247" s="776">
        <v>223</v>
      </c>
      <c r="P247" s="821">
        <v>150</v>
      </c>
    </row>
    <row r="248" spans="1:16" ht="13.5" customHeight="1" x14ac:dyDescent="0.3">
      <c r="A248" s="724" t="s">
        <v>651</v>
      </c>
      <c r="B248" s="724" t="s">
        <v>652</v>
      </c>
      <c r="C248" s="724" t="s">
        <v>924</v>
      </c>
      <c r="D248" s="724" t="s">
        <v>60</v>
      </c>
      <c r="E248" s="724" t="s">
        <v>129</v>
      </c>
      <c r="F248" s="968">
        <v>106.7</v>
      </c>
      <c r="G248" s="765">
        <v>42.1</v>
      </c>
      <c r="H248" s="769">
        <v>74.3</v>
      </c>
      <c r="I248" s="751">
        <v>170</v>
      </c>
      <c r="J248" s="728">
        <v>67</v>
      </c>
      <c r="K248" s="750">
        <v>237</v>
      </c>
      <c r="L248" s="776">
        <v>56.666666666666664</v>
      </c>
      <c r="M248" s="726">
        <v>22.333333333333332</v>
      </c>
      <c r="N248" s="758">
        <v>79</v>
      </c>
      <c r="O248" s="776">
        <v>194</v>
      </c>
      <c r="P248" s="821">
        <v>157</v>
      </c>
    </row>
    <row r="249" spans="1:16" ht="13.5" customHeight="1" x14ac:dyDescent="0.3">
      <c r="A249" s="724" t="s">
        <v>665</v>
      </c>
      <c r="B249" s="724" t="s">
        <v>666</v>
      </c>
      <c r="C249" s="724" t="s">
        <v>924</v>
      </c>
      <c r="D249" s="724" t="s">
        <v>60</v>
      </c>
      <c r="E249" s="724" t="s">
        <v>129</v>
      </c>
      <c r="F249" s="968">
        <v>95.1</v>
      </c>
      <c r="G249" s="765">
        <v>50.6</v>
      </c>
      <c r="H249" s="769">
        <v>72.400000000000006</v>
      </c>
      <c r="I249" s="751">
        <v>98</v>
      </c>
      <c r="J249" s="728">
        <v>55</v>
      </c>
      <c r="K249" s="750">
        <v>153</v>
      </c>
      <c r="L249" s="776">
        <v>32.666666666666664</v>
      </c>
      <c r="M249" s="726">
        <v>18.333333333333332</v>
      </c>
      <c r="N249" s="758">
        <v>51</v>
      </c>
      <c r="O249" s="776">
        <v>183</v>
      </c>
      <c r="P249" s="821">
        <v>125</v>
      </c>
    </row>
    <row r="250" spans="1:16" ht="13.5" customHeight="1" x14ac:dyDescent="0.3">
      <c r="A250" s="724" t="s">
        <v>657</v>
      </c>
      <c r="B250" s="724" t="s">
        <v>658</v>
      </c>
      <c r="C250" s="724" t="s">
        <v>924</v>
      </c>
      <c r="D250" s="724" t="s">
        <v>60</v>
      </c>
      <c r="E250" s="724" t="s">
        <v>129</v>
      </c>
      <c r="F250" s="968">
        <v>84.9</v>
      </c>
      <c r="G250" s="765">
        <v>46.9</v>
      </c>
      <c r="H250" s="769">
        <v>65.3</v>
      </c>
      <c r="I250" s="751">
        <v>147</v>
      </c>
      <c r="J250" s="728">
        <v>86</v>
      </c>
      <c r="K250" s="750">
        <v>233</v>
      </c>
      <c r="L250" s="776">
        <v>49</v>
      </c>
      <c r="M250" s="726">
        <v>28.666666666666668</v>
      </c>
      <c r="N250" s="758">
        <v>77.666666666666671</v>
      </c>
      <c r="O250" s="776">
        <v>147</v>
      </c>
      <c r="P250" s="821">
        <v>235</v>
      </c>
    </row>
    <row r="251" spans="1:16" ht="13.5" customHeight="1" x14ac:dyDescent="0.3">
      <c r="A251" s="724" t="s">
        <v>661</v>
      </c>
      <c r="B251" s="724" t="s">
        <v>662</v>
      </c>
      <c r="C251" s="724" t="s">
        <v>924</v>
      </c>
      <c r="D251" s="724" t="s">
        <v>60</v>
      </c>
      <c r="E251" s="724" t="s">
        <v>129</v>
      </c>
      <c r="F251" s="968">
        <v>88.6</v>
      </c>
      <c r="G251" s="765">
        <v>40.1</v>
      </c>
      <c r="H251" s="769">
        <v>64</v>
      </c>
      <c r="I251" s="751">
        <v>142</v>
      </c>
      <c r="J251" s="728">
        <v>66</v>
      </c>
      <c r="K251" s="750">
        <v>208</v>
      </c>
      <c r="L251" s="776">
        <v>47.333333333333336</v>
      </c>
      <c r="M251" s="726">
        <v>22</v>
      </c>
      <c r="N251" s="758">
        <v>69.333333333333329</v>
      </c>
      <c r="O251" s="776">
        <v>139</v>
      </c>
      <c r="P251" s="821">
        <v>204</v>
      </c>
    </row>
    <row r="252" spans="1:16" ht="13.5" customHeight="1" x14ac:dyDescent="0.3">
      <c r="A252" s="724" t="s">
        <v>653</v>
      </c>
      <c r="B252" s="724" t="s">
        <v>654</v>
      </c>
      <c r="C252" s="724" t="s">
        <v>924</v>
      </c>
      <c r="D252" s="724" t="s">
        <v>60</v>
      </c>
      <c r="E252" s="724" t="s">
        <v>129</v>
      </c>
      <c r="F252" s="968">
        <v>89.8</v>
      </c>
      <c r="G252" s="765">
        <v>36.6</v>
      </c>
      <c r="H252" s="769">
        <v>62.5</v>
      </c>
      <c r="I252" s="751">
        <v>144</v>
      </c>
      <c r="J252" s="728">
        <v>64</v>
      </c>
      <c r="K252" s="750">
        <v>208</v>
      </c>
      <c r="L252" s="776">
        <v>48</v>
      </c>
      <c r="M252" s="726">
        <v>21.333333333333332</v>
      </c>
      <c r="N252" s="758">
        <v>69.333333333333329</v>
      </c>
      <c r="O252" s="776">
        <v>127</v>
      </c>
      <c r="P252" s="821">
        <v>250</v>
      </c>
    </row>
    <row r="253" spans="1:16" ht="13.5" customHeight="1" x14ac:dyDescent="0.3">
      <c r="A253" s="724" t="s">
        <v>659</v>
      </c>
      <c r="B253" s="724" t="s">
        <v>660</v>
      </c>
      <c r="C253" s="724" t="s">
        <v>924</v>
      </c>
      <c r="D253" s="724" t="s">
        <v>60</v>
      </c>
      <c r="E253" s="724" t="s">
        <v>129</v>
      </c>
      <c r="F253" s="968">
        <v>80.5</v>
      </c>
      <c r="G253" s="765">
        <v>35.6</v>
      </c>
      <c r="H253" s="769">
        <v>57.7</v>
      </c>
      <c r="I253" s="751">
        <v>159</v>
      </c>
      <c r="J253" s="728">
        <v>74</v>
      </c>
      <c r="K253" s="750">
        <v>233</v>
      </c>
      <c r="L253" s="776">
        <v>53</v>
      </c>
      <c r="M253" s="726">
        <v>24.666666666666668</v>
      </c>
      <c r="N253" s="758">
        <v>77.666666666666671</v>
      </c>
      <c r="O253" s="776">
        <v>99</v>
      </c>
      <c r="P253" s="821">
        <v>233</v>
      </c>
    </row>
    <row r="254" spans="1:16" ht="13.5" customHeight="1" x14ac:dyDescent="0.3">
      <c r="A254" s="724" t="s">
        <v>289</v>
      </c>
      <c r="B254" s="724" t="s">
        <v>290</v>
      </c>
      <c r="C254" s="724" t="s">
        <v>944</v>
      </c>
      <c r="D254" s="724" t="s">
        <v>59</v>
      </c>
      <c r="E254" s="724" t="s">
        <v>129</v>
      </c>
      <c r="F254" s="968">
        <v>123.9</v>
      </c>
      <c r="G254" s="765">
        <v>43.8</v>
      </c>
      <c r="H254" s="769">
        <v>83.1</v>
      </c>
      <c r="I254" s="751">
        <v>196</v>
      </c>
      <c r="J254" s="728">
        <v>71</v>
      </c>
      <c r="K254" s="750">
        <v>267</v>
      </c>
      <c r="L254" s="776">
        <v>65.333333333333329</v>
      </c>
      <c r="M254" s="726">
        <v>23.666666666666668</v>
      </c>
      <c r="N254" s="758">
        <v>89</v>
      </c>
      <c r="O254" s="776">
        <v>243</v>
      </c>
      <c r="P254" s="821">
        <v>71</v>
      </c>
    </row>
    <row r="255" spans="1:16" ht="13.5" customHeight="1" x14ac:dyDescent="0.3">
      <c r="A255" s="724" t="s">
        <v>1218</v>
      </c>
      <c r="B255" s="724" t="s">
        <v>1219</v>
      </c>
      <c r="C255" s="724" t="s">
        <v>944</v>
      </c>
      <c r="D255" s="724" t="s">
        <v>59</v>
      </c>
      <c r="E255" s="724" t="s">
        <v>129</v>
      </c>
      <c r="F255" s="968">
        <v>79.8</v>
      </c>
      <c r="G255" s="765">
        <v>45.2</v>
      </c>
      <c r="H255" s="769">
        <v>61.9</v>
      </c>
      <c r="I255" s="751">
        <v>188</v>
      </c>
      <c r="J255" s="728">
        <v>114</v>
      </c>
      <c r="K255" s="750">
        <v>302</v>
      </c>
      <c r="L255" s="776">
        <v>62.666666666666664</v>
      </c>
      <c r="M255" s="726">
        <v>38</v>
      </c>
      <c r="N255" s="758">
        <v>100.66666666666667</v>
      </c>
      <c r="O255" s="776">
        <v>122</v>
      </c>
      <c r="P255" s="821">
        <v>176</v>
      </c>
    </row>
    <row r="256" spans="1:16" ht="13.5" customHeight="1" x14ac:dyDescent="0.3">
      <c r="A256" s="724" t="s">
        <v>1216</v>
      </c>
      <c r="B256" s="724" t="s">
        <v>1217</v>
      </c>
      <c r="C256" s="724" t="s">
        <v>944</v>
      </c>
      <c r="D256" s="724" t="s">
        <v>59</v>
      </c>
      <c r="E256" s="724" t="s">
        <v>129</v>
      </c>
      <c r="F256" s="968">
        <v>80</v>
      </c>
      <c r="G256" s="765">
        <v>41.2</v>
      </c>
      <c r="H256" s="769">
        <v>60</v>
      </c>
      <c r="I256" s="751">
        <v>316</v>
      </c>
      <c r="J256" s="728">
        <v>178</v>
      </c>
      <c r="K256" s="750">
        <v>494</v>
      </c>
      <c r="L256" s="776">
        <v>105.33333333333333</v>
      </c>
      <c r="M256" s="726">
        <v>59.333333333333336</v>
      </c>
      <c r="N256" s="758">
        <v>164.66666666666666</v>
      </c>
      <c r="O256" s="776">
        <v>110</v>
      </c>
      <c r="P256" s="821">
        <v>158</v>
      </c>
    </row>
    <row r="257" spans="1:16" ht="13.5" customHeight="1" x14ac:dyDescent="0.3">
      <c r="A257" s="724" t="s">
        <v>291</v>
      </c>
      <c r="B257" s="724" t="s">
        <v>292</v>
      </c>
      <c r="C257" s="724" t="s">
        <v>944</v>
      </c>
      <c r="D257" s="724" t="s">
        <v>59</v>
      </c>
      <c r="E257" s="724" t="s">
        <v>129</v>
      </c>
      <c r="F257" s="968">
        <v>63.4</v>
      </c>
      <c r="G257" s="765">
        <v>34.299999999999997</v>
      </c>
      <c r="H257" s="769">
        <v>48.7</v>
      </c>
      <c r="I257" s="751">
        <v>104</v>
      </c>
      <c r="J257" s="728">
        <v>57</v>
      </c>
      <c r="K257" s="750">
        <v>161</v>
      </c>
      <c r="L257" s="776">
        <v>34.666666666666664</v>
      </c>
      <c r="M257" s="726">
        <v>19</v>
      </c>
      <c r="N257" s="758">
        <v>53.666666666666664</v>
      </c>
      <c r="O257" s="776">
        <v>29</v>
      </c>
      <c r="P257" s="821">
        <v>229</v>
      </c>
    </row>
    <row r="258" spans="1:16" ht="13.5" customHeight="1" x14ac:dyDescent="0.3">
      <c r="A258" s="724" t="s">
        <v>287</v>
      </c>
      <c r="B258" s="724" t="s">
        <v>288</v>
      </c>
      <c r="C258" s="724" t="s">
        <v>944</v>
      </c>
      <c r="D258" s="724" t="s">
        <v>59</v>
      </c>
      <c r="E258" s="724" t="s">
        <v>129</v>
      </c>
      <c r="F258" s="968">
        <v>67.8</v>
      </c>
      <c r="G258" s="765">
        <v>27.7</v>
      </c>
      <c r="H258" s="769">
        <v>47</v>
      </c>
      <c r="I258" s="751">
        <v>101</v>
      </c>
      <c r="J258" s="728">
        <v>44</v>
      </c>
      <c r="K258" s="750">
        <v>145</v>
      </c>
      <c r="L258" s="776">
        <v>33.666666666666664</v>
      </c>
      <c r="M258" s="726">
        <v>14.666666666666666</v>
      </c>
      <c r="N258" s="758">
        <v>48.333333333333336</v>
      </c>
      <c r="O258" s="776">
        <v>20</v>
      </c>
      <c r="P258" s="821">
        <v>212</v>
      </c>
    </row>
    <row r="259" spans="1:16" ht="13.5" customHeight="1" x14ac:dyDescent="0.3">
      <c r="A259" s="724" t="s">
        <v>570</v>
      </c>
      <c r="B259" s="724" t="s">
        <v>571</v>
      </c>
      <c r="C259" s="724" t="s">
        <v>945</v>
      </c>
      <c r="D259" s="724" t="s">
        <v>58</v>
      </c>
      <c r="E259" s="724" t="s">
        <v>129</v>
      </c>
      <c r="F259" s="968">
        <v>80.900000000000006</v>
      </c>
      <c r="G259" s="765">
        <v>38.6</v>
      </c>
      <c r="H259" s="769">
        <v>59.3</v>
      </c>
      <c r="I259" s="751">
        <v>101</v>
      </c>
      <c r="J259" s="728">
        <v>51</v>
      </c>
      <c r="K259" s="750">
        <v>152</v>
      </c>
      <c r="L259" s="776">
        <v>33.666666666666664</v>
      </c>
      <c r="M259" s="726">
        <v>17</v>
      </c>
      <c r="N259" s="758">
        <v>50.666666666666664</v>
      </c>
      <c r="O259" s="776">
        <v>106</v>
      </c>
      <c r="P259" s="821">
        <v>201</v>
      </c>
    </row>
    <row r="260" spans="1:16" ht="13.5" customHeight="1" x14ac:dyDescent="0.3">
      <c r="A260" s="724" t="s">
        <v>568</v>
      </c>
      <c r="B260" s="724" t="s">
        <v>569</v>
      </c>
      <c r="C260" s="724" t="s">
        <v>945</v>
      </c>
      <c r="D260" s="724" t="s">
        <v>58</v>
      </c>
      <c r="E260" s="724" t="s">
        <v>129</v>
      </c>
      <c r="F260" s="968">
        <v>79.599999999999994</v>
      </c>
      <c r="G260" s="765">
        <v>29.2</v>
      </c>
      <c r="H260" s="769">
        <v>54.1</v>
      </c>
      <c r="I260" s="751">
        <v>80</v>
      </c>
      <c r="J260" s="728">
        <v>30</v>
      </c>
      <c r="K260" s="750">
        <v>110</v>
      </c>
      <c r="L260" s="776">
        <v>26.666666666666668</v>
      </c>
      <c r="M260" s="726">
        <v>10</v>
      </c>
      <c r="N260" s="758">
        <v>36.666666666666664</v>
      </c>
      <c r="O260" s="776">
        <v>67</v>
      </c>
      <c r="P260" s="821">
        <v>256</v>
      </c>
    </row>
    <row r="261" spans="1:16" ht="13.5" customHeight="1" x14ac:dyDescent="0.3">
      <c r="A261" s="724" t="s">
        <v>566</v>
      </c>
      <c r="B261" s="724" t="s">
        <v>567</v>
      </c>
      <c r="C261" s="724" t="s">
        <v>945</v>
      </c>
      <c r="D261" s="724" t="s">
        <v>58</v>
      </c>
      <c r="E261" s="724" t="s">
        <v>129</v>
      </c>
      <c r="F261" s="968">
        <v>75.8</v>
      </c>
      <c r="G261" s="765">
        <v>29.9</v>
      </c>
      <c r="H261" s="769">
        <v>52.1</v>
      </c>
      <c r="I261" s="751">
        <v>136</v>
      </c>
      <c r="J261" s="728">
        <v>57</v>
      </c>
      <c r="K261" s="750">
        <v>193</v>
      </c>
      <c r="L261" s="776">
        <v>45.333333333333336</v>
      </c>
      <c r="M261" s="726">
        <v>19</v>
      </c>
      <c r="N261" s="758">
        <v>64.333333333333329</v>
      </c>
      <c r="O261" s="776">
        <v>53</v>
      </c>
      <c r="P261" s="821">
        <v>276</v>
      </c>
    </row>
    <row r="262" spans="1:16" ht="13.5" customHeight="1" x14ac:dyDescent="0.3">
      <c r="A262" s="724" t="s">
        <v>574</v>
      </c>
      <c r="B262" s="724" t="s">
        <v>575</v>
      </c>
      <c r="C262" s="724" t="s">
        <v>945</v>
      </c>
      <c r="D262" s="724" t="s">
        <v>58</v>
      </c>
      <c r="E262" s="724" t="s">
        <v>129</v>
      </c>
      <c r="F262" s="968">
        <v>78.400000000000006</v>
      </c>
      <c r="G262" s="765">
        <v>25.8</v>
      </c>
      <c r="H262" s="769">
        <v>51.1</v>
      </c>
      <c r="I262" s="751">
        <v>93</v>
      </c>
      <c r="J262" s="728">
        <v>33</v>
      </c>
      <c r="K262" s="750">
        <v>126</v>
      </c>
      <c r="L262" s="776">
        <v>31</v>
      </c>
      <c r="M262" s="726">
        <v>11</v>
      </c>
      <c r="N262" s="758">
        <v>42</v>
      </c>
      <c r="O262" s="776">
        <v>48</v>
      </c>
      <c r="P262" s="821">
        <v>258</v>
      </c>
    </row>
    <row r="263" spans="1:16" ht="13.5" customHeight="1" x14ac:dyDescent="0.3">
      <c r="A263" s="724" t="s">
        <v>558</v>
      </c>
      <c r="B263" s="724" t="s">
        <v>559</v>
      </c>
      <c r="C263" s="724" t="s">
        <v>945</v>
      </c>
      <c r="D263" s="724" t="s">
        <v>58</v>
      </c>
      <c r="E263" s="724" t="s">
        <v>129</v>
      </c>
      <c r="F263" s="968">
        <v>65.7</v>
      </c>
      <c r="G263" s="765">
        <v>35.1</v>
      </c>
      <c r="H263" s="769">
        <v>49.9</v>
      </c>
      <c r="I263" s="751">
        <v>108</v>
      </c>
      <c r="J263" s="728">
        <v>63</v>
      </c>
      <c r="K263" s="750">
        <v>171</v>
      </c>
      <c r="L263" s="776">
        <v>36</v>
      </c>
      <c r="M263" s="726">
        <v>21</v>
      </c>
      <c r="N263" s="758">
        <v>57</v>
      </c>
      <c r="O263" s="776">
        <v>39</v>
      </c>
      <c r="P263" s="821">
        <v>310</v>
      </c>
    </row>
    <row r="264" spans="1:16" ht="13.5" customHeight="1" x14ac:dyDescent="0.3">
      <c r="A264" s="724" t="s">
        <v>578</v>
      </c>
      <c r="B264" s="724" t="s">
        <v>579</v>
      </c>
      <c r="C264" s="724" t="s">
        <v>945</v>
      </c>
      <c r="D264" s="724" t="s">
        <v>58</v>
      </c>
      <c r="E264" s="724" t="s">
        <v>129</v>
      </c>
      <c r="F264" s="968">
        <v>65.5</v>
      </c>
      <c r="G264" s="765">
        <v>34</v>
      </c>
      <c r="H264" s="769">
        <v>49.7</v>
      </c>
      <c r="I264" s="751">
        <v>80</v>
      </c>
      <c r="J264" s="728">
        <v>42</v>
      </c>
      <c r="K264" s="750">
        <v>122</v>
      </c>
      <c r="L264" s="776">
        <v>26.666666666666668</v>
      </c>
      <c r="M264" s="726">
        <v>14</v>
      </c>
      <c r="N264" s="758">
        <v>40.666666666666664</v>
      </c>
      <c r="O264" s="776">
        <v>37</v>
      </c>
      <c r="P264" s="821">
        <v>283</v>
      </c>
    </row>
    <row r="265" spans="1:16" ht="13.5" customHeight="1" x14ac:dyDescent="0.3">
      <c r="A265" s="724" t="s">
        <v>562</v>
      </c>
      <c r="B265" s="724" t="s">
        <v>563</v>
      </c>
      <c r="C265" s="724" t="s">
        <v>945</v>
      </c>
      <c r="D265" s="724" t="s">
        <v>58</v>
      </c>
      <c r="E265" s="724" t="s">
        <v>129</v>
      </c>
      <c r="F265" s="968">
        <v>62.4</v>
      </c>
      <c r="G265" s="765">
        <v>32</v>
      </c>
      <c r="H265" s="769">
        <v>47</v>
      </c>
      <c r="I265" s="751">
        <v>106</v>
      </c>
      <c r="J265" s="728">
        <v>56</v>
      </c>
      <c r="K265" s="750">
        <v>162</v>
      </c>
      <c r="L265" s="776">
        <v>35.333333333333336</v>
      </c>
      <c r="M265" s="726">
        <v>18.666666666666668</v>
      </c>
      <c r="N265" s="758">
        <v>54</v>
      </c>
      <c r="O265" s="776">
        <v>20</v>
      </c>
      <c r="P265" s="821">
        <v>296</v>
      </c>
    </row>
    <row r="266" spans="1:16" ht="13.5" customHeight="1" x14ac:dyDescent="0.3">
      <c r="A266" s="724" t="s">
        <v>560</v>
      </c>
      <c r="B266" s="724" t="s">
        <v>561</v>
      </c>
      <c r="C266" s="724" t="s">
        <v>945</v>
      </c>
      <c r="D266" s="724" t="s">
        <v>58</v>
      </c>
      <c r="E266" s="724" t="s">
        <v>129</v>
      </c>
      <c r="F266" s="968">
        <v>78.099999999999994</v>
      </c>
      <c r="G266" s="765">
        <v>18.5</v>
      </c>
      <c r="H266" s="769">
        <v>46.9</v>
      </c>
      <c r="I266" s="751">
        <v>74</v>
      </c>
      <c r="J266" s="728">
        <v>20</v>
      </c>
      <c r="K266" s="750">
        <v>94</v>
      </c>
      <c r="L266" s="776">
        <v>24.666666666666668</v>
      </c>
      <c r="M266" s="726">
        <v>6.666666666666667</v>
      </c>
      <c r="N266" s="758">
        <v>31.333333333333332</v>
      </c>
      <c r="O266" s="776">
        <v>19</v>
      </c>
      <c r="P266" s="821">
        <v>299</v>
      </c>
    </row>
    <row r="267" spans="1:16" ht="13.5" customHeight="1" x14ac:dyDescent="0.3">
      <c r="A267" s="724" t="s">
        <v>572</v>
      </c>
      <c r="B267" s="724" t="s">
        <v>573</v>
      </c>
      <c r="C267" s="724" t="s">
        <v>945</v>
      </c>
      <c r="D267" s="724" t="s">
        <v>58</v>
      </c>
      <c r="E267" s="724" t="s">
        <v>129</v>
      </c>
      <c r="F267" s="968">
        <v>65.8</v>
      </c>
      <c r="G267" s="765">
        <v>26.2</v>
      </c>
      <c r="H267" s="769">
        <v>45.6</v>
      </c>
      <c r="I267" s="751">
        <v>77</v>
      </c>
      <c r="J267" s="728">
        <v>32</v>
      </c>
      <c r="K267" s="750">
        <v>109</v>
      </c>
      <c r="L267" s="776">
        <v>25.666666666666668</v>
      </c>
      <c r="M267" s="726">
        <v>10.666666666666666</v>
      </c>
      <c r="N267" s="758">
        <v>36.333333333333336</v>
      </c>
      <c r="O267" s="776">
        <v>12</v>
      </c>
      <c r="P267" s="821">
        <v>309</v>
      </c>
    </row>
    <row r="268" spans="1:16" ht="13.5" customHeight="1" x14ac:dyDescent="0.3">
      <c r="A268" s="724" t="s">
        <v>576</v>
      </c>
      <c r="B268" s="724" t="s">
        <v>577</v>
      </c>
      <c r="C268" s="724" t="s">
        <v>945</v>
      </c>
      <c r="D268" s="724" t="s">
        <v>58</v>
      </c>
      <c r="E268" s="724" t="s">
        <v>129</v>
      </c>
      <c r="F268" s="968">
        <v>63.5</v>
      </c>
      <c r="G268" s="765">
        <v>22.5</v>
      </c>
      <c r="H268" s="769">
        <v>42.2</v>
      </c>
      <c r="I268" s="751">
        <v>106</v>
      </c>
      <c r="J268" s="728">
        <v>41</v>
      </c>
      <c r="K268" s="750">
        <v>147</v>
      </c>
      <c r="L268" s="776">
        <v>35.333333333333336</v>
      </c>
      <c r="M268" s="726">
        <v>13.666666666666666</v>
      </c>
      <c r="N268" s="758">
        <v>49</v>
      </c>
      <c r="O268" s="776">
        <v>7</v>
      </c>
      <c r="P268" s="821">
        <v>313</v>
      </c>
    </row>
    <row r="269" spans="1:16" ht="13.5" customHeight="1" x14ac:dyDescent="0.3">
      <c r="A269" s="724" t="s">
        <v>564</v>
      </c>
      <c r="B269" s="724" t="s">
        <v>565</v>
      </c>
      <c r="C269" s="724" t="s">
        <v>945</v>
      </c>
      <c r="D269" s="724" t="s">
        <v>58</v>
      </c>
      <c r="E269" s="724" t="s">
        <v>129</v>
      </c>
      <c r="F269" s="968">
        <v>59.7</v>
      </c>
      <c r="G269" s="765">
        <v>21.3</v>
      </c>
      <c r="H269" s="769">
        <v>40</v>
      </c>
      <c r="I269" s="751">
        <v>77</v>
      </c>
      <c r="J269" s="728">
        <v>29</v>
      </c>
      <c r="K269" s="750">
        <v>106</v>
      </c>
      <c r="L269" s="776">
        <v>25.666666666666668</v>
      </c>
      <c r="M269" s="726">
        <v>9.6666666666666661</v>
      </c>
      <c r="N269" s="758">
        <v>35.333333333333336</v>
      </c>
      <c r="O269" s="776">
        <v>3</v>
      </c>
      <c r="P269" s="821">
        <v>294</v>
      </c>
    </row>
    <row r="270" spans="1:16" ht="13.5" customHeight="1" x14ac:dyDescent="0.3">
      <c r="A270" s="724" t="s">
        <v>369</v>
      </c>
      <c r="B270" s="724" t="s">
        <v>370</v>
      </c>
      <c r="C270" s="724" t="s">
        <v>952</v>
      </c>
      <c r="D270" s="724" t="s">
        <v>63</v>
      </c>
      <c r="E270" s="724" t="s">
        <v>129</v>
      </c>
      <c r="F270" s="968">
        <v>125.3</v>
      </c>
      <c r="G270" s="765">
        <v>57</v>
      </c>
      <c r="H270" s="769">
        <v>90.1</v>
      </c>
      <c r="I270" s="751">
        <v>328</v>
      </c>
      <c r="J270" s="728">
        <v>159</v>
      </c>
      <c r="K270" s="750">
        <v>487</v>
      </c>
      <c r="L270" s="776">
        <v>109.33333333333333</v>
      </c>
      <c r="M270" s="726">
        <v>53</v>
      </c>
      <c r="N270" s="758">
        <v>162.33333333333334</v>
      </c>
      <c r="O270" s="776">
        <v>276</v>
      </c>
      <c r="P270" s="821">
        <v>54</v>
      </c>
    </row>
    <row r="271" spans="1:16" ht="13.5" customHeight="1" x14ac:dyDescent="0.3">
      <c r="A271" s="724" t="s">
        <v>371</v>
      </c>
      <c r="B271" s="724" t="s">
        <v>372</v>
      </c>
      <c r="C271" s="724" t="s">
        <v>952</v>
      </c>
      <c r="D271" s="724" t="s">
        <v>63</v>
      </c>
      <c r="E271" s="724" t="s">
        <v>129</v>
      </c>
      <c r="F271" s="968">
        <v>124.6</v>
      </c>
      <c r="G271" s="765">
        <v>49.8</v>
      </c>
      <c r="H271" s="769">
        <v>87</v>
      </c>
      <c r="I271" s="751">
        <v>384</v>
      </c>
      <c r="J271" s="728">
        <v>154</v>
      </c>
      <c r="K271" s="750">
        <v>538</v>
      </c>
      <c r="L271" s="776">
        <v>128</v>
      </c>
      <c r="M271" s="726">
        <v>51.333333333333336</v>
      </c>
      <c r="N271" s="758">
        <v>179.33333333333334</v>
      </c>
      <c r="O271" s="776">
        <v>264</v>
      </c>
      <c r="P271" s="821">
        <v>74</v>
      </c>
    </row>
    <row r="272" spans="1:16" ht="13.5" customHeight="1" x14ac:dyDescent="0.3">
      <c r="A272" s="724" t="s">
        <v>377</v>
      </c>
      <c r="B272" s="724" t="s">
        <v>378</v>
      </c>
      <c r="C272" s="724" t="s">
        <v>952</v>
      </c>
      <c r="D272" s="724" t="s">
        <v>63</v>
      </c>
      <c r="E272" s="724" t="s">
        <v>129</v>
      </c>
      <c r="F272" s="968">
        <v>117.6</v>
      </c>
      <c r="G272" s="765">
        <v>54.6</v>
      </c>
      <c r="H272" s="769">
        <v>84.7</v>
      </c>
      <c r="I272" s="751">
        <v>431</v>
      </c>
      <c r="J272" s="728">
        <v>220</v>
      </c>
      <c r="K272" s="750">
        <v>651</v>
      </c>
      <c r="L272" s="776">
        <v>143.66666666666666</v>
      </c>
      <c r="M272" s="726">
        <v>73.333333333333329</v>
      </c>
      <c r="N272" s="758">
        <v>217</v>
      </c>
      <c r="O272" s="776">
        <v>249</v>
      </c>
      <c r="P272" s="821">
        <v>33</v>
      </c>
    </row>
    <row r="273" spans="1:16" ht="13.5" customHeight="1" x14ac:dyDescent="0.3">
      <c r="A273" s="724" t="s">
        <v>375</v>
      </c>
      <c r="B273" s="724" t="s">
        <v>376</v>
      </c>
      <c r="C273" s="724" t="s">
        <v>952</v>
      </c>
      <c r="D273" s="724" t="s">
        <v>63</v>
      </c>
      <c r="E273" s="724" t="s">
        <v>129</v>
      </c>
      <c r="F273" s="968">
        <v>118.8</v>
      </c>
      <c r="G273" s="765">
        <v>50.3</v>
      </c>
      <c r="H273" s="769">
        <v>83.3</v>
      </c>
      <c r="I273" s="751">
        <v>242</v>
      </c>
      <c r="J273" s="728">
        <v>111</v>
      </c>
      <c r="K273" s="750">
        <v>353</v>
      </c>
      <c r="L273" s="776">
        <v>80.666666666666671</v>
      </c>
      <c r="M273" s="726">
        <v>37</v>
      </c>
      <c r="N273" s="758">
        <v>117.66666666666667</v>
      </c>
      <c r="O273" s="776">
        <v>245</v>
      </c>
      <c r="P273" s="821">
        <v>26</v>
      </c>
    </row>
    <row r="274" spans="1:16" ht="13.5" customHeight="1" x14ac:dyDescent="0.3">
      <c r="A274" s="724" t="s">
        <v>373</v>
      </c>
      <c r="B274" s="724" t="s">
        <v>374</v>
      </c>
      <c r="C274" s="724" t="s">
        <v>952</v>
      </c>
      <c r="D274" s="724" t="s">
        <v>63</v>
      </c>
      <c r="E274" s="724" t="s">
        <v>129</v>
      </c>
      <c r="F274" s="968">
        <v>115</v>
      </c>
      <c r="G274" s="765">
        <v>47.4</v>
      </c>
      <c r="H274" s="769">
        <v>79.8</v>
      </c>
      <c r="I274" s="751">
        <v>319</v>
      </c>
      <c r="J274" s="728">
        <v>144</v>
      </c>
      <c r="K274" s="750">
        <v>463</v>
      </c>
      <c r="L274" s="776">
        <v>106.33333333333333</v>
      </c>
      <c r="M274" s="726">
        <v>48</v>
      </c>
      <c r="N274" s="758">
        <v>154.33333333333334</v>
      </c>
      <c r="O274" s="776">
        <v>225</v>
      </c>
      <c r="P274" s="821">
        <v>128</v>
      </c>
    </row>
    <row r="275" spans="1:16" ht="13.5" customHeight="1" x14ac:dyDescent="0.3">
      <c r="A275" s="724" t="s">
        <v>667</v>
      </c>
      <c r="B275" s="724" t="s">
        <v>668</v>
      </c>
      <c r="C275" s="724" t="s">
        <v>946</v>
      </c>
      <c r="D275" s="724" t="s">
        <v>60</v>
      </c>
      <c r="E275" s="724" t="s">
        <v>129</v>
      </c>
      <c r="F275" s="968">
        <v>128.30000000000001</v>
      </c>
      <c r="G275" s="765">
        <v>48.9</v>
      </c>
      <c r="H275" s="769">
        <v>88.3</v>
      </c>
      <c r="I275" s="751">
        <v>124</v>
      </c>
      <c r="J275" s="728">
        <v>49</v>
      </c>
      <c r="K275" s="750">
        <v>173</v>
      </c>
      <c r="L275" s="776">
        <v>41.333333333333336</v>
      </c>
      <c r="M275" s="726">
        <v>16.333333333333332</v>
      </c>
      <c r="N275" s="758">
        <v>57.666666666666664</v>
      </c>
      <c r="O275" s="776">
        <v>270</v>
      </c>
      <c r="P275" s="821">
        <v>155</v>
      </c>
    </row>
    <row r="276" spans="1:16" ht="13.5" customHeight="1" x14ac:dyDescent="0.3">
      <c r="A276" s="724" t="s">
        <v>669</v>
      </c>
      <c r="B276" s="724" t="s">
        <v>670</v>
      </c>
      <c r="C276" s="724" t="s">
        <v>946</v>
      </c>
      <c r="D276" s="724" t="s">
        <v>60</v>
      </c>
      <c r="E276" s="724" t="s">
        <v>129</v>
      </c>
      <c r="F276" s="968">
        <v>117.3</v>
      </c>
      <c r="G276" s="765">
        <v>55.5</v>
      </c>
      <c r="H276" s="769">
        <v>85.8</v>
      </c>
      <c r="I276" s="751">
        <v>203</v>
      </c>
      <c r="J276" s="728">
        <v>101</v>
      </c>
      <c r="K276" s="750">
        <v>304</v>
      </c>
      <c r="L276" s="776">
        <v>67.666666666666671</v>
      </c>
      <c r="M276" s="726">
        <v>33.666666666666664</v>
      </c>
      <c r="N276" s="758">
        <v>101.33333333333333</v>
      </c>
      <c r="O276" s="776">
        <v>256</v>
      </c>
      <c r="P276" s="821">
        <v>101</v>
      </c>
    </row>
    <row r="277" spans="1:16" ht="13.5" customHeight="1" x14ac:dyDescent="0.3">
      <c r="A277" s="724" t="s">
        <v>675</v>
      </c>
      <c r="B277" s="724" t="s">
        <v>676</v>
      </c>
      <c r="C277" s="724" t="s">
        <v>946</v>
      </c>
      <c r="D277" s="724" t="s">
        <v>60</v>
      </c>
      <c r="E277" s="724" t="s">
        <v>129</v>
      </c>
      <c r="F277" s="968">
        <v>90.1</v>
      </c>
      <c r="G277" s="765">
        <v>41.6</v>
      </c>
      <c r="H277" s="769">
        <v>65.400000000000006</v>
      </c>
      <c r="I277" s="751">
        <v>159</v>
      </c>
      <c r="J277" s="728">
        <v>77</v>
      </c>
      <c r="K277" s="750">
        <v>236</v>
      </c>
      <c r="L277" s="776">
        <v>53</v>
      </c>
      <c r="M277" s="726">
        <v>25.666666666666668</v>
      </c>
      <c r="N277" s="758">
        <v>78.666666666666671</v>
      </c>
      <c r="O277" s="776">
        <v>149</v>
      </c>
      <c r="P277" s="821">
        <v>263</v>
      </c>
    </row>
    <row r="278" spans="1:16" ht="13.5" customHeight="1" x14ac:dyDescent="0.3">
      <c r="A278" s="724" t="s">
        <v>671</v>
      </c>
      <c r="B278" s="724" t="s">
        <v>672</v>
      </c>
      <c r="C278" s="724" t="s">
        <v>946</v>
      </c>
      <c r="D278" s="724" t="s">
        <v>60</v>
      </c>
      <c r="E278" s="724" t="s">
        <v>129</v>
      </c>
      <c r="F278" s="968">
        <v>87.1</v>
      </c>
      <c r="G278" s="765">
        <v>40.5</v>
      </c>
      <c r="H278" s="769">
        <v>63.7</v>
      </c>
      <c r="I278" s="751">
        <v>120</v>
      </c>
      <c r="J278" s="728">
        <v>58</v>
      </c>
      <c r="K278" s="750">
        <v>178</v>
      </c>
      <c r="L278" s="776">
        <v>40</v>
      </c>
      <c r="M278" s="726">
        <v>19.333333333333332</v>
      </c>
      <c r="N278" s="758">
        <v>59.333333333333336</v>
      </c>
      <c r="O278" s="776">
        <v>138</v>
      </c>
      <c r="P278" s="821">
        <v>222</v>
      </c>
    </row>
    <row r="279" spans="1:16" ht="13.5" customHeight="1" x14ac:dyDescent="0.3">
      <c r="A279" s="724" t="s">
        <v>673</v>
      </c>
      <c r="B279" s="724" t="s">
        <v>674</v>
      </c>
      <c r="C279" s="724" t="s">
        <v>946</v>
      </c>
      <c r="D279" s="724" t="s">
        <v>60</v>
      </c>
      <c r="E279" s="724" t="s">
        <v>129</v>
      </c>
      <c r="F279" s="968">
        <v>83.8</v>
      </c>
      <c r="G279" s="765">
        <v>28.9</v>
      </c>
      <c r="H279" s="769">
        <v>55.6</v>
      </c>
      <c r="I279" s="751">
        <v>169</v>
      </c>
      <c r="J279" s="728">
        <v>62</v>
      </c>
      <c r="K279" s="750">
        <v>231</v>
      </c>
      <c r="L279" s="776">
        <v>56.333333333333336</v>
      </c>
      <c r="M279" s="726">
        <v>20.666666666666668</v>
      </c>
      <c r="N279" s="758">
        <v>77</v>
      </c>
      <c r="O279" s="776">
        <v>83</v>
      </c>
      <c r="P279" s="821">
        <v>259</v>
      </c>
    </row>
    <row r="280" spans="1:16" ht="13.5" customHeight="1" x14ac:dyDescent="0.3">
      <c r="A280" s="724" t="s">
        <v>689</v>
      </c>
      <c r="B280" s="724" t="s">
        <v>690</v>
      </c>
      <c r="C280" s="724" t="s">
        <v>60</v>
      </c>
      <c r="D280" s="724" t="s">
        <v>60</v>
      </c>
      <c r="E280" s="724" t="s">
        <v>129</v>
      </c>
      <c r="F280" s="968">
        <v>160.4</v>
      </c>
      <c r="G280" s="765">
        <v>59.2</v>
      </c>
      <c r="H280" s="769">
        <v>108.5</v>
      </c>
      <c r="I280" s="751">
        <v>467</v>
      </c>
      <c r="J280" s="728">
        <v>182</v>
      </c>
      <c r="K280" s="750">
        <v>649</v>
      </c>
      <c r="L280" s="776">
        <v>155.66666666666666</v>
      </c>
      <c r="M280" s="726">
        <v>60.666666666666664</v>
      </c>
      <c r="N280" s="758">
        <v>216.33333333333334</v>
      </c>
      <c r="O280" s="776">
        <v>314</v>
      </c>
      <c r="P280" s="821">
        <v>19</v>
      </c>
    </row>
    <row r="281" spans="1:16" ht="13.5" customHeight="1" x14ac:dyDescent="0.3">
      <c r="A281" s="724" t="s">
        <v>683</v>
      </c>
      <c r="B281" s="724" t="s">
        <v>684</v>
      </c>
      <c r="C281" s="724" t="s">
        <v>60</v>
      </c>
      <c r="D281" s="724" t="s">
        <v>60</v>
      </c>
      <c r="E281" s="724" t="s">
        <v>129</v>
      </c>
      <c r="F281" s="968">
        <v>150.1</v>
      </c>
      <c r="G281" s="765">
        <v>51.8</v>
      </c>
      <c r="H281" s="769">
        <v>99.9</v>
      </c>
      <c r="I281" s="751">
        <v>525</v>
      </c>
      <c r="J281" s="728">
        <v>188</v>
      </c>
      <c r="K281" s="750">
        <v>713</v>
      </c>
      <c r="L281" s="776">
        <v>175</v>
      </c>
      <c r="M281" s="726">
        <v>62.666666666666664</v>
      </c>
      <c r="N281" s="758">
        <v>237.66666666666666</v>
      </c>
      <c r="O281" s="776">
        <v>301</v>
      </c>
      <c r="P281" s="821">
        <v>8</v>
      </c>
    </row>
    <row r="282" spans="1:16" ht="13.5" customHeight="1" x14ac:dyDescent="0.3">
      <c r="A282" s="724" t="s">
        <v>687</v>
      </c>
      <c r="B282" s="724" t="s">
        <v>688</v>
      </c>
      <c r="C282" s="724" t="s">
        <v>60</v>
      </c>
      <c r="D282" s="724" t="s">
        <v>60</v>
      </c>
      <c r="E282" s="724" t="s">
        <v>129</v>
      </c>
      <c r="F282" s="968">
        <v>130.6</v>
      </c>
      <c r="G282" s="765">
        <v>64.400000000000006</v>
      </c>
      <c r="H282" s="769">
        <v>96.8</v>
      </c>
      <c r="I282" s="751">
        <v>434</v>
      </c>
      <c r="J282" s="728">
        <v>227</v>
      </c>
      <c r="K282" s="750">
        <v>661</v>
      </c>
      <c r="L282" s="776">
        <v>144.66666666666666</v>
      </c>
      <c r="M282" s="726">
        <v>75.666666666666671</v>
      </c>
      <c r="N282" s="758">
        <v>220.33333333333334</v>
      </c>
      <c r="O282" s="776">
        <v>296</v>
      </c>
      <c r="P282" s="821">
        <v>31</v>
      </c>
    </row>
    <row r="283" spans="1:16" ht="13.5" customHeight="1" x14ac:dyDescent="0.3">
      <c r="A283" s="724" t="s">
        <v>677</v>
      </c>
      <c r="B283" s="724" t="s">
        <v>678</v>
      </c>
      <c r="C283" s="724" t="s">
        <v>60</v>
      </c>
      <c r="D283" s="724" t="s">
        <v>60</v>
      </c>
      <c r="E283" s="724" t="s">
        <v>129</v>
      </c>
      <c r="F283" s="968">
        <v>132.9</v>
      </c>
      <c r="G283" s="765">
        <v>60.3</v>
      </c>
      <c r="H283" s="769">
        <v>95.5</v>
      </c>
      <c r="I283" s="751">
        <v>1409</v>
      </c>
      <c r="J283" s="728">
        <v>671</v>
      </c>
      <c r="K283" s="750">
        <v>2080</v>
      </c>
      <c r="L283" s="776">
        <v>469.66666666666669</v>
      </c>
      <c r="M283" s="726">
        <v>223.66666666666666</v>
      </c>
      <c r="N283" s="758">
        <v>693.33333333333337</v>
      </c>
      <c r="O283" s="776">
        <v>291</v>
      </c>
      <c r="P283" s="821">
        <v>6</v>
      </c>
    </row>
    <row r="284" spans="1:16" ht="13.5" customHeight="1" x14ac:dyDescent="0.3">
      <c r="A284" s="724" t="s">
        <v>679</v>
      </c>
      <c r="B284" s="724" t="s">
        <v>680</v>
      </c>
      <c r="C284" s="724" t="s">
        <v>60</v>
      </c>
      <c r="D284" s="724" t="s">
        <v>60</v>
      </c>
      <c r="E284" s="724" t="s">
        <v>129</v>
      </c>
      <c r="F284" s="968">
        <v>126.8</v>
      </c>
      <c r="G284" s="765">
        <v>46.7</v>
      </c>
      <c r="H284" s="769">
        <v>85.8</v>
      </c>
      <c r="I284" s="751">
        <v>440</v>
      </c>
      <c r="J284" s="728">
        <v>171</v>
      </c>
      <c r="K284" s="750">
        <v>611</v>
      </c>
      <c r="L284" s="776">
        <v>146.66666666666666</v>
      </c>
      <c r="M284" s="726">
        <v>57</v>
      </c>
      <c r="N284" s="758">
        <v>203.66666666666666</v>
      </c>
      <c r="O284" s="776">
        <v>256</v>
      </c>
      <c r="P284" s="821">
        <v>81</v>
      </c>
    </row>
    <row r="285" spans="1:16" ht="13.5" customHeight="1" x14ac:dyDescent="0.3">
      <c r="A285" s="724" t="s">
        <v>681</v>
      </c>
      <c r="B285" s="724" t="s">
        <v>682</v>
      </c>
      <c r="C285" s="724" t="s">
        <v>60</v>
      </c>
      <c r="D285" s="724" t="s">
        <v>60</v>
      </c>
      <c r="E285" s="724" t="s">
        <v>129</v>
      </c>
      <c r="F285" s="968">
        <v>103</v>
      </c>
      <c r="G285" s="765">
        <v>50.6</v>
      </c>
      <c r="H285" s="769">
        <v>76.3</v>
      </c>
      <c r="I285" s="751">
        <v>440</v>
      </c>
      <c r="J285" s="728">
        <v>227</v>
      </c>
      <c r="K285" s="750">
        <v>667</v>
      </c>
      <c r="L285" s="776">
        <v>146.66666666666666</v>
      </c>
      <c r="M285" s="726">
        <v>75.666666666666671</v>
      </c>
      <c r="N285" s="758">
        <v>222.33333333333334</v>
      </c>
      <c r="O285" s="776">
        <v>207</v>
      </c>
      <c r="P285" s="821">
        <v>104</v>
      </c>
    </row>
    <row r="286" spans="1:16" ht="13.5" customHeight="1" x14ac:dyDescent="0.3">
      <c r="A286" s="724" t="s">
        <v>685</v>
      </c>
      <c r="B286" s="724" t="s">
        <v>686</v>
      </c>
      <c r="C286" s="724" t="s">
        <v>60</v>
      </c>
      <c r="D286" s="724" t="s">
        <v>60</v>
      </c>
      <c r="E286" s="724" t="s">
        <v>129</v>
      </c>
      <c r="F286" s="968">
        <v>87.6</v>
      </c>
      <c r="G286" s="765">
        <v>37</v>
      </c>
      <c r="H286" s="769">
        <v>61.4</v>
      </c>
      <c r="I286" s="751">
        <v>252</v>
      </c>
      <c r="J286" s="728">
        <v>116</v>
      </c>
      <c r="K286" s="750">
        <v>368</v>
      </c>
      <c r="L286" s="776">
        <v>84</v>
      </c>
      <c r="M286" s="726">
        <v>38.666666666666664</v>
      </c>
      <c r="N286" s="758">
        <v>122.66666666666667</v>
      </c>
      <c r="O286" s="776">
        <v>118</v>
      </c>
      <c r="P286" s="821">
        <v>206</v>
      </c>
    </row>
    <row r="287" spans="1:16" ht="13.5" customHeight="1" x14ac:dyDescent="0.3">
      <c r="A287" s="724" t="s">
        <v>586</v>
      </c>
      <c r="B287" s="724" t="s">
        <v>587</v>
      </c>
      <c r="C287" s="724" t="s">
        <v>947</v>
      </c>
      <c r="D287" s="724" t="s">
        <v>58</v>
      </c>
      <c r="E287" s="724" t="s">
        <v>129</v>
      </c>
      <c r="F287" s="968">
        <v>101.3</v>
      </c>
      <c r="G287" s="765">
        <v>46.5</v>
      </c>
      <c r="H287" s="769">
        <v>73.2</v>
      </c>
      <c r="I287" s="751">
        <v>117</v>
      </c>
      <c r="J287" s="728">
        <v>57</v>
      </c>
      <c r="K287" s="750">
        <v>174</v>
      </c>
      <c r="L287" s="776">
        <v>39</v>
      </c>
      <c r="M287" s="726">
        <v>19</v>
      </c>
      <c r="N287" s="758">
        <v>58</v>
      </c>
      <c r="O287" s="776">
        <v>187</v>
      </c>
      <c r="P287" s="821">
        <v>136</v>
      </c>
    </row>
    <row r="288" spans="1:16" ht="13.5" customHeight="1" x14ac:dyDescent="0.3">
      <c r="A288" s="724" t="s">
        <v>592</v>
      </c>
      <c r="B288" s="724" t="s">
        <v>593</v>
      </c>
      <c r="C288" s="724" t="s">
        <v>947</v>
      </c>
      <c r="D288" s="724" t="s">
        <v>58</v>
      </c>
      <c r="E288" s="724" t="s">
        <v>129</v>
      </c>
      <c r="F288" s="968">
        <v>102.8</v>
      </c>
      <c r="G288" s="765">
        <v>40.1</v>
      </c>
      <c r="H288" s="769">
        <v>70</v>
      </c>
      <c r="I288" s="751">
        <v>153</v>
      </c>
      <c r="J288" s="728">
        <v>67</v>
      </c>
      <c r="K288" s="750">
        <v>220</v>
      </c>
      <c r="L288" s="776">
        <v>51</v>
      </c>
      <c r="M288" s="726">
        <v>22.333333333333332</v>
      </c>
      <c r="N288" s="758">
        <v>73.333333333333329</v>
      </c>
      <c r="O288" s="776">
        <v>170</v>
      </c>
      <c r="P288" s="821">
        <v>174</v>
      </c>
    </row>
    <row r="289" spans="1:16" ht="13.5" customHeight="1" x14ac:dyDescent="0.3">
      <c r="A289" s="724" t="s">
        <v>582</v>
      </c>
      <c r="B289" s="724" t="s">
        <v>583</v>
      </c>
      <c r="C289" s="724" t="s">
        <v>947</v>
      </c>
      <c r="D289" s="724" t="s">
        <v>58</v>
      </c>
      <c r="E289" s="724" t="s">
        <v>129</v>
      </c>
      <c r="F289" s="968">
        <v>100.4</v>
      </c>
      <c r="G289" s="765">
        <v>35.799999999999997</v>
      </c>
      <c r="H289" s="769">
        <v>66.3</v>
      </c>
      <c r="I289" s="751">
        <v>245</v>
      </c>
      <c r="J289" s="728">
        <v>101</v>
      </c>
      <c r="K289" s="750">
        <v>346</v>
      </c>
      <c r="L289" s="776">
        <v>81.666666666666671</v>
      </c>
      <c r="M289" s="726">
        <v>33.666666666666664</v>
      </c>
      <c r="N289" s="758">
        <v>115.33333333333333</v>
      </c>
      <c r="O289" s="776">
        <v>151</v>
      </c>
      <c r="P289" s="821">
        <v>149</v>
      </c>
    </row>
    <row r="290" spans="1:16" ht="13.5" customHeight="1" x14ac:dyDescent="0.3">
      <c r="A290" s="724" t="s">
        <v>584</v>
      </c>
      <c r="B290" s="724" t="s">
        <v>585</v>
      </c>
      <c r="C290" s="724" t="s">
        <v>947</v>
      </c>
      <c r="D290" s="724" t="s">
        <v>58</v>
      </c>
      <c r="E290" s="724" t="s">
        <v>129</v>
      </c>
      <c r="F290" s="968">
        <v>76.7</v>
      </c>
      <c r="G290" s="765">
        <v>37.799999999999997</v>
      </c>
      <c r="H290" s="769">
        <v>56.4</v>
      </c>
      <c r="I290" s="751">
        <v>141</v>
      </c>
      <c r="J290" s="728">
        <v>80</v>
      </c>
      <c r="K290" s="750">
        <v>221</v>
      </c>
      <c r="L290" s="776">
        <v>47</v>
      </c>
      <c r="M290" s="726">
        <v>26.666666666666668</v>
      </c>
      <c r="N290" s="758">
        <v>73.666666666666671</v>
      </c>
      <c r="O290" s="776">
        <v>89</v>
      </c>
      <c r="P290" s="821">
        <v>213</v>
      </c>
    </row>
    <row r="291" spans="1:16" ht="13.5" customHeight="1" x14ac:dyDescent="0.3">
      <c r="A291" s="724" t="s">
        <v>580</v>
      </c>
      <c r="B291" s="724" t="s">
        <v>581</v>
      </c>
      <c r="C291" s="724" t="s">
        <v>947</v>
      </c>
      <c r="D291" s="724" t="s">
        <v>58</v>
      </c>
      <c r="E291" s="724" t="s">
        <v>129</v>
      </c>
      <c r="F291" s="968">
        <v>77.900000000000006</v>
      </c>
      <c r="G291" s="765">
        <v>34.6</v>
      </c>
      <c r="H291" s="769">
        <v>55</v>
      </c>
      <c r="I291" s="751">
        <v>70</v>
      </c>
      <c r="J291" s="728">
        <v>35</v>
      </c>
      <c r="K291" s="750">
        <v>105</v>
      </c>
      <c r="L291" s="776">
        <v>23.333333333333332</v>
      </c>
      <c r="M291" s="726">
        <v>11.666666666666666</v>
      </c>
      <c r="N291" s="758">
        <v>35</v>
      </c>
      <c r="O291" s="776">
        <v>77</v>
      </c>
      <c r="P291" s="821">
        <v>164</v>
      </c>
    </row>
    <row r="292" spans="1:16" ht="13.5" customHeight="1" x14ac:dyDescent="0.3">
      <c r="A292" s="724" t="s">
        <v>590</v>
      </c>
      <c r="B292" s="724" t="s">
        <v>591</v>
      </c>
      <c r="C292" s="724" t="s">
        <v>947</v>
      </c>
      <c r="D292" s="724" t="s">
        <v>58</v>
      </c>
      <c r="E292" s="724" t="s">
        <v>129</v>
      </c>
      <c r="F292" s="968">
        <v>74.7</v>
      </c>
      <c r="G292" s="765">
        <v>24</v>
      </c>
      <c r="H292" s="769">
        <v>48.4</v>
      </c>
      <c r="I292" s="751">
        <v>149</v>
      </c>
      <c r="J292" s="728">
        <v>52</v>
      </c>
      <c r="K292" s="750">
        <v>201</v>
      </c>
      <c r="L292" s="776">
        <v>49.666666666666664</v>
      </c>
      <c r="M292" s="726">
        <v>17.333333333333332</v>
      </c>
      <c r="N292" s="758">
        <v>67</v>
      </c>
      <c r="O292" s="776">
        <v>27</v>
      </c>
      <c r="P292" s="821">
        <v>311</v>
      </c>
    </row>
    <row r="293" spans="1:16" ht="13.5" customHeight="1" x14ac:dyDescent="0.3">
      <c r="A293" s="724" t="s">
        <v>588</v>
      </c>
      <c r="B293" s="724" t="s">
        <v>589</v>
      </c>
      <c r="C293" s="724" t="s">
        <v>947</v>
      </c>
      <c r="D293" s="724" t="s">
        <v>58</v>
      </c>
      <c r="E293" s="724" t="s">
        <v>129</v>
      </c>
      <c r="F293" s="968">
        <v>64</v>
      </c>
      <c r="G293" s="765">
        <v>25.9</v>
      </c>
      <c r="H293" s="769">
        <v>44.3</v>
      </c>
      <c r="I293" s="751">
        <v>130</v>
      </c>
      <c r="J293" s="728">
        <v>56</v>
      </c>
      <c r="K293" s="750">
        <v>186</v>
      </c>
      <c r="L293" s="776">
        <v>43.333333333333336</v>
      </c>
      <c r="M293" s="726">
        <v>18.666666666666668</v>
      </c>
      <c r="N293" s="758">
        <v>62</v>
      </c>
      <c r="O293" s="776">
        <v>10</v>
      </c>
      <c r="P293" s="821">
        <v>290</v>
      </c>
    </row>
    <row r="294" spans="1:16" ht="13.5" customHeight="1" x14ac:dyDescent="0.3">
      <c r="A294" s="724" t="s">
        <v>640</v>
      </c>
      <c r="B294" s="724" t="s">
        <v>641</v>
      </c>
      <c r="C294" s="724" t="s">
        <v>642</v>
      </c>
      <c r="D294" s="724" t="s">
        <v>56</v>
      </c>
      <c r="E294" s="724" t="s">
        <v>129</v>
      </c>
      <c r="F294" s="968">
        <v>100.9</v>
      </c>
      <c r="G294" s="765">
        <v>47.5</v>
      </c>
      <c r="H294" s="769">
        <v>73.7</v>
      </c>
      <c r="I294" s="751">
        <v>264</v>
      </c>
      <c r="J294" s="728">
        <v>129</v>
      </c>
      <c r="K294" s="750">
        <v>393</v>
      </c>
      <c r="L294" s="776">
        <v>88</v>
      </c>
      <c r="M294" s="726">
        <v>43</v>
      </c>
      <c r="N294" s="758">
        <v>131</v>
      </c>
      <c r="O294" s="776">
        <v>190</v>
      </c>
      <c r="P294" s="821">
        <v>171</v>
      </c>
    </row>
    <row r="295" spans="1:16" ht="13.5" customHeight="1" x14ac:dyDescent="0.3">
      <c r="A295" s="724" t="s">
        <v>643</v>
      </c>
      <c r="B295" s="724" t="s">
        <v>642</v>
      </c>
      <c r="C295" s="724" t="s">
        <v>642</v>
      </c>
      <c r="D295" s="724" t="s">
        <v>56</v>
      </c>
      <c r="E295" s="724" t="s">
        <v>129</v>
      </c>
      <c r="F295" s="968">
        <v>78.3</v>
      </c>
      <c r="G295" s="765">
        <v>36.1</v>
      </c>
      <c r="H295" s="769">
        <v>56.6</v>
      </c>
      <c r="I295" s="751">
        <v>544</v>
      </c>
      <c r="J295" s="728">
        <v>264</v>
      </c>
      <c r="K295" s="750">
        <v>808</v>
      </c>
      <c r="L295" s="776">
        <v>181.33333333333334</v>
      </c>
      <c r="M295" s="726">
        <v>88</v>
      </c>
      <c r="N295" s="758">
        <v>269.33333333333331</v>
      </c>
      <c r="O295" s="776">
        <v>92</v>
      </c>
      <c r="P295" s="821">
        <v>231</v>
      </c>
    </row>
    <row r="296" spans="1:16" ht="13.5" customHeight="1" x14ac:dyDescent="0.3">
      <c r="A296" s="724" t="s">
        <v>697</v>
      </c>
      <c r="B296" s="724" t="s">
        <v>698</v>
      </c>
      <c r="C296" s="724" t="s">
        <v>948</v>
      </c>
      <c r="D296" s="724" t="s">
        <v>60</v>
      </c>
      <c r="E296" s="724" t="s">
        <v>129</v>
      </c>
      <c r="F296" s="968">
        <v>123.9</v>
      </c>
      <c r="G296" s="765">
        <v>46.6</v>
      </c>
      <c r="H296" s="769">
        <v>84.4</v>
      </c>
      <c r="I296" s="751">
        <v>149</v>
      </c>
      <c r="J296" s="728">
        <v>59</v>
      </c>
      <c r="K296" s="750">
        <v>208</v>
      </c>
      <c r="L296" s="776">
        <v>49.666666666666664</v>
      </c>
      <c r="M296" s="726">
        <v>19.666666666666668</v>
      </c>
      <c r="N296" s="758">
        <v>69.333333333333329</v>
      </c>
      <c r="O296" s="776">
        <v>247</v>
      </c>
      <c r="P296" s="821">
        <v>159</v>
      </c>
    </row>
    <row r="297" spans="1:16" ht="13.5" customHeight="1" x14ac:dyDescent="0.3">
      <c r="A297" s="724" t="s">
        <v>701</v>
      </c>
      <c r="B297" s="724" t="s">
        <v>702</v>
      </c>
      <c r="C297" s="724" t="s">
        <v>948</v>
      </c>
      <c r="D297" s="724" t="s">
        <v>60</v>
      </c>
      <c r="E297" s="724" t="s">
        <v>129</v>
      </c>
      <c r="F297" s="968">
        <v>113.2</v>
      </c>
      <c r="G297" s="765">
        <v>42</v>
      </c>
      <c r="H297" s="769">
        <v>76.900000000000006</v>
      </c>
      <c r="I297" s="751">
        <v>183</v>
      </c>
      <c r="J297" s="728">
        <v>71</v>
      </c>
      <c r="K297" s="750">
        <v>254</v>
      </c>
      <c r="L297" s="776">
        <v>61</v>
      </c>
      <c r="M297" s="726">
        <v>23.666666666666668</v>
      </c>
      <c r="N297" s="758">
        <v>84.666666666666671</v>
      </c>
      <c r="O297" s="776">
        <v>214</v>
      </c>
      <c r="P297" s="821">
        <v>114</v>
      </c>
    </row>
    <row r="298" spans="1:16" ht="13.5" customHeight="1" x14ac:dyDescent="0.3">
      <c r="A298" s="724" t="s">
        <v>695</v>
      </c>
      <c r="B298" s="724" t="s">
        <v>696</v>
      </c>
      <c r="C298" s="724" t="s">
        <v>948</v>
      </c>
      <c r="D298" s="724" t="s">
        <v>60</v>
      </c>
      <c r="E298" s="724" t="s">
        <v>129</v>
      </c>
      <c r="F298" s="968">
        <v>101.9</v>
      </c>
      <c r="G298" s="765">
        <v>49.3</v>
      </c>
      <c r="H298" s="769">
        <v>75.3</v>
      </c>
      <c r="I298" s="751">
        <v>117</v>
      </c>
      <c r="J298" s="728">
        <v>58</v>
      </c>
      <c r="K298" s="750">
        <v>175</v>
      </c>
      <c r="L298" s="776">
        <v>39</v>
      </c>
      <c r="M298" s="726">
        <v>19.333333333333332</v>
      </c>
      <c r="N298" s="758">
        <v>58.333333333333336</v>
      </c>
      <c r="O298" s="776">
        <v>200</v>
      </c>
      <c r="P298" s="821">
        <v>118</v>
      </c>
    </row>
    <row r="299" spans="1:16" ht="13.5" customHeight="1" x14ac:dyDescent="0.3">
      <c r="A299" s="724" t="s">
        <v>691</v>
      </c>
      <c r="B299" s="724" t="s">
        <v>692</v>
      </c>
      <c r="C299" s="724" t="s">
        <v>948</v>
      </c>
      <c r="D299" s="724" t="s">
        <v>60</v>
      </c>
      <c r="E299" s="724" t="s">
        <v>129</v>
      </c>
      <c r="F299" s="968">
        <v>80.7</v>
      </c>
      <c r="G299" s="765">
        <v>32.299999999999997</v>
      </c>
      <c r="H299" s="769">
        <v>56.1</v>
      </c>
      <c r="I299" s="751">
        <v>115</v>
      </c>
      <c r="J299" s="728">
        <v>48</v>
      </c>
      <c r="K299" s="750">
        <v>163</v>
      </c>
      <c r="L299" s="776">
        <v>38.333333333333336</v>
      </c>
      <c r="M299" s="726">
        <v>16</v>
      </c>
      <c r="N299" s="758">
        <v>54.333333333333336</v>
      </c>
      <c r="O299" s="776">
        <v>87</v>
      </c>
      <c r="P299" s="821">
        <v>271</v>
      </c>
    </row>
    <row r="300" spans="1:16" ht="13.5" customHeight="1" x14ac:dyDescent="0.3">
      <c r="A300" s="724" t="s">
        <v>699</v>
      </c>
      <c r="B300" s="724" t="s">
        <v>700</v>
      </c>
      <c r="C300" s="724" t="s">
        <v>948</v>
      </c>
      <c r="D300" s="724" t="s">
        <v>60</v>
      </c>
      <c r="E300" s="724" t="s">
        <v>129</v>
      </c>
      <c r="F300" s="968">
        <v>76.7</v>
      </c>
      <c r="G300" s="765">
        <v>25.5</v>
      </c>
      <c r="H300" s="769">
        <v>50.7</v>
      </c>
      <c r="I300" s="751">
        <v>154</v>
      </c>
      <c r="J300" s="728">
        <v>53</v>
      </c>
      <c r="K300" s="750">
        <v>207</v>
      </c>
      <c r="L300" s="776">
        <v>51.333333333333336</v>
      </c>
      <c r="M300" s="726">
        <v>17.666666666666668</v>
      </c>
      <c r="N300" s="758">
        <v>69</v>
      </c>
      <c r="O300" s="776">
        <v>44</v>
      </c>
      <c r="P300" s="821">
        <v>191</v>
      </c>
    </row>
    <row r="301" spans="1:16" ht="13.5" customHeight="1" x14ac:dyDescent="0.3">
      <c r="A301" s="724" t="s">
        <v>693</v>
      </c>
      <c r="B301" s="724" t="s">
        <v>694</v>
      </c>
      <c r="C301" s="724" t="s">
        <v>948</v>
      </c>
      <c r="D301" s="724" t="s">
        <v>60</v>
      </c>
      <c r="E301" s="724" t="s">
        <v>129</v>
      </c>
      <c r="F301" s="968">
        <v>48.8</v>
      </c>
      <c r="G301" s="765">
        <v>33.700000000000003</v>
      </c>
      <c r="H301" s="769">
        <v>41.3</v>
      </c>
      <c r="I301" s="751">
        <v>66</v>
      </c>
      <c r="J301" s="728">
        <v>46</v>
      </c>
      <c r="K301" s="750">
        <v>112</v>
      </c>
      <c r="L301" s="776">
        <v>22</v>
      </c>
      <c r="M301" s="726">
        <v>15.333333333333334</v>
      </c>
      <c r="N301" s="758">
        <v>37.333333333333336</v>
      </c>
      <c r="O301" s="776">
        <v>5</v>
      </c>
      <c r="P301" s="821">
        <v>187</v>
      </c>
    </row>
    <row r="302" spans="1:16" ht="13.5" customHeight="1" x14ac:dyDescent="0.3">
      <c r="A302" s="724" t="s">
        <v>710</v>
      </c>
      <c r="B302" s="724" t="s">
        <v>1208</v>
      </c>
      <c r="C302" s="724" t="s">
        <v>918</v>
      </c>
      <c r="D302" s="724" t="s">
        <v>705</v>
      </c>
      <c r="E302" s="724" t="s">
        <v>129</v>
      </c>
      <c r="F302" s="968">
        <v>150.69999999999999</v>
      </c>
      <c r="G302" s="765">
        <v>65.2</v>
      </c>
      <c r="H302" s="769">
        <v>107.6</v>
      </c>
      <c r="I302" s="751">
        <v>445</v>
      </c>
      <c r="J302" s="728">
        <v>194</v>
      </c>
      <c r="K302" s="750">
        <v>639</v>
      </c>
      <c r="L302" s="776">
        <v>148.33333333333334</v>
      </c>
      <c r="M302" s="726">
        <v>64.666666666666671</v>
      </c>
      <c r="N302" s="758">
        <v>213</v>
      </c>
      <c r="O302" s="776">
        <v>313</v>
      </c>
      <c r="P302" s="821">
        <v>9</v>
      </c>
    </row>
    <row r="303" spans="1:16" ht="13.5" customHeight="1" x14ac:dyDescent="0.3">
      <c r="A303" s="724" t="s">
        <v>708</v>
      </c>
      <c r="B303" s="724" t="s">
        <v>709</v>
      </c>
      <c r="C303" s="724" t="s">
        <v>918</v>
      </c>
      <c r="D303" s="731" t="s">
        <v>705</v>
      </c>
      <c r="E303" s="724" t="s">
        <v>129</v>
      </c>
      <c r="F303" s="968">
        <v>89.7</v>
      </c>
      <c r="G303" s="765">
        <v>41.4</v>
      </c>
      <c r="H303" s="769">
        <v>64.900000000000006</v>
      </c>
      <c r="I303" s="751">
        <v>500</v>
      </c>
      <c r="J303" s="728">
        <v>246</v>
      </c>
      <c r="K303" s="750">
        <v>746</v>
      </c>
      <c r="L303" s="776">
        <v>166.66666666666666</v>
      </c>
      <c r="M303" s="726">
        <v>82</v>
      </c>
      <c r="N303" s="758">
        <v>248.66666666666666</v>
      </c>
      <c r="O303" s="776">
        <v>143</v>
      </c>
      <c r="P303" s="821">
        <v>217</v>
      </c>
    </row>
    <row r="304" spans="1:16" ht="13.5" customHeight="1" x14ac:dyDescent="0.3">
      <c r="A304" s="724" t="s">
        <v>379</v>
      </c>
      <c r="B304" s="724" t="s">
        <v>380</v>
      </c>
      <c r="C304" s="724" t="s">
        <v>915</v>
      </c>
      <c r="D304" s="724" t="s">
        <v>63</v>
      </c>
      <c r="E304" s="724" t="s">
        <v>129</v>
      </c>
      <c r="F304" s="968">
        <v>163.9</v>
      </c>
      <c r="G304" s="765">
        <v>76.3</v>
      </c>
      <c r="H304" s="769">
        <v>118.6</v>
      </c>
      <c r="I304" s="751">
        <v>265</v>
      </c>
      <c r="J304" s="728">
        <v>131</v>
      </c>
      <c r="K304" s="750">
        <v>396</v>
      </c>
      <c r="L304" s="776">
        <v>88.333333333333329</v>
      </c>
      <c r="M304" s="726">
        <v>43.666666666666664</v>
      </c>
      <c r="N304" s="758">
        <v>132</v>
      </c>
      <c r="O304" s="776">
        <v>315</v>
      </c>
      <c r="P304" s="821">
        <v>16</v>
      </c>
    </row>
    <row r="305" spans="1:16" ht="13.5" customHeight="1" x14ac:dyDescent="0.3">
      <c r="A305" s="724" t="s">
        <v>381</v>
      </c>
      <c r="B305" s="724" t="s">
        <v>382</v>
      </c>
      <c r="C305" s="724" t="s">
        <v>915</v>
      </c>
      <c r="D305" s="724" t="s">
        <v>63</v>
      </c>
      <c r="E305" s="724" t="s">
        <v>129</v>
      </c>
      <c r="F305" s="968">
        <v>123.8</v>
      </c>
      <c r="G305" s="765">
        <v>55.8</v>
      </c>
      <c r="H305" s="769">
        <v>88.4</v>
      </c>
      <c r="I305" s="751">
        <v>241</v>
      </c>
      <c r="J305" s="728">
        <v>118</v>
      </c>
      <c r="K305" s="750">
        <v>359</v>
      </c>
      <c r="L305" s="776">
        <v>80.333333333333329</v>
      </c>
      <c r="M305" s="726">
        <v>39.333333333333336</v>
      </c>
      <c r="N305" s="758">
        <v>119.66666666666667</v>
      </c>
      <c r="O305" s="776">
        <v>272</v>
      </c>
      <c r="P305" s="821">
        <v>62</v>
      </c>
    </row>
    <row r="306" spans="1:16" ht="13.5" customHeight="1" x14ac:dyDescent="0.3">
      <c r="A306" s="724" t="s">
        <v>721</v>
      </c>
      <c r="B306" s="724" t="s">
        <v>722</v>
      </c>
      <c r="C306" s="724" t="s">
        <v>915</v>
      </c>
      <c r="D306" s="724" t="s">
        <v>705</v>
      </c>
      <c r="E306" s="724" t="s">
        <v>129</v>
      </c>
      <c r="F306" s="968">
        <v>118.3</v>
      </c>
      <c r="G306" s="765">
        <v>46.6</v>
      </c>
      <c r="H306" s="769">
        <v>81.2</v>
      </c>
      <c r="I306" s="751">
        <v>208</v>
      </c>
      <c r="J306" s="728">
        <v>91</v>
      </c>
      <c r="K306" s="750">
        <v>299</v>
      </c>
      <c r="L306" s="776">
        <v>69.333333333333329</v>
      </c>
      <c r="M306" s="726">
        <v>30.333333333333332</v>
      </c>
      <c r="N306" s="758">
        <v>99.666666666666671</v>
      </c>
      <c r="O306" s="776">
        <v>233</v>
      </c>
      <c r="P306" s="821">
        <v>75</v>
      </c>
    </row>
    <row r="307" spans="1:16" ht="13.5" customHeight="1" x14ac:dyDescent="0.3">
      <c r="A307" s="724" t="s">
        <v>725</v>
      </c>
      <c r="B307" s="724" t="s">
        <v>726</v>
      </c>
      <c r="C307" s="724" t="s">
        <v>915</v>
      </c>
      <c r="D307" s="724" t="s">
        <v>705</v>
      </c>
      <c r="E307" s="724" t="s">
        <v>129</v>
      </c>
      <c r="F307" s="968">
        <v>96.3</v>
      </c>
      <c r="G307" s="765">
        <v>41</v>
      </c>
      <c r="H307" s="769">
        <v>67.5</v>
      </c>
      <c r="I307" s="751">
        <v>237</v>
      </c>
      <c r="J307" s="728">
        <v>110</v>
      </c>
      <c r="K307" s="750">
        <v>347</v>
      </c>
      <c r="L307" s="776">
        <v>79</v>
      </c>
      <c r="M307" s="726">
        <v>36.666666666666664</v>
      </c>
      <c r="N307" s="758">
        <v>115.66666666666667</v>
      </c>
      <c r="O307" s="776">
        <v>161</v>
      </c>
      <c r="P307" s="821">
        <v>275</v>
      </c>
    </row>
    <row r="308" spans="1:16" ht="13.5" customHeight="1" x14ac:dyDescent="0.3">
      <c r="A308" s="724" t="s">
        <v>723</v>
      </c>
      <c r="B308" s="724" t="s">
        <v>724</v>
      </c>
      <c r="C308" s="724" t="s">
        <v>915</v>
      </c>
      <c r="D308" s="724" t="s">
        <v>705</v>
      </c>
      <c r="E308" s="724" t="s">
        <v>129</v>
      </c>
      <c r="F308" s="968">
        <v>89.5</v>
      </c>
      <c r="G308" s="765">
        <v>38.6</v>
      </c>
      <c r="H308" s="769">
        <v>63.6</v>
      </c>
      <c r="I308" s="751">
        <v>115</v>
      </c>
      <c r="J308" s="728">
        <v>51</v>
      </c>
      <c r="K308" s="750">
        <v>166</v>
      </c>
      <c r="L308" s="776">
        <v>38.333333333333336</v>
      </c>
      <c r="M308" s="726">
        <v>17</v>
      </c>
      <c r="N308" s="758">
        <v>55.333333333333336</v>
      </c>
      <c r="O308" s="776">
        <v>136</v>
      </c>
      <c r="P308" s="821">
        <v>252</v>
      </c>
    </row>
    <row r="309" spans="1:16" ht="13.5" customHeight="1" x14ac:dyDescent="0.3">
      <c r="A309" s="724" t="s">
        <v>717</v>
      </c>
      <c r="B309" s="724" t="s">
        <v>718</v>
      </c>
      <c r="C309" s="724" t="s">
        <v>915</v>
      </c>
      <c r="D309" s="724" t="s">
        <v>705</v>
      </c>
      <c r="E309" s="724" t="s">
        <v>129</v>
      </c>
      <c r="F309" s="968">
        <v>74</v>
      </c>
      <c r="G309" s="765">
        <v>49.2</v>
      </c>
      <c r="H309" s="769">
        <v>61.4</v>
      </c>
      <c r="I309" s="751">
        <v>57</v>
      </c>
      <c r="J309" s="728">
        <v>39</v>
      </c>
      <c r="K309" s="750">
        <v>96</v>
      </c>
      <c r="L309" s="776">
        <v>19</v>
      </c>
      <c r="M309" s="726">
        <v>13</v>
      </c>
      <c r="N309" s="758">
        <v>32</v>
      </c>
      <c r="O309" s="776">
        <v>118</v>
      </c>
      <c r="P309" s="821">
        <v>251</v>
      </c>
    </row>
    <row r="310" spans="1:16" ht="13.5" customHeight="1" x14ac:dyDescent="0.3">
      <c r="A310" s="724" t="s">
        <v>715</v>
      </c>
      <c r="B310" s="724" t="s">
        <v>716</v>
      </c>
      <c r="C310" s="724" t="s">
        <v>915</v>
      </c>
      <c r="D310" s="724" t="s">
        <v>705</v>
      </c>
      <c r="E310" s="724" t="s">
        <v>129</v>
      </c>
      <c r="F310" s="968">
        <v>81.2</v>
      </c>
      <c r="G310" s="765">
        <v>38</v>
      </c>
      <c r="H310" s="769">
        <v>59</v>
      </c>
      <c r="I310" s="751">
        <v>191</v>
      </c>
      <c r="J310" s="728">
        <v>96</v>
      </c>
      <c r="K310" s="750">
        <v>287</v>
      </c>
      <c r="L310" s="776">
        <v>63.666666666666664</v>
      </c>
      <c r="M310" s="726">
        <v>32</v>
      </c>
      <c r="N310" s="758">
        <v>95.666666666666671</v>
      </c>
      <c r="O310" s="776">
        <v>105</v>
      </c>
      <c r="P310" s="821">
        <v>278</v>
      </c>
    </row>
    <row r="311" spans="1:16" ht="13.5" customHeight="1" x14ac:dyDescent="0.3">
      <c r="A311" s="724" t="s">
        <v>711</v>
      </c>
      <c r="B311" s="724" t="s">
        <v>712</v>
      </c>
      <c r="C311" s="724" t="s">
        <v>915</v>
      </c>
      <c r="D311" s="724" t="s">
        <v>705</v>
      </c>
      <c r="E311" s="724" t="s">
        <v>129</v>
      </c>
      <c r="F311" s="968">
        <v>69.3</v>
      </c>
      <c r="G311" s="765">
        <v>34.700000000000003</v>
      </c>
      <c r="H311" s="769">
        <v>51.3</v>
      </c>
      <c r="I311" s="751">
        <v>65</v>
      </c>
      <c r="J311" s="728">
        <v>35</v>
      </c>
      <c r="K311" s="750">
        <v>100</v>
      </c>
      <c r="L311" s="776">
        <v>21.666666666666668</v>
      </c>
      <c r="M311" s="726">
        <v>11.666666666666666</v>
      </c>
      <c r="N311" s="758">
        <v>33.333333333333336</v>
      </c>
      <c r="O311" s="776">
        <v>50</v>
      </c>
      <c r="P311" s="821">
        <v>239</v>
      </c>
    </row>
    <row r="312" spans="1:16" ht="13.5" customHeight="1" x14ac:dyDescent="0.3">
      <c r="A312" s="724" t="s">
        <v>719</v>
      </c>
      <c r="B312" s="724" t="s">
        <v>720</v>
      </c>
      <c r="C312" s="724" t="s">
        <v>915</v>
      </c>
      <c r="D312" s="724" t="s">
        <v>705</v>
      </c>
      <c r="E312" s="724" t="s">
        <v>129</v>
      </c>
      <c r="F312" s="968">
        <v>66.400000000000006</v>
      </c>
      <c r="G312" s="765">
        <v>35.799999999999997</v>
      </c>
      <c r="H312" s="769">
        <v>50.9</v>
      </c>
      <c r="I312" s="751">
        <v>65</v>
      </c>
      <c r="J312" s="728">
        <v>36</v>
      </c>
      <c r="K312" s="750">
        <v>101</v>
      </c>
      <c r="L312" s="776">
        <v>21.666666666666668</v>
      </c>
      <c r="M312" s="726">
        <v>12</v>
      </c>
      <c r="N312" s="758">
        <v>33.666666666666664</v>
      </c>
      <c r="O312" s="776">
        <v>47</v>
      </c>
      <c r="P312" s="821">
        <v>180</v>
      </c>
    </row>
    <row r="313" spans="1:16" ht="13.5" customHeight="1" x14ac:dyDescent="0.3">
      <c r="A313" s="724" t="s">
        <v>713</v>
      </c>
      <c r="B313" s="724" t="s">
        <v>714</v>
      </c>
      <c r="C313" s="724" t="s">
        <v>915</v>
      </c>
      <c r="D313" s="724" t="s">
        <v>705</v>
      </c>
      <c r="E313" s="724" t="s">
        <v>129</v>
      </c>
      <c r="F313" s="968">
        <v>63.3</v>
      </c>
      <c r="G313" s="765">
        <v>36.799999999999997</v>
      </c>
      <c r="H313" s="769">
        <v>49.6</v>
      </c>
      <c r="I313" s="751">
        <v>97</v>
      </c>
      <c r="J313" s="728">
        <v>59</v>
      </c>
      <c r="K313" s="750">
        <v>156</v>
      </c>
      <c r="L313" s="776">
        <v>32.333333333333336</v>
      </c>
      <c r="M313" s="726">
        <v>19.666666666666668</v>
      </c>
      <c r="N313" s="758">
        <v>52</v>
      </c>
      <c r="O313" s="776">
        <v>34</v>
      </c>
      <c r="P313" s="821">
        <v>255</v>
      </c>
    </row>
    <row r="314" spans="1:16" ht="13.5" customHeight="1" x14ac:dyDescent="0.3">
      <c r="A314" s="724" t="s">
        <v>727</v>
      </c>
      <c r="B314" s="724" t="s">
        <v>728</v>
      </c>
      <c r="C314" s="724" t="s">
        <v>951</v>
      </c>
      <c r="D314" s="724" t="s">
        <v>705</v>
      </c>
      <c r="E314" s="724" t="s">
        <v>129</v>
      </c>
      <c r="F314" s="968">
        <v>114.9</v>
      </c>
      <c r="G314" s="765">
        <v>61.4</v>
      </c>
      <c r="H314" s="769">
        <v>87.8</v>
      </c>
      <c r="I314" s="751">
        <v>385</v>
      </c>
      <c r="J314" s="728">
        <v>212</v>
      </c>
      <c r="K314" s="750">
        <v>597</v>
      </c>
      <c r="L314" s="776">
        <v>128.33333333333334</v>
      </c>
      <c r="M314" s="726">
        <v>70.666666666666671</v>
      </c>
      <c r="N314" s="758">
        <v>199</v>
      </c>
      <c r="O314" s="776">
        <v>268</v>
      </c>
      <c r="P314" s="821">
        <v>38</v>
      </c>
    </row>
    <row r="315" spans="1:16" ht="13.5" customHeight="1" x14ac:dyDescent="0.3">
      <c r="A315" s="724" t="s">
        <v>731</v>
      </c>
      <c r="B315" s="724" t="s">
        <v>732</v>
      </c>
      <c r="C315" s="724" t="s">
        <v>951</v>
      </c>
      <c r="D315" s="724" t="s">
        <v>705</v>
      </c>
      <c r="E315" s="724" t="s">
        <v>129</v>
      </c>
      <c r="F315" s="968">
        <v>116.3</v>
      </c>
      <c r="G315" s="765">
        <v>55.1</v>
      </c>
      <c r="H315" s="769">
        <v>85.3</v>
      </c>
      <c r="I315" s="751">
        <v>418</v>
      </c>
      <c r="J315" s="728">
        <v>205</v>
      </c>
      <c r="K315" s="750">
        <v>623</v>
      </c>
      <c r="L315" s="776">
        <v>139.33333333333334</v>
      </c>
      <c r="M315" s="726">
        <v>68.333333333333329</v>
      </c>
      <c r="N315" s="758">
        <v>207.66666666666666</v>
      </c>
      <c r="O315" s="776">
        <v>252</v>
      </c>
      <c r="P315" s="821">
        <v>50</v>
      </c>
    </row>
    <row r="316" spans="1:16" ht="13.5" customHeight="1" x14ac:dyDescent="0.3">
      <c r="A316" s="724" t="s">
        <v>729</v>
      </c>
      <c r="B316" s="724" t="s">
        <v>730</v>
      </c>
      <c r="C316" s="724" t="s">
        <v>951</v>
      </c>
      <c r="D316" s="724" t="s">
        <v>705</v>
      </c>
      <c r="E316" s="724" t="s">
        <v>129</v>
      </c>
      <c r="F316" s="968">
        <v>116.6</v>
      </c>
      <c r="G316" s="765">
        <v>51</v>
      </c>
      <c r="H316" s="769">
        <v>83.2</v>
      </c>
      <c r="I316" s="751">
        <v>478</v>
      </c>
      <c r="J316" s="728">
        <v>217</v>
      </c>
      <c r="K316" s="750">
        <v>695</v>
      </c>
      <c r="L316" s="776">
        <v>159.33333333333334</v>
      </c>
      <c r="M316" s="726">
        <v>72.333333333333329</v>
      </c>
      <c r="N316" s="758">
        <v>231.66666666666666</v>
      </c>
      <c r="O316" s="776">
        <v>244</v>
      </c>
      <c r="P316" s="821">
        <v>41</v>
      </c>
    </row>
    <row r="317" spans="1:16" ht="13.5" customHeight="1" x14ac:dyDescent="0.3">
      <c r="A317" s="724" t="s">
        <v>733</v>
      </c>
      <c r="B317" s="724" t="s">
        <v>734</v>
      </c>
      <c r="C317" s="724" t="s">
        <v>951</v>
      </c>
      <c r="D317" s="724" t="s">
        <v>705</v>
      </c>
      <c r="E317" s="724" t="s">
        <v>129</v>
      </c>
      <c r="F317" s="968">
        <v>108.5</v>
      </c>
      <c r="G317" s="765">
        <v>58.4</v>
      </c>
      <c r="H317" s="769">
        <v>82.7</v>
      </c>
      <c r="I317" s="751">
        <v>686</v>
      </c>
      <c r="J317" s="728">
        <v>391</v>
      </c>
      <c r="K317" s="750">
        <v>1077</v>
      </c>
      <c r="L317" s="776">
        <v>228.66666666666666</v>
      </c>
      <c r="M317" s="726">
        <v>130.33333333333334</v>
      </c>
      <c r="N317" s="758">
        <v>359</v>
      </c>
      <c r="O317" s="776">
        <v>239</v>
      </c>
      <c r="P317" s="821">
        <v>93</v>
      </c>
    </row>
    <row r="318" spans="1:16" ht="13.5" customHeight="1" x14ac:dyDescent="0.3">
      <c r="A318" s="724" t="s">
        <v>735</v>
      </c>
      <c r="B318" s="724" t="s">
        <v>736</v>
      </c>
      <c r="C318" s="724" t="s">
        <v>953</v>
      </c>
      <c r="D318" s="724" t="s">
        <v>705</v>
      </c>
      <c r="E318" s="724" t="s">
        <v>129</v>
      </c>
      <c r="F318" s="968">
        <v>146.80000000000001</v>
      </c>
      <c r="G318" s="765">
        <v>65.599999999999994</v>
      </c>
      <c r="H318" s="769">
        <v>105</v>
      </c>
      <c r="I318" s="751">
        <v>841</v>
      </c>
      <c r="J318" s="728">
        <v>397</v>
      </c>
      <c r="K318" s="750">
        <v>1238</v>
      </c>
      <c r="L318" s="776">
        <v>280.33333333333331</v>
      </c>
      <c r="M318" s="726">
        <v>132.33333333333334</v>
      </c>
      <c r="N318" s="758">
        <v>412.66666666666669</v>
      </c>
      <c r="O318" s="776">
        <v>306</v>
      </c>
      <c r="P318" s="821">
        <v>21</v>
      </c>
    </row>
    <row r="319" spans="1:16" ht="13.5" customHeight="1" x14ac:dyDescent="0.3">
      <c r="A319" s="724" t="s">
        <v>737</v>
      </c>
      <c r="B319" s="724" t="s">
        <v>738</v>
      </c>
      <c r="C319" s="724" t="s">
        <v>953</v>
      </c>
      <c r="D319" s="724" t="s">
        <v>705</v>
      </c>
      <c r="E319" s="724" t="s">
        <v>129</v>
      </c>
      <c r="F319" s="968">
        <v>132.5</v>
      </c>
      <c r="G319" s="765">
        <v>52.5</v>
      </c>
      <c r="H319" s="769">
        <v>91.9</v>
      </c>
      <c r="I319" s="751">
        <v>374</v>
      </c>
      <c r="J319" s="728">
        <v>152</v>
      </c>
      <c r="K319" s="750">
        <v>526</v>
      </c>
      <c r="L319" s="776">
        <v>124.66666666666667</v>
      </c>
      <c r="M319" s="726">
        <v>50.666666666666664</v>
      </c>
      <c r="N319" s="758">
        <v>175.33333333333334</v>
      </c>
      <c r="O319" s="776">
        <v>279</v>
      </c>
      <c r="P319" s="821">
        <v>76</v>
      </c>
    </row>
    <row r="320" spans="1:16" ht="13.5" customHeight="1" x14ac:dyDescent="0.3">
      <c r="A320" s="724" t="s">
        <v>743</v>
      </c>
      <c r="B320" s="724" t="s">
        <v>744</v>
      </c>
      <c r="C320" s="724" t="s">
        <v>953</v>
      </c>
      <c r="D320" s="724" t="s">
        <v>705</v>
      </c>
      <c r="E320" s="724" t="s">
        <v>129</v>
      </c>
      <c r="F320" s="968">
        <v>117.6</v>
      </c>
      <c r="G320" s="765">
        <v>57.1</v>
      </c>
      <c r="H320" s="769">
        <v>87</v>
      </c>
      <c r="I320" s="751">
        <v>546</v>
      </c>
      <c r="J320" s="728">
        <v>272</v>
      </c>
      <c r="K320" s="750">
        <v>818</v>
      </c>
      <c r="L320" s="776">
        <v>182</v>
      </c>
      <c r="M320" s="726">
        <v>90.666666666666671</v>
      </c>
      <c r="N320" s="758">
        <v>272.66666666666669</v>
      </c>
      <c r="O320" s="776">
        <v>264</v>
      </c>
      <c r="P320" s="821">
        <v>64</v>
      </c>
    </row>
    <row r="321" spans="1:16" ht="13.5" customHeight="1" x14ac:dyDescent="0.3">
      <c r="A321" s="724" t="s">
        <v>741</v>
      </c>
      <c r="B321" s="724" t="s">
        <v>742</v>
      </c>
      <c r="C321" s="724" t="s">
        <v>953</v>
      </c>
      <c r="D321" s="724" t="s">
        <v>705</v>
      </c>
      <c r="E321" s="724" t="s">
        <v>129</v>
      </c>
      <c r="F321" s="968">
        <v>120.9</v>
      </c>
      <c r="G321" s="765">
        <v>54.1</v>
      </c>
      <c r="H321" s="769">
        <v>86.3</v>
      </c>
      <c r="I321" s="751">
        <v>1022</v>
      </c>
      <c r="J321" s="728">
        <v>491</v>
      </c>
      <c r="K321" s="750">
        <v>1513</v>
      </c>
      <c r="L321" s="776">
        <v>340.66666666666669</v>
      </c>
      <c r="M321" s="726">
        <v>163.66666666666666</v>
      </c>
      <c r="N321" s="758">
        <v>504.33333333333331</v>
      </c>
      <c r="O321" s="776">
        <v>262</v>
      </c>
      <c r="P321" s="821">
        <v>92</v>
      </c>
    </row>
    <row r="322" spans="1:16" ht="13.5" customHeight="1" x14ac:dyDescent="0.3">
      <c r="A322" s="724" t="s">
        <v>739</v>
      </c>
      <c r="B322" s="724" t="s">
        <v>740</v>
      </c>
      <c r="C322" s="724" t="s">
        <v>953</v>
      </c>
      <c r="D322" s="724" t="s">
        <v>705</v>
      </c>
      <c r="E322" s="724" t="s">
        <v>129</v>
      </c>
      <c r="F322" s="968">
        <v>109.9</v>
      </c>
      <c r="G322" s="765">
        <v>57</v>
      </c>
      <c r="H322" s="769">
        <v>83</v>
      </c>
      <c r="I322" s="751">
        <v>600</v>
      </c>
      <c r="J322" s="728">
        <v>323</v>
      </c>
      <c r="K322" s="750">
        <v>923</v>
      </c>
      <c r="L322" s="776">
        <v>200</v>
      </c>
      <c r="M322" s="726">
        <v>107.66666666666667</v>
      </c>
      <c r="N322" s="758">
        <v>307.66666666666669</v>
      </c>
      <c r="O322" s="776">
        <v>241</v>
      </c>
      <c r="P322" s="821">
        <v>87</v>
      </c>
    </row>
    <row r="323" spans="1:16" ht="13.5" customHeight="1" x14ac:dyDescent="0.3">
      <c r="A323" s="724" t="s">
        <v>749</v>
      </c>
      <c r="B323" s="724" t="s">
        <v>750</v>
      </c>
      <c r="C323" s="724"/>
      <c r="D323" s="724" t="s">
        <v>55</v>
      </c>
      <c r="E323" s="724" t="s">
        <v>747</v>
      </c>
      <c r="F323" s="968">
        <v>117.86148101903551</v>
      </c>
      <c r="G323" s="765">
        <v>59.665073148574862</v>
      </c>
      <c r="H323" s="769">
        <v>87.141797802921957</v>
      </c>
      <c r="I323" s="751">
        <v>415</v>
      </c>
      <c r="J323" s="728">
        <v>230</v>
      </c>
      <c r="K323" s="750">
        <v>645</v>
      </c>
      <c r="L323" s="776">
        <v>138.33333333333334</v>
      </c>
      <c r="M323" s="726">
        <v>76.666666666666671</v>
      </c>
      <c r="N323" s="758">
        <v>215</v>
      </c>
      <c r="O323" s="776">
        <v>11</v>
      </c>
      <c r="P323" s="821">
        <v>4</v>
      </c>
    </row>
    <row r="324" spans="1:16" ht="13.5" customHeight="1" x14ac:dyDescent="0.3">
      <c r="A324" s="724" t="s">
        <v>753</v>
      </c>
      <c r="B324" s="724" t="s">
        <v>1223</v>
      </c>
      <c r="C324" s="724"/>
      <c r="D324" s="724" t="s">
        <v>55</v>
      </c>
      <c r="E324" s="724" t="s">
        <v>747</v>
      </c>
      <c r="F324" s="968">
        <v>108.14200662035446</v>
      </c>
      <c r="G324" s="765">
        <v>54.566446838073226</v>
      </c>
      <c r="H324" s="769">
        <v>80.736444798976379</v>
      </c>
      <c r="I324" s="751">
        <v>187</v>
      </c>
      <c r="J324" s="728">
        <v>99</v>
      </c>
      <c r="K324" s="750">
        <v>286</v>
      </c>
      <c r="L324" s="776">
        <v>62.333333333333336</v>
      </c>
      <c r="M324" s="726">
        <v>33</v>
      </c>
      <c r="N324" s="758">
        <v>95.333333333333329</v>
      </c>
      <c r="O324" s="776">
        <v>10</v>
      </c>
      <c r="P324" s="821">
        <v>1</v>
      </c>
    </row>
    <row r="325" spans="1:16" ht="13.5" customHeight="1" x14ac:dyDescent="0.3">
      <c r="A325" s="724" t="s">
        <v>748</v>
      </c>
      <c r="B325" s="724" t="s">
        <v>1222</v>
      </c>
      <c r="C325" s="724"/>
      <c r="D325" s="724" t="s">
        <v>55</v>
      </c>
      <c r="E325" s="724" t="s">
        <v>747</v>
      </c>
      <c r="F325" s="968">
        <v>102.72860500676158</v>
      </c>
      <c r="G325" s="765">
        <v>44.95631601563116</v>
      </c>
      <c r="H325" s="769">
        <v>73.129522692343144</v>
      </c>
      <c r="I325" s="751">
        <v>250</v>
      </c>
      <c r="J325" s="728">
        <v>114</v>
      </c>
      <c r="K325" s="750">
        <v>364</v>
      </c>
      <c r="L325" s="776">
        <v>83.333333333333329</v>
      </c>
      <c r="M325" s="726">
        <v>38</v>
      </c>
      <c r="N325" s="758">
        <v>121.33333333333333</v>
      </c>
      <c r="O325" s="776">
        <v>9</v>
      </c>
      <c r="P325" s="821">
        <v>7</v>
      </c>
    </row>
    <row r="326" spans="1:16" ht="13.5" customHeight="1" x14ac:dyDescent="0.3">
      <c r="A326" s="724" t="s">
        <v>760</v>
      </c>
      <c r="B326" s="724" t="s">
        <v>761</v>
      </c>
      <c r="C326" s="724"/>
      <c r="D326" s="724" t="s">
        <v>55</v>
      </c>
      <c r="E326" s="724" t="s">
        <v>747</v>
      </c>
      <c r="F326" s="968">
        <v>90.321467604793909</v>
      </c>
      <c r="G326" s="765">
        <v>48.560940719897388</v>
      </c>
      <c r="H326" s="769">
        <v>69.397603025652217</v>
      </c>
      <c r="I326" s="751">
        <v>147</v>
      </c>
      <c r="J326" s="728">
        <v>78</v>
      </c>
      <c r="K326" s="750">
        <v>225</v>
      </c>
      <c r="L326" s="776">
        <v>49</v>
      </c>
      <c r="M326" s="726">
        <v>26</v>
      </c>
      <c r="N326" s="758">
        <v>75</v>
      </c>
      <c r="O326" s="776">
        <v>8</v>
      </c>
      <c r="P326" s="821">
        <v>6</v>
      </c>
    </row>
    <row r="327" spans="1:16" ht="13.5" customHeight="1" x14ac:dyDescent="0.3">
      <c r="A327" s="724" t="s">
        <v>751</v>
      </c>
      <c r="B327" s="724" t="s">
        <v>752</v>
      </c>
      <c r="C327" s="724"/>
      <c r="D327" s="724" t="s">
        <v>55</v>
      </c>
      <c r="E327" s="724" t="s">
        <v>747</v>
      </c>
      <c r="F327" s="968">
        <v>93.943318818952349</v>
      </c>
      <c r="G327" s="765">
        <v>43.558957332516385</v>
      </c>
      <c r="H327" s="769">
        <v>68.498032601223414</v>
      </c>
      <c r="I327" s="751">
        <v>176</v>
      </c>
      <c r="J327" s="728">
        <v>83</v>
      </c>
      <c r="K327" s="750">
        <v>259</v>
      </c>
      <c r="L327" s="776">
        <v>58.666666666666664</v>
      </c>
      <c r="M327" s="726">
        <v>27.666666666666668</v>
      </c>
      <c r="N327" s="758">
        <v>86.333333333333329</v>
      </c>
      <c r="O327" s="776">
        <v>7</v>
      </c>
      <c r="P327" s="821">
        <v>5</v>
      </c>
    </row>
    <row r="328" spans="1:16" ht="13.5" customHeight="1" x14ac:dyDescent="0.3">
      <c r="A328" s="724" t="s">
        <v>758</v>
      </c>
      <c r="B328" s="724" t="s">
        <v>759</v>
      </c>
      <c r="C328" s="724"/>
      <c r="D328" s="724" t="s">
        <v>55</v>
      </c>
      <c r="E328" s="724" t="s">
        <v>747</v>
      </c>
      <c r="F328" s="968">
        <v>92.680962076130598</v>
      </c>
      <c r="G328" s="765">
        <v>42.09338067041358</v>
      </c>
      <c r="H328" s="769">
        <v>66.713287575059795</v>
      </c>
      <c r="I328" s="751">
        <v>168</v>
      </c>
      <c r="J328" s="728">
        <v>81</v>
      </c>
      <c r="K328" s="750">
        <v>249</v>
      </c>
      <c r="L328" s="776">
        <v>56</v>
      </c>
      <c r="M328" s="726">
        <v>27</v>
      </c>
      <c r="N328" s="758">
        <v>83</v>
      </c>
      <c r="O328" s="776">
        <v>6</v>
      </c>
      <c r="P328" s="821">
        <v>8</v>
      </c>
    </row>
    <row r="329" spans="1:16" ht="13.5" customHeight="1" x14ac:dyDescent="0.3">
      <c r="A329" s="724" t="s">
        <v>762</v>
      </c>
      <c r="B329" s="724" t="s">
        <v>763</v>
      </c>
      <c r="C329" s="724"/>
      <c r="D329" s="724" t="s">
        <v>55</v>
      </c>
      <c r="E329" s="724" t="s">
        <v>747</v>
      </c>
      <c r="F329" s="968">
        <v>95.291375972445394</v>
      </c>
      <c r="G329" s="765">
        <v>35.621027592415736</v>
      </c>
      <c r="H329" s="769">
        <v>64.77403970736934</v>
      </c>
      <c r="I329" s="751">
        <v>193</v>
      </c>
      <c r="J329" s="728">
        <v>75</v>
      </c>
      <c r="K329" s="750">
        <v>268</v>
      </c>
      <c r="L329" s="776">
        <v>64.333333333333329</v>
      </c>
      <c r="M329" s="726">
        <v>25</v>
      </c>
      <c r="N329" s="758">
        <v>89.333333333333329</v>
      </c>
      <c r="O329" s="776">
        <v>5</v>
      </c>
      <c r="P329" s="821">
        <v>3</v>
      </c>
    </row>
    <row r="330" spans="1:16" ht="13.5" customHeight="1" x14ac:dyDescent="0.3">
      <c r="A330" s="724" t="s">
        <v>754</v>
      </c>
      <c r="B330" s="724" t="s">
        <v>755</v>
      </c>
      <c r="C330" s="724"/>
      <c r="D330" s="724" t="s">
        <v>55</v>
      </c>
      <c r="E330" s="724" t="s">
        <v>747</v>
      </c>
      <c r="F330" s="968">
        <v>92.554472395467926</v>
      </c>
      <c r="G330" s="765">
        <v>36.438521437121871</v>
      </c>
      <c r="H330" s="769">
        <v>64.507306230136138</v>
      </c>
      <c r="I330" s="751">
        <v>134</v>
      </c>
      <c r="J330" s="728">
        <v>53</v>
      </c>
      <c r="K330" s="750">
        <v>187</v>
      </c>
      <c r="L330" s="776">
        <v>44.666666666666664</v>
      </c>
      <c r="M330" s="726">
        <v>17.666666666666668</v>
      </c>
      <c r="N330" s="758">
        <v>62.333333333333336</v>
      </c>
      <c r="O330" s="776">
        <v>4</v>
      </c>
      <c r="P330" s="821">
        <v>2</v>
      </c>
    </row>
    <row r="331" spans="1:16" ht="13.5" customHeight="1" x14ac:dyDescent="0.3">
      <c r="A331" s="724" t="s">
        <v>756</v>
      </c>
      <c r="B331" s="724" t="s">
        <v>757</v>
      </c>
      <c r="C331" s="724"/>
      <c r="D331" s="724" t="s">
        <v>55</v>
      </c>
      <c r="E331" s="724" t="s">
        <v>747</v>
      </c>
      <c r="F331" s="968">
        <v>86.420295972461915</v>
      </c>
      <c r="G331" s="765">
        <v>41.44327061079148</v>
      </c>
      <c r="H331" s="769">
        <v>62.901034126851584</v>
      </c>
      <c r="I331" s="751">
        <v>149</v>
      </c>
      <c r="J331" s="728">
        <v>78</v>
      </c>
      <c r="K331" s="750">
        <v>227</v>
      </c>
      <c r="L331" s="776">
        <v>49.666666666666664</v>
      </c>
      <c r="M331" s="726">
        <v>26</v>
      </c>
      <c r="N331" s="758">
        <v>75.666666666666671</v>
      </c>
      <c r="O331" s="776">
        <v>3</v>
      </c>
      <c r="P331" s="821">
        <v>11</v>
      </c>
    </row>
    <row r="332" spans="1:16" ht="13.5" customHeight="1" x14ac:dyDescent="0.3">
      <c r="A332" s="724" t="s">
        <v>745</v>
      </c>
      <c r="B332" s="724" t="s">
        <v>746</v>
      </c>
      <c r="C332" s="724"/>
      <c r="D332" s="724" t="s">
        <v>55</v>
      </c>
      <c r="E332" s="724" t="s">
        <v>747</v>
      </c>
      <c r="F332" s="968">
        <v>83.097070051563776</v>
      </c>
      <c r="G332" s="765">
        <v>42.852242765776495</v>
      </c>
      <c r="H332" s="769">
        <v>62.299953406168896</v>
      </c>
      <c r="I332" s="751">
        <v>140</v>
      </c>
      <c r="J332" s="728">
        <v>77</v>
      </c>
      <c r="K332" s="750">
        <v>217</v>
      </c>
      <c r="L332" s="776">
        <v>46.666666666666664</v>
      </c>
      <c r="M332" s="726">
        <v>25.666666666666668</v>
      </c>
      <c r="N332" s="758">
        <v>72.333333333333329</v>
      </c>
      <c r="O332" s="776">
        <v>2</v>
      </c>
      <c r="P332" s="821">
        <v>10</v>
      </c>
    </row>
    <row r="333" spans="1:16" ht="13.5" customHeight="1" x14ac:dyDescent="0.3">
      <c r="A333" s="724" t="s">
        <v>764</v>
      </c>
      <c r="B333" s="724" t="s">
        <v>1224</v>
      </c>
      <c r="C333" s="724"/>
      <c r="D333" s="724" t="s">
        <v>55</v>
      </c>
      <c r="E333" s="724" t="s">
        <v>747</v>
      </c>
      <c r="F333" s="968">
        <v>87.087795921662845</v>
      </c>
      <c r="G333" s="765">
        <v>39.032889898953158</v>
      </c>
      <c r="H333" s="769">
        <v>62.121133249619014</v>
      </c>
      <c r="I333" s="751">
        <v>201</v>
      </c>
      <c r="J333" s="728">
        <v>97</v>
      </c>
      <c r="K333" s="750">
        <v>298</v>
      </c>
      <c r="L333" s="776">
        <v>67</v>
      </c>
      <c r="M333" s="726">
        <v>32.333333333333336</v>
      </c>
      <c r="N333" s="758">
        <v>99.333333333333329</v>
      </c>
      <c r="O333" s="776">
        <v>1</v>
      </c>
      <c r="P333" s="821">
        <v>9</v>
      </c>
    </row>
    <row r="334" spans="1:16" ht="13.5" customHeight="1" x14ac:dyDescent="0.3">
      <c r="A334" s="724" t="s">
        <v>1228</v>
      </c>
      <c r="B334" s="724" t="s">
        <v>795</v>
      </c>
      <c r="C334" s="724"/>
      <c r="D334" s="724" t="s">
        <v>49</v>
      </c>
      <c r="E334" s="724" t="s">
        <v>767</v>
      </c>
      <c r="F334" s="968">
        <v>190.74403173261442</v>
      </c>
      <c r="G334" s="765">
        <v>89.721279230839528</v>
      </c>
      <c r="H334" s="769">
        <v>138.00269952441838</v>
      </c>
      <c r="I334" s="751">
        <v>1213</v>
      </c>
      <c r="J334" s="728">
        <v>612</v>
      </c>
      <c r="K334" s="750">
        <v>1825</v>
      </c>
      <c r="L334" s="776">
        <v>404.33333333333331</v>
      </c>
      <c r="M334" s="726">
        <v>204</v>
      </c>
      <c r="N334" s="758">
        <v>608.33333333333337</v>
      </c>
      <c r="O334" s="776">
        <v>32</v>
      </c>
      <c r="P334" s="821">
        <v>4</v>
      </c>
    </row>
    <row r="335" spans="1:16" ht="13.5" customHeight="1" x14ac:dyDescent="0.3">
      <c r="A335" s="724" t="s">
        <v>822</v>
      </c>
      <c r="B335" s="724" t="s">
        <v>823</v>
      </c>
      <c r="C335" s="724"/>
      <c r="D335" s="724" t="s">
        <v>49</v>
      </c>
      <c r="E335" s="724" t="s">
        <v>767</v>
      </c>
      <c r="F335" s="968">
        <v>153.83352192028701</v>
      </c>
      <c r="G335" s="765">
        <v>81.3460533596256</v>
      </c>
      <c r="H335" s="769">
        <v>115.7125051832143</v>
      </c>
      <c r="I335" s="751">
        <v>183</v>
      </c>
      <c r="J335" s="728">
        <v>106</v>
      </c>
      <c r="K335" s="750">
        <v>289</v>
      </c>
      <c r="L335" s="776">
        <v>61</v>
      </c>
      <c r="M335" s="726">
        <v>35.333333333333336</v>
      </c>
      <c r="N335" s="758">
        <v>96.333333333333329</v>
      </c>
      <c r="O335" s="776">
        <v>31</v>
      </c>
      <c r="P335" s="821">
        <v>1</v>
      </c>
    </row>
    <row r="336" spans="1:16" ht="13.5" customHeight="1" x14ac:dyDescent="0.3">
      <c r="A336" s="724" t="s">
        <v>780</v>
      </c>
      <c r="B336" s="724" t="s">
        <v>781</v>
      </c>
      <c r="C336" s="724"/>
      <c r="D336" s="724" t="s">
        <v>49</v>
      </c>
      <c r="E336" s="724" t="s">
        <v>767</v>
      </c>
      <c r="F336" s="968">
        <v>158.69054247977817</v>
      </c>
      <c r="G336" s="765">
        <v>71.176139305496974</v>
      </c>
      <c r="H336" s="769">
        <v>112.78226645584715</v>
      </c>
      <c r="I336" s="751">
        <v>271</v>
      </c>
      <c r="J336" s="728">
        <v>135</v>
      </c>
      <c r="K336" s="750">
        <v>406</v>
      </c>
      <c r="L336" s="776">
        <v>90.333333333333329</v>
      </c>
      <c r="M336" s="726">
        <v>45</v>
      </c>
      <c r="N336" s="758">
        <v>135.33333333333334</v>
      </c>
      <c r="O336" s="776">
        <v>30</v>
      </c>
      <c r="P336" s="821">
        <v>7</v>
      </c>
    </row>
    <row r="337" spans="1:16" ht="13.5" customHeight="1" x14ac:dyDescent="0.3">
      <c r="A337" s="724" t="s">
        <v>782</v>
      </c>
      <c r="B337" s="724" t="s">
        <v>783</v>
      </c>
      <c r="C337" s="724"/>
      <c r="D337" s="724" t="s">
        <v>49</v>
      </c>
      <c r="E337" s="724" t="s">
        <v>767</v>
      </c>
      <c r="F337" s="968">
        <v>140.81321896920304</v>
      </c>
      <c r="G337" s="765">
        <v>83.859865681486156</v>
      </c>
      <c r="H337" s="769">
        <v>111.09266999374547</v>
      </c>
      <c r="I337" s="751">
        <v>243</v>
      </c>
      <c r="J337" s="728">
        <v>154</v>
      </c>
      <c r="K337" s="750">
        <v>397</v>
      </c>
      <c r="L337" s="776">
        <v>81</v>
      </c>
      <c r="M337" s="726">
        <v>51.333333333333336</v>
      </c>
      <c r="N337" s="758">
        <v>132.33333333333334</v>
      </c>
      <c r="O337" s="776">
        <v>29</v>
      </c>
      <c r="P337" s="821">
        <v>6</v>
      </c>
    </row>
    <row r="338" spans="1:16" ht="13.5" customHeight="1" x14ac:dyDescent="0.3">
      <c r="A338" s="724" t="s">
        <v>1227</v>
      </c>
      <c r="B338" s="724" t="s">
        <v>806</v>
      </c>
      <c r="C338" s="724"/>
      <c r="D338" s="724" t="s">
        <v>49</v>
      </c>
      <c r="E338" s="724" t="s">
        <v>767</v>
      </c>
      <c r="F338" s="968">
        <v>158.79596592917872</v>
      </c>
      <c r="G338" s="765">
        <v>66.124089512540436</v>
      </c>
      <c r="H338" s="769">
        <v>110.03875210174849</v>
      </c>
      <c r="I338" s="751">
        <v>677</v>
      </c>
      <c r="J338" s="728">
        <v>309</v>
      </c>
      <c r="K338" s="750">
        <v>986</v>
      </c>
      <c r="L338" s="776">
        <v>225.66666666666666</v>
      </c>
      <c r="M338" s="726">
        <v>103</v>
      </c>
      <c r="N338" s="758">
        <v>328.66666666666669</v>
      </c>
      <c r="O338" s="776">
        <v>28</v>
      </c>
      <c r="P338" s="821">
        <v>5</v>
      </c>
    </row>
    <row r="339" spans="1:16" ht="13.5" customHeight="1" x14ac:dyDescent="0.3">
      <c r="A339" s="724" t="s">
        <v>798</v>
      </c>
      <c r="B339" s="724" t="s">
        <v>799</v>
      </c>
      <c r="C339" s="724"/>
      <c r="D339" s="724" t="s">
        <v>49</v>
      </c>
      <c r="E339" s="724" t="s">
        <v>767</v>
      </c>
      <c r="F339" s="968">
        <v>153.51606470349287</v>
      </c>
      <c r="G339" s="765">
        <v>63.763927691340669</v>
      </c>
      <c r="H339" s="769">
        <v>106.50413580116324</v>
      </c>
      <c r="I339" s="751">
        <v>169</v>
      </c>
      <c r="J339" s="728">
        <v>79</v>
      </c>
      <c r="K339" s="750">
        <v>248</v>
      </c>
      <c r="L339" s="776">
        <v>56.333333333333336</v>
      </c>
      <c r="M339" s="726">
        <v>26.333333333333332</v>
      </c>
      <c r="N339" s="758">
        <v>82.666666666666671</v>
      </c>
      <c r="O339" s="776">
        <v>27</v>
      </c>
      <c r="P339" s="821">
        <v>3</v>
      </c>
    </row>
    <row r="340" spans="1:16" ht="13.5" customHeight="1" x14ac:dyDescent="0.3">
      <c r="A340" s="724" t="s">
        <v>816</v>
      </c>
      <c r="B340" s="724" t="s">
        <v>817</v>
      </c>
      <c r="C340" s="724"/>
      <c r="D340" s="724" t="s">
        <v>49</v>
      </c>
      <c r="E340" s="724" t="s">
        <v>767</v>
      </c>
      <c r="F340" s="968">
        <v>148.53184270295367</v>
      </c>
      <c r="G340" s="765">
        <v>60.891759613153546</v>
      </c>
      <c r="H340" s="769">
        <v>102.45257722766014</v>
      </c>
      <c r="I340" s="751">
        <v>260</v>
      </c>
      <c r="J340" s="728">
        <v>116</v>
      </c>
      <c r="K340" s="750">
        <v>376</v>
      </c>
      <c r="L340" s="776">
        <v>86.666666666666671</v>
      </c>
      <c r="M340" s="726">
        <v>38.666666666666664</v>
      </c>
      <c r="N340" s="758">
        <v>125.33333333333333</v>
      </c>
      <c r="O340" s="776">
        <v>26</v>
      </c>
      <c r="P340" s="821">
        <v>13</v>
      </c>
    </row>
    <row r="341" spans="1:16" ht="13.5" customHeight="1" x14ac:dyDescent="0.3">
      <c r="A341" s="724" t="s">
        <v>792</v>
      </c>
      <c r="B341" s="724" t="s">
        <v>793</v>
      </c>
      <c r="C341" s="724"/>
      <c r="D341" s="724" t="s">
        <v>49</v>
      </c>
      <c r="E341" s="724" t="s">
        <v>767</v>
      </c>
      <c r="F341" s="968">
        <v>142.0372816100859</v>
      </c>
      <c r="G341" s="765">
        <v>65.300198487386808</v>
      </c>
      <c r="H341" s="769">
        <v>102.43045731089282</v>
      </c>
      <c r="I341" s="751">
        <v>304</v>
      </c>
      <c r="J341" s="728">
        <v>148</v>
      </c>
      <c r="K341" s="750">
        <v>452</v>
      </c>
      <c r="L341" s="776">
        <v>101.33333333333333</v>
      </c>
      <c r="M341" s="726">
        <v>49.333333333333336</v>
      </c>
      <c r="N341" s="758">
        <v>150.66666666666666</v>
      </c>
      <c r="O341" s="776">
        <v>25</v>
      </c>
      <c r="P341" s="821">
        <v>16</v>
      </c>
    </row>
    <row r="342" spans="1:16" ht="13.5" customHeight="1" x14ac:dyDescent="0.3">
      <c r="A342" s="724" t="s">
        <v>804</v>
      </c>
      <c r="B342" s="724" t="s">
        <v>805</v>
      </c>
      <c r="C342" s="724"/>
      <c r="D342" s="724" t="s">
        <v>49</v>
      </c>
      <c r="E342" s="724" t="s">
        <v>767</v>
      </c>
      <c r="F342" s="968">
        <v>143.88714056085448</v>
      </c>
      <c r="G342" s="765">
        <v>65.268191166807341</v>
      </c>
      <c r="H342" s="769">
        <v>102.37606615732199</v>
      </c>
      <c r="I342" s="751">
        <v>288</v>
      </c>
      <c r="J342" s="728">
        <v>144</v>
      </c>
      <c r="K342" s="750">
        <v>432</v>
      </c>
      <c r="L342" s="776">
        <v>96</v>
      </c>
      <c r="M342" s="726">
        <v>48</v>
      </c>
      <c r="N342" s="758">
        <v>144</v>
      </c>
      <c r="O342" s="776">
        <v>24</v>
      </c>
      <c r="P342" s="821">
        <v>2</v>
      </c>
    </row>
    <row r="343" spans="1:16" ht="13.5" customHeight="1" x14ac:dyDescent="0.3">
      <c r="A343" s="724" t="s">
        <v>810</v>
      </c>
      <c r="B343" s="724" t="s">
        <v>811</v>
      </c>
      <c r="C343" s="724"/>
      <c r="D343" s="724" t="s">
        <v>49</v>
      </c>
      <c r="E343" s="724" t="s">
        <v>767</v>
      </c>
      <c r="F343" s="968">
        <v>140.24389538292735</v>
      </c>
      <c r="G343" s="765">
        <v>63.915375424491735</v>
      </c>
      <c r="H343" s="769">
        <v>100.05185269188314</v>
      </c>
      <c r="I343" s="751">
        <v>326</v>
      </c>
      <c r="J343" s="728">
        <v>163</v>
      </c>
      <c r="K343" s="750">
        <v>489</v>
      </c>
      <c r="L343" s="776">
        <v>108.66666666666667</v>
      </c>
      <c r="M343" s="726">
        <v>54.333333333333336</v>
      </c>
      <c r="N343" s="758">
        <v>163</v>
      </c>
      <c r="O343" s="776">
        <v>23</v>
      </c>
      <c r="P343" s="821">
        <v>12</v>
      </c>
    </row>
    <row r="344" spans="1:16" ht="13.5" customHeight="1" x14ac:dyDescent="0.3">
      <c r="A344" s="724" t="s">
        <v>765</v>
      </c>
      <c r="B344" s="724" t="s">
        <v>766</v>
      </c>
      <c r="C344" s="724"/>
      <c r="D344" s="724" t="s">
        <v>49</v>
      </c>
      <c r="E344" s="724" t="s">
        <v>767</v>
      </c>
      <c r="F344" s="968">
        <v>129.97154795338855</v>
      </c>
      <c r="G344" s="765">
        <v>68.537337574681615</v>
      </c>
      <c r="H344" s="769">
        <v>98.70352810130062</v>
      </c>
      <c r="I344" s="751">
        <v>335</v>
      </c>
      <c r="J344" s="728">
        <v>182</v>
      </c>
      <c r="K344" s="750">
        <v>517</v>
      </c>
      <c r="L344" s="776">
        <v>111.66666666666667</v>
      </c>
      <c r="M344" s="726">
        <v>60.666666666666664</v>
      </c>
      <c r="N344" s="758">
        <v>172.33333333333334</v>
      </c>
      <c r="O344" s="776">
        <v>22</v>
      </c>
      <c r="P344" s="821">
        <v>26</v>
      </c>
    </row>
    <row r="345" spans="1:16" ht="13.5" customHeight="1" x14ac:dyDescent="0.3">
      <c r="A345" s="724" t="s">
        <v>776</v>
      </c>
      <c r="B345" s="724" t="s">
        <v>777</v>
      </c>
      <c r="C345" s="724"/>
      <c r="D345" s="724" t="s">
        <v>49</v>
      </c>
      <c r="E345" s="724" t="s">
        <v>767</v>
      </c>
      <c r="F345" s="968">
        <v>134.15985105310662</v>
      </c>
      <c r="G345" s="765">
        <v>59.697559682769906</v>
      </c>
      <c r="H345" s="769">
        <v>95.580540696322586</v>
      </c>
      <c r="I345" s="751">
        <v>99</v>
      </c>
      <c r="J345" s="728">
        <v>48</v>
      </c>
      <c r="K345" s="750">
        <v>147</v>
      </c>
      <c r="L345" s="776">
        <v>33</v>
      </c>
      <c r="M345" s="726">
        <v>16</v>
      </c>
      <c r="N345" s="758">
        <v>49</v>
      </c>
      <c r="O345" s="776">
        <v>21</v>
      </c>
      <c r="P345" s="821">
        <v>8</v>
      </c>
    </row>
    <row r="346" spans="1:16" ht="13.5" customHeight="1" x14ac:dyDescent="0.3">
      <c r="A346" s="724" t="s">
        <v>818</v>
      </c>
      <c r="B346" s="724" t="s">
        <v>819</v>
      </c>
      <c r="C346" s="724"/>
      <c r="D346" s="724" t="s">
        <v>49</v>
      </c>
      <c r="E346" s="724" t="s">
        <v>767</v>
      </c>
      <c r="F346" s="968">
        <v>132.81379869991355</v>
      </c>
      <c r="G346" s="765">
        <v>61.225048642021186</v>
      </c>
      <c r="H346" s="769">
        <v>95.574410419854914</v>
      </c>
      <c r="I346" s="751">
        <v>580</v>
      </c>
      <c r="J346" s="728">
        <v>286</v>
      </c>
      <c r="K346" s="750">
        <v>866</v>
      </c>
      <c r="L346" s="776">
        <v>193.33333333333334</v>
      </c>
      <c r="M346" s="726">
        <v>95.333333333333329</v>
      </c>
      <c r="N346" s="758">
        <v>288.66666666666669</v>
      </c>
      <c r="O346" s="776">
        <v>20</v>
      </c>
      <c r="P346" s="821">
        <v>11</v>
      </c>
    </row>
    <row r="347" spans="1:16" ht="13.5" customHeight="1" x14ac:dyDescent="0.3">
      <c r="A347" s="724" t="s">
        <v>1225</v>
      </c>
      <c r="B347" s="724" t="s">
        <v>794</v>
      </c>
      <c r="C347" s="724"/>
      <c r="D347" s="724" t="s">
        <v>49</v>
      </c>
      <c r="E347" s="724" t="s">
        <v>767</v>
      </c>
      <c r="F347" s="968">
        <v>124.63222812476961</v>
      </c>
      <c r="G347" s="765">
        <v>61.771074431262683</v>
      </c>
      <c r="H347" s="769">
        <v>92.024145772942546</v>
      </c>
      <c r="I347" s="751">
        <v>647</v>
      </c>
      <c r="J347" s="728">
        <v>344</v>
      </c>
      <c r="K347" s="750">
        <v>991</v>
      </c>
      <c r="L347" s="776">
        <v>215.66666666666666</v>
      </c>
      <c r="M347" s="726">
        <v>114.66666666666667</v>
      </c>
      <c r="N347" s="758">
        <v>330.33333333333331</v>
      </c>
      <c r="O347" s="776">
        <v>19</v>
      </c>
      <c r="P347" s="821">
        <v>14</v>
      </c>
    </row>
    <row r="348" spans="1:16" ht="13.5" customHeight="1" x14ac:dyDescent="0.3">
      <c r="A348" s="724" t="s">
        <v>778</v>
      </c>
      <c r="B348" s="724" t="s">
        <v>779</v>
      </c>
      <c r="C348" s="724"/>
      <c r="D348" s="724" t="s">
        <v>49</v>
      </c>
      <c r="E348" s="724" t="s">
        <v>767</v>
      </c>
      <c r="F348" s="968">
        <v>121.3249109152429</v>
      </c>
      <c r="G348" s="765">
        <v>64.109136523637872</v>
      </c>
      <c r="H348" s="769">
        <v>91.831549394992862</v>
      </c>
      <c r="I348" s="751">
        <v>297</v>
      </c>
      <c r="J348" s="728">
        <v>166</v>
      </c>
      <c r="K348" s="750">
        <v>463</v>
      </c>
      <c r="L348" s="776">
        <v>99</v>
      </c>
      <c r="M348" s="726">
        <v>55.333333333333336</v>
      </c>
      <c r="N348" s="758">
        <v>154.33333333333334</v>
      </c>
      <c r="O348" s="776">
        <v>18</v>
      </c>
      <c r="P348" s="821">
        <v>10</v>
      </c>
    </row>
    <row r="349" spans="1:16" ht="13.5" customHeight="1" x14ac:dyDescent="0.3">
      <c r="A349" s="724" t="s">
        <v>824</v>
      </c>
      <c r="B349" s="724" t="s">
        <v>825</v>
      </c>
      <c r="C349" s="724"/>
      <c r="D349" s="724" t="s">
        <v>49</v>
      </c>
      <c r="E349" s="724" t="s">
        <v>767</v>
      </c>
      <c r="F349" s="968">
        <v>125.19006752918554</v>
      </c>
      <c r="G349" s="765">
        <v>57.437099594389203</v>
      </c>
      <c r="H349" s="769">
        <v>89.930958090183523</v>
      </c>
      <c r="I349" s="751">
        <v>281</v>
      </c>
      <c r="J349" s="728">
        <v>138</v>
      </c>
      <c r="K349" s="750">
        <v>419</v>
      </c>
      <c r="L349" s="776">
        <v>93.666666666666671</v>
      </c>
      <c r="M349" s="726">
        <v>46</v>
      </c>
      <c r="N349" s="758">
        <v>139.66666666666666</v>
      </c>
      <c r="O349" s="776">
        <v>17</v>
      </c>
      <c r="P349" s="821">
        <v>17</v>
      </c>
    </row>
    <row r="350" spans="1:16" ht="13.5" customHeight="1" x14ac:dyDescent="0.3">
      <c r="A350" s="724" t="s">
        <v>790</v>
      </c>
      <c r="B350" s="724" t="s">
        <v>791</v>
      </c>
      <c r="C350" s="724"/>
      <c r="D350" s="724" t="s">
        <v>49</v>
      </c>
      <c r="E350" s="724" t="s">
        <v>767</v>
      </c>
      <c r="F350" s="968">
        <v>133.9521941529139</v>
      </c>
      <c r="G350" s="765">
        <v>45.515477180730869</v>
      </c>
      <c r="H350" s="769">
        <v>89.708816535523269</v>
      </c>
      <c r="I350" s="751">
        <v>61</v>
      </c>
      <c r="J350" s="728">
        <v>19</v>
      </c>
      <c r="K350" s="750">
        <v>80</v>
      </c>
      <c r="L350" s="776">
        <v>20.333333333333332</v>
      </c>
      <c r="M350" s="726">
        <v>6.333333333333333</v>
      </c>
      <c r="N350" s="758">
        <v>26.666666666666668</v>
      </c>
      <c r="O350" s="776">
        <v>16</v>
      </c>
      <c r="P350" s="821">
        <v>9</v>
      </c>
    </row>
    <row r="351" spans="1:16" ht="13.5" customHeight="1" x14ac:dyDescent="0.3">
      <c r="A351" s="724" t="s">
        <v>807</v>
      </c>
      <c r="B351" s="724" t="s">
        <v>808</v>
      </c>
      <c r="C351" s="724"/>
      <c r="D351" s="724" t="s">
        <v>49</v>
      </c>
      <c r="E351" s="724" t="s">
        <v>767</v>
      </c>
      <c r="F351" s="968">
        <v>109.19505709803035</v>
      </c>
      <c r="G351" s="765">
        <v>61.023344342957927</v>
      </c>
      <c r="H351" s="769">
        <v>85.313216738337061</v>
      </c>
      <c r="I351" s="751">
        <v>39</v>
      </c>
      <c r="J351" s="728">
        <v>22</v>
      </c>
      <c r="K351" s="750">
        <v>61</v>
      </c>
      <c r="L351" s="776">
        <v>13</v>
      </c>
      <c r="M351" s="726">
        <v>7.333333333333333</v>
      </c>
      <c r="N351" s="758">
        <v>20.333333333333332</v>
      </c>
      <c r="O351" s="776">
        <v>15</v>
      </c>
      <c r="P351" s="821">
        <v>25</v>
      </c>
    </row>
    <row r="352" spans="1:16" ht="13.5" customHeight="1" x14ac:dyDescent="0.3">
      <c r="A352" s="724" t="s">
        <v>772</v>
      </c>
      <c r="B352" s="724" t="s">
        <v>773</v>
      </c>
      <c r="C352" s="724"/>
      <c r="D352" s="724" t="s">
        <v>49</v>
      </c>
      <c r="E352" s="724" t="s">
        <v>767</v>
      </c>
      <c r="F352" s="968">
        <v>115.41687634806289</v>
      </c>
      <c r="G352" s="765">
        <v>52.788860888396393</v>
      </c>
      <c r="H352" s="769">
        <v>83.357729273288015</v>
      </c>
      <c r="I352" s="751">
        <v>166</v>
      </c>
      <c r="J352" s="728">
        <v>82</v>
      </c>
      <c r="K352" s="750">
        <v>248</v>
      </c>
      <c r="L352" s="776">
        <v>55.333333333333336</v>
      </c>
      <c r="M352" s="726">
        <v>27.333333333333332</v>
      </c>
      <c r="N352" s="758">
        <v>82.666666666666671</v>
      </c>
      <c r="O352" s="776">
        <v>14</v>
      </c>
      <c r="P352" s="821">
        <v>15</v>
      </c>
    </row>
    <row r="353" spans="1:16" ht="13.5" customHeight="1" x14ac:dyDescent="0.3">
      <c r="A353" s="724" t="s">
        <v>774</v>
      </c>
      <c r="B353" s="724" t="s">
        <v>775</v>
      </c>
      <c r="C353" s="724"/>
      <c r="D353" s="724" t="s">
        <v>49</v>
      </c>
      <c r="E353" s="724" t="s">
        <v>767</v>
      </c>
      <c r="F353" s="968">
        <v>110.30883393769383</v>
      </c>
      <c r="G353" s="765">
        <v>56.139725642330085</v>
      </c>
      <c r="H353" s="769">
        <v>82.330343261283772</v>
      </c>
      <c r="I353" s="751">
        <v>604</v>
      </c>
      <c r="J353" s="728">
        <v>325</v>
      </c>
      <c r="K353" s="750">
        <v>929</v>
      </c>
      <c r="L353" s="776">
        <v>201.33333333333334</v>
      </c>
      <c r="M353" s="726">
        <v>108.33333333333333</v>
      </c>
      <c r="N353" s="758">
        <v>309.66666666666669</v>
      </c>
      <c r="O353" s="776">
        <v>13</v>
      </c>
      <c r="P353" s="821">
        <v>30</v>
      </c>
    </row>
    <row r="354" spans="1:16" ht="13.5" customHeight="1" x14ac:dyDescent="0.3">
      <c r="A354" s="724" t="s">
        <v>800</v>
      </c>
      <c r="B354" s="724" t="s">
        <v>801</v>
      </c>
      <c r="C354" s="724"/>
      <c r="D354" s="724" t="s">
        <v>49</v>
      </c>
      <c r="E354" s="724" t="s">
        <v>767</v>
      </c>
      <c r="F354" s="968">
        <v>103.70455305676363</v>
      </c>
      <c r="G354" s="765">
        <v>61.841240244986572</v>
      </c>
      <c r="H354" s="769">
        <v>81.900912231540289</v>
      </c>
      <c r="I354" s="751">
        <v>125</v>
      </c>
      <c r="J354" s="728">
        <v>82</v>
      </c>
      <c r="K354" s="750">
        <v>207</v>
      </c>
      <c r="L354" s="776">
        <v>41.666666666666664</v>
      </c>
      <c r="M354" s="726">
        <v>27.333333333333332</v>
      </c>
      <c r="N354" s="758">
        <v>69</v>
      </c>
      <c r="O354" s="776">
        <v>12</v>
      </c>
      <c r="P354" s="821">
        <v>18</v>
      </c>
    </row>
    <row r="355" spans="1:16" ht="13.5" customHeight="1" x14ac:dyDescent="0.3">
      <c r="A355" s="724" t="s">
        <v>814</v>
      </c>
      <c r="B355" s="724" t="s">
        <v>815</v>
      </c>
      <c r="C355" s="724"/>
      <c r="D355" s="724" t="s">
        <v>49</v>
      </c>
      <c r="E355" s="724" t="s">
        <v>767</v>
      </c>
      <c r="F355" s="968">
        <v>131.12227573448587</v>
      </c>
      <c r="G355" s="765">
        <v>30.355480677741866</v>
      </c>
      <c r="H355" s="769">
        <v>81.833906892511976</v>
      </c>
      <c r="I355" s="751">
        <v>44</v>
      </c>
      <c r="J355" s="728">
        <v>10</v>
      </c>
      <c r="K355" s="750">
        <v>54</v>
      </c>
      <c r="L355" s="776">
        <v>14.666666666666666</v>
      </c>
      <c r="M355" s="726">
        <v>3.3333333333333335</v>
      </c>
      <c r="N355" s="758">
        <v>18</v>
      </c>
      <c r="O355" s="776">
        <v>11</v>
      </c>
      <c r="P355" s="821">
        <v>24</v>
      </c>
    </row>
    <row r="356" spans="1:16" ht="13.5" customHeight="1" x14ac:dyDescent="0.3">
      <c r="A356" s="724" t="s">
        <v>802</v>
      </c>
      <c r="B356" s="724" t="s">
        <v>803</v>
      </c>
      <c r="C356" s="724"/>
      <c r="D356" s="724" t="s">
        <v>49</v>
      </c>
      <c r="E356" s="724" t="s">
        <v>767</v>
      </c>
      <c r="F356" s="968">
        <v>106.65497007457057</v>
      </c>
      <c r="G356" s="765">
        <v>53.354083555942793</v>
      </c>
      <c r="H356" s="769">
        <v>78.94001435968562</v>
      </c>
      <c r="I356" s="751">
        <v>145</v>
      </c>
      <c r="J356" s="728">
        <v>79</v>
      </c>
      <c r="K356" s="750">
        <v>224</v>
      </c>
      <c r="L356" s="776">
        <v>48.333333333333336</v>
      </c>
      <c r="M356" s="726">
        <v>26.333333333333332</v>
      </c>
      <c r="N356" s="758">
        <v>74.666666666666671</v>
      </c>
      <c r="O356" s="776">
        <v>10</v>
      </c>
      <c r="P356" s="821">
        <v>23</v>
      </c>
    </row>
    <row r="357" spans="1:16" ht="13.5" customHeight="1" x14ac:dyDescent="0.3">
      <c r="A357" s="724" t="s">
        <v>796</v>
      </c>
      <c r="B357" s="724" t="s">
        <v>797</v>
      </c>
      <c r="C357" s="724"/>
      <c r="D357" s="724" t="s">
        <v>49</v>
      </c>
      <c r="E357" s="724" t="s">
        <v>767</v>
      </c>
      <c r="F357" s="968">
        <v>114.82958387150612</v>
      </c>
      <c r="G357" s="765">
        <v>42.990253544612806</v>
      </c>
      <c r="H357" s="769">
        <v>78.042275811894129</v>
      </c>
      <c r="I357" s="751">
        <v>409</v>
      </c>
      <c r="J357" s="728">
        <v>160</v>
      </c>
      <c r="K357" s="750">
        <v>569</v>
      </c>
      <c r="L357" s="776">
        <v>136.33333333333334</v>
      </c>
      <c r="M357" s="726">
        <v>53.333333333333336</v>
      </c>
      <c r="N357" s="758">
        <v>189.66666666666666</v>
      </c>
      <c r="O357" s="776">
        <v>9</v>
      </c>
      <c r="P357" s="821">
        <v>19</v>
      </c>
    </row>
    <row r="358" spans="1:16" ht="13.5" customHeight="1" x14ac:dyDescent="0.3">
      <c r="A358" s="724" t="s">
        <v>768</v>
      </c>
      <c r="B358" s="724" t="s">
        <v>769</v>
      </c>
      <c r="C358" s="724"/>
      <c r="D358" s="724" t="s">
        <v>49</v>
      </c>
      <c r="E358" s="724" t="s">
        <v>767</v>
      </c>
      <c r="F358" s="968">
        <v>108.59011169890204</v>
      </c>
      <c r="G358" s="765">
        <v>46.23272736035323</v>
      </c>
      <c r="H358" s="769">
        <v>77.103818646619871</v>
      </c>
      <c r="I358" s="751">
        <v>399</v>
      </c>
      <c r="J358" s="728">
        <v>172</v>
      </c>
      <c r="K358" s="750">
        <v>571</v>
      </c>
      <c r="L358" s="776">
        <v>133</v>
      </c>
      <c r="M358" s="726">
        <v>57.333333333333336</v>
      </c>
      <c r="N358" s="758">
        <v>190.33333333333334</v>
      </c>
      <c r="O358" s="776">
        <v>8</v>
      </c>
      <c r="P358" s="821">
        <v>29</v>
      </c>
    </row>
    <row r="359" spans="1:16" ht="13.5" customHeight="1" x14ac:dyDescent="0.3">
      <c r="A359" s="724" t="s">
        <v>820</v>
      </c>
      <c r="B359" s="724" t="s">
        <v>821</v>
      </c>
      <c r="C359" s="724"/>
      <c r="D359" s="724" t="s">
        <v>49</v>
      </c>
      <c r="E359" s="724" t="s">
        <v>767</v>
      </c>
      <c r="F359" s="968">
        <v>101.13983919011966</v>
      </c>
      <c r="G359" s="765">
        <v>47.17534952766713</v>
      </c>
      <c r="H359" s="769">
        <v>73.199064548303284</v>
      </c>
      <c r="I359" s="751">
        <v>123</v>
      </c>
      <c r="J359" s="728">
        <v>62</v>
      </c>
      <c r="K359" s="750">
        <v>185</v>
      </c>
      <c r="L359" s="776">
        <v>41</v>
      </c>
      <c r="M359" s="726">
        <v>20.666666666666668</v>
      </c>
      <c r="N359" s="758">
        <v>61.666666666666664</v>
      </c>
      <c r="O359" s="776">
        <v>7</v>
      </c>
      <c r="P359" s="821">
        <v>28</v>
      </c>
    </row>
    <row r="360" spans="1:16" ht="13.5" customHeight="1" x14ac:dyDescent="0.3">
      <c r="A360" s="724" t="s">
        <v>786</v>
      </c>
      <c r="B360" s="724" t="s">
        <v>787</v>
      </c>
      <c r="C360" s="724"/>
      <c r="D360" s="724" t="s">
        <v>49</v>
      </c>
      <c r="E360" s="724" t="s">
        <v>767</v>
      </c>
      <c r="F360" s="968">
        <v>98.519347067691371</v>
      </c>
      <c r="G360" s="765">
        <v>48.635889816396123</v>
      </c>
      <c r="H360" s="769">
        <v>72.460884331327051</v>
      </c>
      <c r="I360" s="751">
        <v>142</v>
      </c>
      <c r="J360" s="728">
        <v>77</v>
      </c>
      <c r="K360" s="750">
        <v>219</v>
      </c>
      <c r="L360" s="776">
        <v>47.333333333333336</v>
      </c>
      <c r="M360" s="726">
        <v>25.666666666666668</v>
      </c>
      <c r="N360" s="758">
        <v>73</v>
      </c>
      <c r="O360" s="776">
        <v>6</v>
      </c>
      <c r="P360" s="821">
        <v>22</v>
      </c>
    </row>
    <row r="361" spans="1:16" ht="13.5" customHeight="1" x14ac:dyDescent="0.3">
      <c r="A361" s="724" t="s">
        <v>1226</v>
      </c>
      <c r="B361" s="724" t="s">
        <v>809</v>
      </c>
      <c r="C361" s="724"/>
      <c r="D361" s="724" t="s">
        <v>49</v>
      </c>
      <c r="E361" s="724" t="s">
        <v>767</v>
      </c>
      <c r="F361" s="968">
        <v>95.920954683832846</v>
      </c>
      <c r="G361" s="765">
        <v>46.540715361477091</v>
      </c>
      <c r="H361" s="769">
        <v>70.516384487694225</v>
      </c>
      <c r="I361" s="751">
        <v>214</v>
      </c>
      <c r="J361" s="728">
        <v>112</v>
      </c>
      <c r="K361" s="750">
        <v>326</v>
      </c>
      <c r="L361" s="776">
        <v>71.333333333333329</v>
      </c>
      <c r="M361" s="726">
        <v>37.333333333333336</v>
      </c>
      <c r="N361" s="758">
        <v>108.66666666666667</v>
      </c>
      <c r="O361" s="776">
        <v>5</v>
      </c>
      <c r="P361" s="821">
        <v>27</v>
      </c>
    </row>
    <row r="362" spans="1:16" ht="13.5" customHeight="1" x14ac:dyDescent="0.3">
      <c r="A362" s="724" t="s">
        <v>784</v>
      </c>
      <c r="B362" s="724" t="s">
        <v>785</v>
      </c>
      <c r="C362" s="724"/>
      <c r="D362" s="724" t="s">
        <v>49</v>
      </c>
      <c r="E362" s="724" t="s">
        <v>767</v>
      </c>
      <c r="F362" s="968">
        <v>98.135822307428555</v>
      </c>
      <c r="G362" s="765">
        <v>42.34018322991772</v>
      </c>
      <c r="H362" s="769">
        <v>68.564818031077721</v>
      </c>
      <c r="I362" s="751">
        <v>148</v>
      </c>
      <c r="J362" s="728">
        <v>72</v>
      </c>
      <c r="K362" s="750">
        <v>220</v>
      </c>
      <c r="L362" s="776">
        <v>49.333333333333336</v>
      </c>
      <c r="M362" s="726">
        <v>24</v>
      </c>
      <c r="N362" s="758">
        <v>73.333333333333329</v>
      </c>
      <c r="O362" s="776">
        <v>4</v>
      </c>
      <c r="P362" s="821">
        <v>31</v>
      </c>
    </row>
    <row r="363" spans="1:16" ht="13.5" customHeight="1" x14ac:dyDescent="0.3">
      <c r="A363" s="724" t="s">
        <v>770</v>
      </c>
      <c r="B363" s="724" t="s">
        <v>771</v>
      </c>
      <c r="C363" s="724"/>
      <c r="D363" s="724" t="s">
        <v>49</v>
      </c>
      <c r="E363" s="724" t="s">
        <v>767</v>
      </c>
      <c r="F363" s="968">
        <v>91.409629448485504</v>
      </c>
      <c r="G363" s="765">
        <v>46.941850618200704</v>
      </c>
      <c r="H363" s="769">
        <v>68.495239700399523</v>
      </c>
      <c r="I363" s="751">
        <v>161</v>
      </c>
      <c r="J363" s="728">
        <v>90</v>
      </c>
      <c r="K363" s="750">
        <v>251</v>
      </c>
      <c r="L363" s="776">
        <v>53.666666666666664</v>
      </c>
      <c r="M363" s="726">
        <v>30</v>
      </c>
      <c r="N363" s="758">
        <v>83.666666666666671</v>
      </c>
      <c r="O363" s="776">
        <v>3</v>
      </c>
      <c r="P363" s="821">
        <v>20</v>
      </c>
    </row>
    <row r="364" spans="1:16" ht="13.5" customHeight="1" x14ac:dyDescent="0.3">
      <c r="A364" s="724" t="s">
        <v>788</v>
      </c>
      <c r="B364" s="724" t="s">
        <v>789</v>
      </c>
      <c r="C364" s="724"/>
      <c r="D364" s="724" t="s">
        <v>49</v>
      </c>
      <c r="E364" s="724" t="s">
        <v>767</v>
      </c>
      <c r="F364" s="968">
        <v>84.70753057097167</v>
      </c>
      <c r="G364" s="765">
        <v>40.884090753195295</v>
      </c>
      <c r="H364" s="769">
        <v>61.516598646797782</v>
      </c>
      <c r="I364" s="751">
        <v>103</v>
      </c>
      <c r="J364" s="728">
        <v>56</v>
      </c>
      <c r="K364" s="750">
        <v>159</v>
      </c>
      <c r="L364" s="776">
        <v>34.333333333333336</v>
      </c>
      <c r="M364" s="726">
        <v>18.666666666666668</v>
      </c>
      <c r="N364" s="758">
        <v>53</v>
      </c>
      <c r="O364" s="776">
        <v>2</v>
      </c>
      <c r="P364" s="821">
        <v>32</v>
      </c>
    </row>
    <row r="365" spans="1:16" ht="13.5" customHeight="1" x14ac:dyDescent="0.3">
      <c r="A365" s="724" t="s">
        <v>812</v>
      </c>
      <c r="B365" s="724" t="s">
        <v>813</v>
      </c>
      <c r="C365" s="724"/>
      <c r="D365" s="724" t="s">
        <v>49</v>
      </c>
      <c r="E365" s="724" t="s">
        <v>767</v>
      </c>
      <c r="F365" s="968">
        <v>84.070455185989118</v>
      </c>
      <c r="G365" s="765">
        <v>37.400270967426948</v>
      </c>
      <c r="H365" s="769">
        <v>60.189600886460738</v>
      </c>
      <c r="I365" s="751">
        <v>158</v>
      </c>
      <c r="J365" s="728">
        <v>73</v>
      </c>
      <c r="K365" s="750">
        <v>231</v>
      </c>
      <c r="L365" s="776">
        <v>52.666666666666664</v>
      </c>
      <c r="M365" s="726">
        <v>24.333333333333332</v>
      </c>
      <c r="N365" s="758">
        <v>77</v>
      </c>
      <c r="O365" s="776">
        <v>1</v>
      </c>
      <c r="P365" s="821">
        <v>21</v>
      </c>
    </row>
    <row r="366" spans="1:16" ht="13.5" customHeight="1" x14ac:dyDescent="0.3">
      <c r="A366" s="724" t="s">
        <v>826</v>
      </c>
      <c r="B366" s="724" t="s">
        <v>827</v>
      </c>
      <c r="C366" s="724" t="s">
        <v>955</v>
      </c>
      <c r="D366" s="724" t="s">
        <v>828</v>
      </c>
      <c r="E366" s="724" t="s">
        <v>829</v>
      </c>
      <c r="F366" s="968">
        <v>113.5</v>
      </c>
      <c r="G366" s="765">
        <v>55.2</v>
      </c>
      <c r="H366" s="769">
        <v>83.5</v>
      </c>
      <c r="I366" s="749">
        <v>207</v>
      </c>
      <c r="J366" s="727">
        <v>108</v>
      </c>
      <c r="K366" s="752">
        <v>315</v>
      </c>
      <c r="L366" s="776">
        <v>69</v>
      </c>
      <c r="M366" s="726">
        <v>36</v>
      </c>
      <c r="N366" s="758">
        <v>105</v>
      </c>
      <c r="O366" s="1146">
        <v>10</v>
      </c>
      <c r="P366" s="821">
        <v>14</v>
      </c>
    </row>
    <row r="367" spans="1:16" ht="13.5" customHeight="1" x14ac:dyDescent="0.3">
      <c r="A367" s="724" t="s">
        <v>830</v>
      </c>
      <c r="B367" s="724" t="s">
        <v>831</v>
      </c>
      <c r="C367" s="724" t="s">
        <v>955</v>
      </c>
      <c r="D367" s="724" t="s">
        <v>828</v>
      </c>
      <c r="E367" s="724" t="s">
        <v>829</v>
      </c>
      <c r="F367" s="968">
        <v>133.69999999999999</v>
      </c>
      <c r="G367" s="765">
        <v>57.8</v>
      </c>
      <c r="H367" s="769">
        <v>94.8</v>
      </c>
      <c r="I367" s="749">
        <v>192</v>
      </c>
      <c r="J367" s="727">
        <v>90</v>
      </c>
      <c r="K367" s="752">
        <v>282</v>
      </c>
      <c r="L367" s="776">
        <v>64</v>
      </c>
      <c r="M367" s="726">
        <v>30</v>
      </c>
      <c r="N367" s="758">
        <v>94</v>
      </c>
      <c r="O367" s="1146">
        <v>16</v>
      </c>
      <c r="P367" s="821">
        <v>9</v>
      </c>
    </row>
    <row r="368" spans="1:16" ht="13.5" customHeight="1" x14ac:dyDescent="0.3">
      <c r="A368" s="724" t="s">
        <v>832</v>
      </c>
      <c r="B368" s="724" t="s">
        <v>833</v>
      </c>
      <c r="C368" s="724" t="s">
        <v>955</v>
      </c>
      <c r="D368" s="724" t="s">
        <v>828</v>
      </c>
      <c r="E368" s="724" t="s">
        <v>829</v>
      </c>
      <c r="F368" s="968">
        <v>117.6</v>
      </c>
      <c r="G368" s="765">
        <v>48.8</v>
      </c>
      <c r="H368" s="769">
        <v>82.3</v>
      </c>
      <c r="I368" s="749">
        <v>258</v>
      </c>
      <c r="J368" s="727">
        <v>114</v>
      </c>
      <c r="K368" s="752">
        <v>372</v>
      </c>
      <c r="L368" s="776">
        <v>86</v>
      </c>
      <c r="M368" s="726">
        <v>38</v>
      </c>
      <c r="N368" s="758">
        <v>124</v>
      </c>
      <c r="O368" s="1146">
        <v>9</v>
      </c>
      <c r="P368" s="821">
        <v>18</v>
      </c>
    </row>
    <row r="369" spans="1:16" ht="13.5" customHeight="1" x14ac:dyDescent="0.3">
      <c r="A369" s="724" t="s">
        <v>834</v>
      </c>
      <c r="B369" s="724" t="s">
        <v>835</v>
      </c>
      <c r="C369" s="724" t="s">
        <v>955</v>
      </c>
      <c r="D369" s="724" t="s">
        <v>828</v>
      </c>
      <c r="E369" s="724" t="s">
        <v>829</v>
      </c>
      <c r="F369" s="968">
        <v>119.8</v>
      </c>
      <c r="G369" s="765">
        <v>57.7</v>
      </c>
      <c r="H369" s="769">
        <v>88.3</v>
      </c>
      <c r="I369" s="749">
        <v>222</v>
      </c>
      <c r="J369" s="727">
        <v>108</v>
      </c>
      <c r="K369" s="752">
        <v>330</v>
      </c>
      <c r="L369" s="776">
        <v>74</v>
      </c>
      <c r="M369" s="726">
        <v>36</v>
      </c>
      <c r="N369" s="758">
        <v>110</v>
      </c>
      <c r="O369" s="1146">
        <v>12</v>
      </c>
      <c r="P369" s="821">
        <v>16</v>
      </c>
    </row>
    <row r="370" spans="1:16" ht="13.5" customHeight="1" x14ac:dyDescent="0.3">
      <c r="A370" s="724" t="s">
        <v>838</v>
      </c>
      <c r="B370" s="724" t="s">
        <v>839</v>
      </c>
      <c r="C370" s="724" t="s">
        <v>956</v>
      </c>
      <c r="D370" s="724" t="s">
        <v>828</v>
      </c>
      <c r="E370" s="724" t="s">
        <v>829</v>
      </c>
      <c r="F370" s="968">
        <v>97.6</v>
      </c>
      <c r="G370" s="765">
        <v>34.799999999999997</v>
      </c>
      <c r="H370" s="769">
        <v>65.900000000000006</v>
      </c>
      <c r="I370" s="749">
        <v>111</v>
      </c>
      <c r="J370" s="727">
        <v>39</v>
      </c>
      <c r="K370" s="752">
        <v>150</v>
      </c>
      <c r="L370" s="776">
        <v>37</v>
      </c>
      <c r="M370" s="726">
        <v>13</v>
      </c>
      <c r="N370" s="758">
        <v>50</v>
      </c>
      <c r="O370" s="1146">
        <v>2</v>
      </c>
      <c r="P370" s="821">
        <v>20</v>
      </c>
    </row>
    <row r="371" spans="1:16" ht="13.5" customHeight="1" x14ac:dyDescent="0.3">
      <c r="A371" s="724" t="s">
        <v>840</v>
      </c>
      <c r="B371" s="724" t="s">
        <v>841</v>
      </c>
      <c r="C371" s="724" t="s">
        <v>956</v>
      </c>
      <c r="D371" s="724" t="s">
        <v>828</v>
      </c>
      <c r="E371" s="724" t="s">
        <v>829</v>
      </c>
      <c r="F371" s="968">
        <v>107</v>
      </c>
      <c r="G371" s="765">
        <v>56.8</v>
      </c>
      <c r="H371" s="769">
        <v>81.2</v>
      </c>
      <c r="I371" s="749">
        <v>207</v>
      </c>
      <c r="J371" s="727">
        <v>120</v>
      </c>
      <c r="K371" s="752">
        <v>324</v>
      </c>
      <c r="L371" s="776">
        <v>69</v>
      </c>
      <c r="M371" s="726">
        <v>40</v>
      </c>
      <c r="N371" s="758">
        <v>108</v>
      </c>
      <c r="O371" s="1146">
        <v>8</v>
      </c>
      <c r="P371" s="821">
        <v>13</v>
      </c>
    </row>
    <row r="372" spans="1:16" ht="13.5" customHeight="1" x14ac:dyDescent="0.3">
      <c r="A372" s="724" t="s">
        <v>836</v>
      </c>
      <c r="B372" s="724" t="s">
        <v>837</v>
      </c>
      <c r="C372" s="724" t="s">
        <v>956</v>
      </c>
      <c r="D372" s="724" t="s">
        <v>828</v>
      </c>
      <c r="E372" s="724" t="s">
        <v>829</v>
      </c>
      <c r="F372" s="968">
        <v>130.19999999999999</v>
      </c>
      <c r="G372" s="765">
        <v>60.1</v>
      </c>
      <c r="H372" s="769">
        <v>94.3</v>
      </c>
      <c r="I372" s="749">
        <v>369</v>
      </c>
      <c r="J372" s="727">
        <v>180</v>
      </c>
      <c r="K372" s="752">
        <v>549</v>
      </c>
      <c r="L372" s="776">
        <v>123</v>
      </c>
      <c r="M372" s="726">
        <v>60</v>
      </c>
      <c r="N372" s="758">
        <v>183</v>
      </c>
      <c r="O372" s="1146">
        <v>14</v>
      </c>
      <c r="P372" s="821">
        <v>10</v>
      </c>
    </row>
    <row r="373" spans="1:16" ht="13.5" customHeight="1" x14ac:dyDescent="0.3">
      <c r="A373" s="724" t="s">
        <v>844</v>
      </c>
      <c r="B373" s="724" t="s">
        <v>845</v>
      </c>
      <c r="C373" s="724" t="s">
        <v>960</v>
      </c>
      <c r="D373" s="724" t="s">
        <v>828</v>
      </c>
      <c r="E373" s="724" t="s">
        <v>829</v>
      </c>
      <c r="F373" s="968">
        <v>132.69999999999999</v>
      </c>
      <c r="G373" s="765">
        <v>65.5</v>
      </c>
      <c r="H373" s="769">
        <v>98.2</v>
      </c>
      <c r="I373" s="749">
        <v>318</v>
      </c>
      <c r="J373" s="727">
        <v>165</v>
      </c>
      <c r="K373" s="752">
        <v>483</v>
      </c>
      <c r="L373" s="776">
        <v>106</v>
      </c>
      <c r="M373" s="726">
        <v>55</v>
      </c>
      <c r="N373" s="758">
        <v>161</v>
      </c>
      <c r="O373" s="1146">
        <v>20</v>
      </c>
      <c r="P373" s="821">
        <v>5</v>
      </c>
    </row>
    <row r="374" spans="1:16" ht="13.5" customHeight="1" x14ac:dyDescent="0.3">
      <c r="A374" s="724" t="s">
        <v>842</v>
      </c>
      <c r="B374" s="724" t="s">
        <v>843</v>
      </c>
      <c r="C374" s="724" t="s">
        <v>960</v>
      </c>
      <c r="D374" s="724" t="s">
        <v>828</v>
      </c>
      <c r="E374" s="724" t="s">
        <v>829</v>
      </c>
      <c r="F374" s="968">
        <v>160.9</v>
      </c>
      <c r="G374" s="765">
        <v>73.3</v>
      </c>
      <c r="H374" s="769">
        <v>116.4</v>
      </c>
      <c r="I374" s="749">
        <v>156</v>
      </c>
      <c r="J374" s="727">
        <v>72</v>
      </c>
      <c r="K374" s="752">
        <v>228</v>
      </c>
      <c r="L374" s="776">
        <v>52</v>
      </c>
      <c r="M374" s="726">
        <v>24</v>
      </c>
      <c r="N374" s="758">
        <v>76</v>
      </c>
      <c r="O374" s="1146">
        <v>22</v>
      </c>
      <c r="P374" s="821">
        <v>1</v>
      </c>
    </row>
    <row r="375" spans="1:16" ht="13.5" customHeight="1" x14ac:dyDescent="0.3">
      <c r="A375" s="724" t="s">
        <v>850</v>
      </c>
      <c r="B375" s="724" t="s">
        <v>851</v>
      </c>
      <c r="C375" s="724" t="s">
        <v>960</v>
      </c>
      <c r="D375" s="724" t="s">
        <v>828</v>
      </c>
      <c r="E375" s="724" t="s">
        <v>829</v>
      </c>
      <c r="F375" s="968">
        <v>141.1</v>
      </c>
      <c r="G375" s="765">
        <v>55.5</v>
      </c>
      <c r="H375" s="769">
        <v>97.1</v>
      </c>
      <c r="I375" s="749">
        <v>174</v>
      </c>
      <c r="J375" s="727">
        <v>72</v>
      </c>
      <c r="K375" s="752">
        <v>249</v>
      </c>
      <c r="L375" s="776">
        <v>58</v>
      </c>
      <c r="M375" s="726">
        <v>24</v>
      </c>
      <c r="N375" s="758">
        <v>83</v>
      </c>
      <c r="O375" s="1146">
        <v>18</v>
      </c>
      <c r="P375" s="821">
        <v>6</v>
      </c>
    </row>
    <row r="376" spans="1:16" ht="13.5" customHeight="1" x14ac:dyDescent="0.3">
      <c r="A376" s="724" t="s">
        <v>846</v>
      </c>
      <c r="B376" s="724" t="s">
        <v>847</v>
      </c>
      <c r="C376" s="724" t="s">
        <v>960</v>
      </c>
      <c r="D376" s="724" t="s">
        <v>828</v>
      </c>
      <c r="E376" s="724" t="s">
        <v>829</v>
      </c>
      <c r="F376" s="968">
        <v>109.5</v>
      </c>
      <c r="G376" s="765">
        <v>39.4</v>
      </c>
      <c r="H376" s="769">
        <v>73.599999999999994</v>
      </c>
      <c r="I376" s="749">
        <v>159</v>
      </c>
      <c r="J376" s="727">
        <v>60</v>
      </c>
      <c r="K376" s="752">
        <v>219</v>
      </c>
      <c r="L376" s="776">
        <v>53</v>
      </c>
      <c r="M376" s="726">
        <v>20</v>
      </c>
      <c r="N376" s="758">
        <v>73</v>
      </c>
      <c r="O376" s="1146">
        <v>3</v>
      </c>
      <c r="P376" s="821">
        <v>22</v>
      </c>
    </row>
    <row r="377" spans="1:16" ht="13.5" customHeight="1" x14ac:dyDescent="0.3">
      <c r="A377" s="724" t="s">
        <v>848</v>
      </c>
      <c r="B377" s="724" t="s">
        <v>849</v>
      </c>
      <c r="C377" s="724" t="s">
        <v>960</v>
      </c>
      <c r="D377" s="724" t="s">
        <v>828</v>
      </c>
      <c r="E377" s="724" t="s">
        <v>829</v>
      </c>
      <c r="F377" s="968">
        <v>133.6</v>
      </c>
      <c r="G377" s="765">
        <v>59.6</v>
      </c>
      <c r="H377" s="769">
        <v>95.5</v>
      </c>
      <c r="I377" s="749">
        <v>240</v>
      </c>
      <c r="J377" s="727">
        <v>114</v>
      </c>
      <c r="K377" s="752">
        <v>351</v>
      </c>
      <c r="L377" s="776">
        <v>80</v>
      </c>
      <c r="M377" s="726">
        <v>38</v>
      </c>
      <c r="N377" s="758">
        <v>117</v>
      </c>
      <c r="O377" s="1146">
        <v>17</v>
      </c>
      <c r="P377" s="821">
        <v>7</v>
      </c>
    </row>
    <row r="378" spans="1:16" ht="13.5" customHeight="1" x14ac:dyDescent="0.3">
      <c r="A378" s="724" t="s">
        <v>855</v>
      </c>
      <c r="B378" s="724" t="s">
        <v>856</v>
      </c>
      <c r="C378" s="724" t="s">
        <v>854</v>
      </c>
      <c r="D378" s="724" t="s">
        <v>828</v>
      </c>
      <c r="E378" s="724" t="s">
        <v>829</v>
      </c>
      <c r="F378" s="968">
        <v>109.1</v>
      </c>
      <c r="G378" s="765">
        <v>53.6</v>
      </c>
      <c r="H378" s="769">
        <v>80.900000000000006</v>
      </c>
      <c r="I378" s="749">
        <v>123</v>
      </c>
      <c r="J378" s="727">
        <v>63</v>
      </c>
      <c r="K378" s="752">
        <v>186</v>
      </c>
      <c r="L378" s="776">
        <v>41</v>
      </c>
      <c r="M378" s="726">
        <v>21</v>
      </c>
      <c r="N378" s="758">
        <v>62</v>
      </c>
      <c r="O378" s="1146">
        <v>7</v>
      </c>
      <c r="P378" s="821">
        <v>11</v>
      </c>
    </row>
    <row r="379" spans="1:16" ht="13.5" customHeight="1" x14ac:dyDescent="0.3">
      <c r="A379" s="724" t="s">
        <v>852</v>
      </c>
      <c r="B379" s="724" t="s">
        <v>853</v>
      </c>
      <c r="C379" s="724" t="s">
        <v>854</v>
      </c>
      <c r="D379" s="724" t="s">
        <v>828</v>
      </c>
      <c r="E379" s="724" t="s">
        <v>829</v>
      </c>
      <c r="F379" s="968">
        <v>109</v>
      </c>
      <c r="G379" s="765">
        <v>42.6</v>
      </c>
      <c r="H379" s="769">
        <v>75.599999999999994</v>
      </c>
      <c r="I379" s="749">
        <v>192</v>
      </c>
      <c r="J379" s="727">
        <v>78</v>
      </c>
      <c r="K379" s="752">
        <v>270</v>
      </c>
      <c r="L379" s="776">
        <v>64</v>
      </c>
      <c r="M379" s="726">
        <v>26</v>
      </c>
      <c r="N379" s="758">
        <v>90</v>
      </c>
      <c r="O379" s="1146">
        <v>4</v>
      </c>
      <c r="P379" s="821">
        <v>17</v>
      </c>
    </row>
    <row r="380" spans="1:16" ht="13.5" customHeight="1" x14ac:dyDescent="0.3">
      <c r="A380" s="724" t="s">
        <v>857</v>
      </c>
      <c r="B380" s="724" t="s">
        <v>858</v>
      </c>
      <c r="C380" s="724" t="s">
        <v>958</v>
      </c>
      <c r="D380" s="724" t="s">
        <v>828</v>
      </c>
      <c r="E380" s="724" t="s">
        <v>829</v>
      </c>
      <c r="F380" s="968">
        <v>115.2</v>
      </c>
      <c r="G380" s="765">
        <v>55</v>
      </c>
      <c r="H380" s="769">
        <v>84.2</v>
      </c>
      <c r="I380" s="749">
        <v>225</v>
      </c>
      <c r="J380" s="727">
        <v>114</v>
      </c>
      <c r="K380" s="752">
        <v>339</v>
      </c>
      <c r="L380" s="776">
        <v>75</v>
      </c>
      <c r="M380" s="726">
        <v>38</v>
      </c>
      <c r="N380" s="758">
        <v>113</v>
      </c>
      <c r="O380" s="1146">
        <v>11</v>
      </c>
      <c r="P380" s="821">
        <v>8</v>
      </c>
    </row>
    <row r="381" spans="1:16" ht="13.5" customHeight="1" x14ac:dyDescent="0.3">
      <c r="A381" s="724" t="s">
        <v>861</v>
      </c>
      <c r="B381" s="724" t="s">
        <v>862</v>
      </c>
      <c r="C381" s="724" t="s">
        <v>958</v>
      </c>
      <c r="D381" s="724" t="s">
        <v>828</v>
      </c>
      <c r="E381" s="724" t="s">
        <v>829</v>
      </c>
      <c r="F381" s="968">
        <v>127.9</v>
      </c>
      <c r="G381" s="765">
        <v>63</v>
      </c>
      <c r="H381" s="769">
        <v>94.7</v>
      </c>
      <c r="I381" s="749">
        <v>402</v>
      </c>
      <c r="J381" s="727">
        <v>207</v>
      </c>
      <c r="K381" s="752">
        <v>606</v>
      </c>
      <c r="L381" s="776">
        <v>134</v>
      </c>
      <c r="M381" s="726">
        <v>69</v>
      </c>
      <c r="N381" s="758">
        <v>202</v>
      </c>
      <c r="O381" s="1146">
        <v>15</v>
      </c>
      <c r="P381" s="821">
        <v>4</v>
      </c>
    </row>
    <row r="382" spans="1:16" ht="13.5" customHeight="1" x14ac:dyDescent="0.3">
      <c r="A382" s="724" t="s">
        <v>859</v>
      </c>
      <c r="B382" s="724" t="s">
        <v>860</v>
      </c>
      <c r="C382" s="724" t="s">
        <v>958</v>
      </c>
      <c r="D382" s="724" t="s">
        <v>828</v>
      </c>
      <c r="E382" s="724" t="s">
        <v>829</v>
      </c>
      <c r="F382" s="968">
        <v>151.1</v>
      </c>
      <c r="G382" s="765">
        <v>75.2</v>
      </c>
      <c r="H382" s="769">
        <v>112.3</v>
      </c>
      <c r="I382" s="749">
        <v>117</v>
      </c>
      <c r="J382" s="727">
        <v>60</v>
      </c>
      <c r="K382" s="752">
        <v>177</v>
      </c>
      <c r="L382" s="776">
        <v>39</v>
      </c>
      <c r="M382" s="726">
        <v>20</v>
      </c>
      <c r="N382" s="758">
        <v>59</v>
      </c>
      <c r="O382" s="1146">
        <v>21</v>
      </c>
      <c r="P382" s="821">
        <v>2</v>
      </c>
    </row>
    <row r="383" spans="1:16" ht="13.5" customHeight="1" x14ac:dyDescent="0.3">
      <c r="A383" s="724" t="s">
        <v>863</v>
      </c>
      <c r="B383" s="724" t="s">
        <v>864</v>
      </c>
      <c r="C383" s="724" t="s">
        <v>865</v>
      </c>
      <c r="D383" s="724" t="s">
        <v>828</v>
      </c>
      <c r="E383" s="724" t="s">
        <v>829</v>
      </c>
      <c r="F383" s="968">
        <v>102</v>
      </c>
      <c r="G383" s="765">
        <v>51.4</v>
      </c>
      <c r="H383" s="769">
        <v>76.3</v>
      </c>
      <c r="I383" s="749">
        <v>225</v>
      </c>
      <c r="J383" s="727">
        <v>117</v>
      </c>
      <c r="K383" s="752">
        <v>342</v>
      </c>
      <c r="L383" s="776">
        <v>75</v>
      </c>
      <c r="M383" s="726">
        <v>39</v>
      </c>
      <c r="N383" s="758">
        <v>114</v>
      </c>
      <c r="O383" s="1146">
        <v>5</v>
      </c>
      <c r="P383" s="821">
        <v>21</v>
      </c>
    </row>
    <row r="384" spans="1:16" ht="13.5" customHeight="1" x14ac:dyDescent="0.3">
      <c r="A384" s="724" t="s">
        <v>868</v>
      </c>
      <c r="B384" s="724" t="s">
        <v>869</v>
      </c>
      <c r="C384" s="724" t="s">
        <v>959</v>
      </c>
      <c r="D384" s="724" t="s">
        <v>828</v>
      </c>
      <c r="E384" s="724" t="s">
        <v>829</v>
      </c>
      <c r="F384" s="968">
        <v>81.5</v>
      </c>
      <c r="G384" s="765">
        <v>37.1</v>
      </c>
      <c r="H384" s="769">
        <v>58.2</v>
      </c>
      <c r="I384" s="749">
        <v>144</v>
      </c>
      <c r="J384" s="727">
        <v>72</v>
      </c>
      <c r="K384" s="752">
        <v>216</v>
      </c>
      <c r="L384" s="776">
        <v>48</v>
      </c>
      <c r="M384" s="726">
        <v>24</v>
      </c>
      <c r="N384" s="758">
        <v>72</v>
      </c>
      <c r="O384" s="1146">
        <v>1</v>
      </c>
      <c r="P384" s="821">
        <v>19</v>
      </c>
    </row>
    <row r="385" spans="1:16" ht="13.5" customHeight="1" x14ac:dyDescent="0.3">
      <c r="A385" s="724" t="s">
        <v>866</v>
      </c>
      <c r="B385" s="724" t="s">
        <v>867</v>
      </c>
      <c r="C385" s="724" t="s">
        <v>959</v>
      </c>
      <c r="D385" s="724" t="s">
        <v>828</v>
      </c>
      <c r="E385" s="724" t="s">
        <v>829</v>
      </c>
      <c r="F385" s="968">
        <v>117.5</v>
      </c>
      <c r="G385" s="765">
        <v>43.1</v>
      </c>
      <c r="H385" s="769">
        <v>79.099999999999994</v>
      </c>
      <c r="I385" s="749">
        <v>420</v>
      </c>
      <c r="J385" s="727">
        <v>162</v>
      </c>
      <c r="K385" s="752">
        <v>582</v>
      </c>
      <c r="L385" s="776">
        <v>140</v>
      </c>
      <c r="M385" s="726">
        <v>54</v>
      </c>
      <c r="N385" s="758">
        <v>194</v>
      </c>
      <c r="O385" s="1146">
        <v>6</v>
      </c>
      <c r="P385" s="821">
        <v>15</v>
      </c>
    </row>
    <row r="386" spans="1:16" ht="13.5" customHeight="1" x14ac:dyDescent="0.3">
      <c r="A386" s="724" t="s">
        <v>872</v>
      </c>
      <c r="B386" s="724" t="s">
        <v>873</v>
      </c>
      <c r="C386" s="724" t="s">
        <v>957</v>
      </c>
      <c r="D386" s="724" t="s">
        <v>828</v>
      </c>
      <c r="E386" s="724" t="s">
        <v>829</v>
      </c>
      <c r="F386" s="968">
        <v>134.5</v>
      </c>
      <c r="G386" s="765">
        <v>50.1</v>
      </c>
      <c r="H386" s="769">
        <v>90.3</v>
      </c>
      <c r="I386" s="749">
        <v>408</v>
      </c>
      <c r="J386" s="727">
        <v>168</v>
      </c>
      <c r="K386" s="752">
        <v>576</v>
      </c>
      <c r="L386" s="776">
        <v>136</v>
      </c>
      <c r="M386" s="726">
        <v>56</v>
      </c>
      <c r="N386" s="758">
        <v>192</v>
      </c>
      <c r="O386" s="1146">
        <v>13</v>
      </c>
      <c r="P386" s="821">
        <v>12</v>
      </c>
    </row>
    <row r="387" spans="1:16" ht="13.5" customHeight="1" x14ac:dyDescent="0.3">
      <c r="A387" s="724" t="s">
        <v>870</v>
      </c>
      <c r="B387" s="724" t="s">
        <v>871</v>
      </c>
      <c r="C387" s="724" t="s">
        <v>957</v>
      </c>
      <c r="D387" s="724" t="s">
        <v>828</v>
      </c>
      <c r="E387" s="724" t="s">
        <v>829</v>
      </c>
      <c r="F387" s="968">
        <v>133.9</v>
      </c>
      <c r="G387" s="765">
        <v>64.099999999999994</v>
      </c>
      <c r="H387" s="769">
        <v>97.9</v>
      </c>
      <c r="I387" s="749">
        <v>264</v>
      </c>
      <c r="J387" s="727">
        <v>135</v>
      </c>
      <c r="K387" s="752">
        <v>396</v>
      </c>
      <c r="L387" s="776">
        <v>88</v>
      </c>
      <c r="M387" s="726">
        <v>45</v>
      </c>
      <c r="N387" s="758">
        <v>132</v>
      </c>
      <c r="O387" s="1146">
        <v>19</v>
      </c>
      <c r="P387" s="821">
        <v>3</v>
      </c>
    </row>
    <row r="388" spans="1:16" ht="15" x14ac:dyDescent="0.3">
      <c r="A388" s="702"/>
      <c r="B388" s="702"/>
      <c r="C388" s="702"/>
      <c r="D388" s="702"/>
      <c r="E388" s="702"/>
      <c r="F388" s="734"/>
      <c r="G388" s="734"/>
      <c r="H388" s="734"/>
      <c r="I388" s="702"/>
      <c r="J388" s="702"/>
      <c r="K388" s="702"/>
      <c r="L388" s="702"/>
      <c r="M388" s="702"/>
      <c r="N388" s="702"/>
      <c r="O388" s="702"/>
      <c r="P388" s="736"/>
    </row>
    <row r="389" spans="1:16" s="557" customFormat="1" ht="15" x14ac:dyDescent="0.35">
      <c r="A389" s="737" t="s">
        <v>87</v>
      </c>
      <c r="B389" s="738" t="s">
        <v>1324</v>
      </c>
      <c r="C389" s="738"/>
      <c r="D389" s="702"/>
      <c r="E389" s="702"/>
      <c r="F389" s="734"/>
      <c r="G389" s="734"/>
      <c r="H389" s="734"/>
      <c r="I389" s="702"/>
      <c r="J389" s="702"/>
      <c r="K389" s="702"/>
      <c r="L389" s="702"/>
      <c r="M389" s="702"/>
      <c r="N389" s="702"/>
      <c r="O389" s="702"/>
      <c r="P389" s="736"/>
    </row>
    <row r="390" spans="1:16" s="557" customFormat="1" ht="15" x14ac:dyDescent="0.35">
      <c r="A390" s="737"/>
      <c r="B390" s="738" t="s">
        <v>1276</v>
      </c>
      <c r="C390" s="738"/>
      <c r="D390" s="702"/>
      <c r="E390" s="702"/>
      <c r="F390" s="734"/>
      <c r="G390" s="734"/>
      <c r="H390" s="734"/>
      <c r="I390" s="702"/>
      <c r="J390" s="702"/>
      <c r="K390" s="702"/>
      <c r="L390" s="702"/>
      <c r="M390" s="702"/>
      <c r="N390" s="702"/>
      <c r="O390" s="702"/>
      <c r="P390" s="736"/>
    </row>
    <row r="391" spans="1:16" s="557" customFormat="1" ht="15" x14ac:dyDescent="0.35">
      <c r="A391" s="737"/>
      <c r="B391" s="766" t="s">
        <v>1032</v>
      </c>
      <c r="C391" s="738"/>
      <c r="D391" s="702"/>
      <c r="E391" s="702"/>
      <c r="F391" s="734"/>
      <c r="G391" s="734"/>
      <c r="H391" s="734"/>
      <c r="I391" s="702"/>
      <c r="J391" s="702"/>
      <c r="K391" s="702"/>
      <c r="L391" s="702"/>
      <c r="M391" s="702"/>
      <c r="N391" s="702"/>
      <c r="O391" s="702"/>
      <c r="P391" s="736"/>
    </row>
    <row r="392" spans="1:16" s="557" customFormat="1" ht="15" x14ac:dyDescent="0.35">
      <c r="A392" s="738"/>
      <c r="B392" s="738" t="s">
        <v>1266</v>
      </c>
      <c r="C392" s="738"/>
      <c r="D392" s="702"/>
      <c r="E392" s="702"/>
      <c r="F392" s="734"/>
      <c r="G392" s="734"/>
      <c r="H392" s="734"/>
      <c r="I392" s="702"/>
      <c r="J392" s="702"/>
      <c r="K392" s="702"/>
      <c r="L392" s="702"/>
      <c r="M392" s="702"/>
      <c r="N392" s="702"/>
      <c r="O392" s="702"/>
      <c r="P392" s="736"/>
    </row>
    <row r="393" spans="1:16" s="557" customFormat="1" ht="15" x14ac:dyDescent="0.35">
      <c r="A393" s="738"/>
      <c r="B393" s="738"/>
      <c r="C393" s="738"/>
      <c r="D393" s="702"/>
      <c r="E393" s="702"/>
      <c r="F393" s="734"/>
      <c r="G393" s="734"/>
      <c r="H393" s="734"/>
      <c r="I393" s="702"/>
      <c r="J393" s="702"/>
      <c r="K393" s="702"/>
      <c r="L393" s="702"/>
      <c r="M393" s="702"/>
      <c r="N393" s="702"/>
      <c r="O393" s="702"/>
      <c r="P393" s="736"/>
    </row>
    <row r="394" spans="1:16" s="557" customFormat="1" ht="15" x14ac:dyDescent="0.35">
      <c r="A394" s="737" t="s">
        <v>44</v>
      </c>
      <c r="B394" s="739" t="s">
        <v>1082</v>
      </c>
      <c r="C394" s="739"/>
      <c r="D394" s="702"/>
      <c r="G394" s="957" t="s">
        <v>1084</v>
      </c>
      <c r="H394" s="734"/>
      <c r="I394" s="702"/>
      <c r="J394" s="702"/>
      <c r="K394" s="702"/>
      <c r="L394" s="702"/>
      <c r="M394" s="702"/>
      <c r="N394" s="702"/>
      <c r="O394" s="702"/>
      <c r="P394" s="736"/>
    </row>
    <row r="395" spans="1:16" s="557" customFormat="1" ht="15" x14ac:dyDescent="0.35">
      <c r="A395" s="738"/>
      <c r="B395" s="1136" t="s">
        <v>1317</v>
      </c>
      <c r="C395" s="740"/>
      <c r="D395" s="702"/>
      <c r="G395" s="957" t="s">
        <v>1081</v>
      </c>
      <c r="H395" s="734"/>
      <c r="I395" s="702"/>
      <c r="J395" s="702"/>
      <c r="K395" s="702"/>
      <c r="L395" s="702"/>
      <c r="M395" s="702"/>
      <c r="N395" s="702"/>
      <c r="O395" s="702"/>
      <c r="P395" s="736"/>
    </row>
    <row r="396" spans="1:16" s="557" customFormat="1" ht="15" x14ac:dyDescent="0.35">
      <c r="A396" s="738"/>
      <c r="B396" s="740" t="s">
        <v>1024</v>
      </c>
      <c r="C396" s="740"/>
      <c r="D396" s="112"/>
      <c r="E396" s="112"/>
      <c r="F396" s="734"/>
      <c r="G396" s="734"/>
      <c r="H396" s="734"/>
      <c r="I396" s="702"/>
      <c r="J396" s="702"/>
      <c r="K396" s="702"/>
      <c r="L396" s="702"/>
      <c r="M396" s="702"/>
      <c r="N396" s="702"/>
      <c r="O396" s="702"/>
      <c r="P396" s="736"/>
    </row>
    <row r="397" spans="1:16" s="557" customFormat="1" ht="15" x14ac:dyDescent="0.35">
      <c r="A397" s="112"/>
      <c r="B397" s="740" t="s">
        <v>1025</v>
      </c>
      <c r="C397" s="740"/>
      <c r="D397" s="112"/>
      <c r="E397" s="112"/>
      <c r="F397" s="734"/>
      <c r="G397" s="734"/>
      <c r="H397" s="734"/>
      <c r="I397" s="702"/>
      <c r="J397" s="702"/>
      <c r="K397" s="702"/>
      <c r="L397" s="702"/>
      <c r="M397" s="702"/>
      <c r="N397" s="702"/>
      <c r="O397" s="702"/>
      <c r="P397" s="736"/>
    </row>
    <row r="398" spans="1:16" s="112" customFormat="1" ht="13.5" x14ac:dyDescent="0.3">
      <c r="B398" s="739" t="s">
        <v>1293</v>
      </c>
      <c r="E398" s="957" t="s">
        <v>1292</v>
      </c>
      <c r="F398" s="702"/>
      <c r="G398" s="702"/>
      <c r="H398" s="702"/>
      <c r="I398" s="735"/>
      <c r="J398" s="735"/>
      <c r="K398" s="735"/>
      <c r="L398" s="702"/>
      <c r="M398" s="702"/>
      <c r="N398" s="702"/>
      <c r="O398" s="852"/>
      <c r="P398" s="736"/>
    </row>
    <row r="399" spans="1:16" s="112" customFormat="1" ht="13.5" x14ac:dyDescent="0.3">
      <c r="B399" s="1136" t="s">
        <v>1289</v>
      </c>
      <c r="E399" s="957" t="s">
        <v>1287</v>
      </c>
      <c r="I399" s="1147"/>
      <c r="J399" s="1147"/>
      <c r="K399" s="1147"/>
      <c r="O399" s="1148"/>
      <c r="P399" s="736"/>
    </row>
    <row r="400" spans="1:16" s="112" customFormat="1" ht="13.5" x14ac:dyDescent="0.3">
      <c r="B400" s="740" t="s">
        <v>1290</v>
      </c>
      <c r="E400" s="957" t="s">
        <v>1286</v>
      </c>
      <c r="I400" s="1147"/>
      <c r="J400" s="1147"/>
      <c r="K400" s="1147"/>
      <c r="O400" s="1148"/>
      <c r="P400" s="1149"/>
    </row>
    <row r="401" spans="2:16" s="112" customFormat="1" ht="13.5" x14ac:dyDescent="0.3">
      <c r="B401" s="740" t="s">
        <v>1291</v>
      </c>
      <c r="E401" s="957" t="s">
        <v>1288</v>
      </c>
      <c r="I401" s="1147"/>
      <c r="J401" s="1147"/>
      <c r="K401" s="1147"/>
      <c r="O401" s="1148"/>
      <c r="P401" s="1149"/>
    </row>
    <row r="402" spans="2:16" x14ac:dyDescent="0.3">
      <c r="F402" s="535"/>
      <c r="G402" s="535"/>
      <c r="H402" s="535"/>
      <c r="I402" s="534"/>
      <c r="J402" s="534"/>
      <c r="K402" s="534"/>
      <c r="L402" s="534"/>
      <c r="M402" s="534"/>
      <c r="N402" s="534"/>
      <c r="O402" s="534"/>
      <c r="P402" s="537"/>
    </row>
    <row r="403" spans="2:16" x14ac:dyDescent="0.3">
      <c r="P403" s="537"/>
    </row>
  </sheetData>
  <autoFilter ref="A5:P387" xr:uid="{00000000-0009-0000-0000-000035000000}">
    <sortState xmlns:xlrd2="http://schemas.microsoft.com/office/spreadsheetml/2017/richdata2" ref="A6:P387">
      <sortCondition ref="E5:E387"/>
    </sortState>
  </autoFilter>
  <mergeCells count="4">
    <mergeCell ref="F3:N3"/>
    <mergeCell ref="F4:H4"/>
    <mergeCell ref="I4:K4"/>
    <mergeCell ref="L4:N4"/>
  </mergeCells>
  <hyperlinks>
    <hyperlink ref="A2" location="'CHAPTER 1'!A1" display="Back to Table of Contents" xr:uid="{00000000-0004-0000-3500-000000000000}"/>
    <hyperlink ref="G394" r:id="rId1" xr:uid="{00000000-0004-0000-3500-000001000000}"/>
    <hyperlink ref="G395" r:id="rId2" xr:uid="{00000000-0004-0000-3500-000002000000}"/>
    <hyperlink ref="E401" r:id="rId3" xr:uid="{00000000-0004-0000-3500-000003000000}"/>
    <hyperlink ref="E400" r:id="rId4" xr:uid="{00000000-0004-0000-3500-000004000000}"/>
    <hyperlink ref="E399" r:id="rId5" xr:uid="{00000000-0004-0000-3500-000005000000}"/>
    <hyperlink ref="E398" r:id="rId6" xr:uid="{00000000-0004-0000-3500-000006000000}"/>
  </hyperlinks>
  <pageMargins left="0.70866141732283472" right="0.70866141732283472" top="0.74803149606299213" bottom="0.74803149606299213" header="0.31496062992125984" footer="0.31496062992125984"/>
  <pageSetup paperSize="9" scale="61" fitToHeight="8" orientation="landscape" r:id="rId7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">
    <tabColor theme="9" tint="0.39997558519241921"/>
    <pageSetUpPr fitToPage="1"/>
  </sheetPr>
  <dimension ref="A1:Q125"/>
  <sheetViews>
    <sheetView showGridLines="0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6384" width="9.140625" style="3"/>
  </cols>
  <sheetData>
    <row r="1" spans="1:17" ht="15" x14ac:dyDescent="0.3">
      <c r="A1" s="574" t="s">
        <v>965</v>
      </c>
      <c r="D1" s="2" t="s">
        <v>1092</v>
      </c>
    </row>
    <row r="3" spans="1:17" x14ac:dyDescent="0.2">
      <c r="B3" s="1" t="s">
        <v>47</v>
      </c>
    </row>
    <row r="4" spans="1:17" x14ac:dyDescent="0.2">
      <c r="B4" s="1" t="s">
        <v>48</v>
      </c>
    </row>
    <row r="5" spans="1:17" x14ac:dyDescent="0.2">
      <c r="B5" s="1" t="s">
        <v>49</v>
      </c>
    </row>
    <row r="6" spans="1:17" x14ac:dyDescent="0.2">
      <c r="B6" s="1" t="s">
        <v>55</v>
      </c>
    </row>
    <row r="7" spans="1:17" x14ac:dyDescent="0.2">
      <c r="B7" s="3" t="s">
        <v>47</v>
      </c>
    </row>
    <row r="13" spans="1:17" x14ac:dyDescent="0.2">
      <c r="P13" s="6"/>
    </row>
    <row r="14" spans="1:17" x14ac:dyDescent="0.2">
      <c r="P14" s="7"/>
      <c r="Q14" s="8"/>
    </row>
    <row r="50" spans="16:16" x14ac:dyDescent="0.2">
      <c r="P50" s="6"/>
    </row>
    <row r="51" spans="16:16" x14ac:dyDescent="0.2">
      <c r="P51" s="7"/>
    </row>
    <row r="85" spans="16:16" x14ac:dyDescent="0.2">
      <c r="P85" s="6"/>
    </row>
    <row r="86" spans="16:16" x14ac:dyDescent="0.2">
      <c r="P86" s="7"/>
    </row>
    <row r="124" spans="16:16" x14ac:dyDescent="0.2">
      <c r="P124" s="6"/>
    </row>
    <row r="125" spans="16:16" x14ac:dyDescent="0.2">
      <c r="P125" s="7"/>
    </row>
  </sheetData>
  <hyperlinks>
    <hyperlink ref="A1" location="'CHAPTER 1'!A1" display="Back to Table of Contents" xr:uid="{00000000-0004-0000-3600-000000000000}"/>
  </hyperlinks>
  <pageMargins left="0.7" right="0.7" top="0.75" bottom="0.75" header="0.3" footer="0.3"/>
  <pageSetup paperSize="9" scale="43" orientation="portrait" r:id="rId1"/>
  <rowBreaks count="1" manualBreakCount="1">
    <brk id="69" max="16383" man="1"/>
  </rowBreaks>
  <drawing r:id="rId2"/>
  <legacyDrawing r:id="rId3"/>
  <controls>
    <mc:AlternateContent xmlns:mc="http://schemas.openxmlformats.org/markup-compatibility/2006">
      <mc:Choice Requires="x14">
        <control shapeId="56321" r:id="rId4" name="ComboBox1">
          <controlPr defaultSize="0" autoLine="0" autoPict="0" linkedCell="B7" listFillRange="B3:B6" r:id="rId5">
            <anchor moveWithCells="1">
              <from>
                <xdr:col>0</xdr:col>
                <xdr:colOff>28575</xdr:colOff>
                <xdr:row>0</xdr:row>
                <xdr:rowOff>0</xdr:rowOff>
              </from>
              <to>
                <xdr:col>0</xdr:col>
                <xdr:colOff>47625</xdr:colOff>
                <xdr:row>0</xdr:row>
                <xdr:rowOff>0</xdr:rowOff>
              </to>
            </anchor>
          </controlPr>
        </control>
      </mc:Choice>
      <mc:Fallback>
        <control shapeId="56321" r:id="rId4" name="ComboBox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31">
    <tabColor theme="5" tint="0.59999389629810485"/>
    <pageSetUpPr fitToPage="1"/>
  </sheetPr>
  <dimension ref="A1:U113"/>
  <sheetViews>
    <sheetView showGridLines="0" zoomScale="80" zoomScaleNormal="80" workbookViewId="0">
      <pane xSplit="4" ySplit="5" topLeftCell="E6" activePane="bottomRight" state="frozen"/>
      <selection activeCell="P70" sqref="P70"/>
      <selection pane="topRight" activeCell="P70" sqref="P70"/>
      <selection pane="bottomLeft" activeCell="P70" sqref="P70"/>
      <selection pane="bottomRight" activeCell="A2" sqref="A2"/>
    </sheetView>
  </sheetViews>
  <sheetFormatPr defaultColWidth="9.140625" defaultRowHeight="15" x14ac:dyDescent="0.3"/>
  <cols>
    <col min="1" max="1" width="9.140625" style="9"/>
    <col min="2" max="2" width="17" style="9" customWidth="1"/>
    <col min="3" max="3" width="23.42578125" style="9" customWidth="1"/>
    <col min="4" max="4" width="12.140625" style="9" customWidth="1"/>
    <col min="5" max="6" width="9.140625" style="257"/>
    <col min="7" max="7" width="10.28515625" style="90" bestFit="1" customWidth="1"/>
    <col min="8" max="8" width="10.28515625" style="9" customWidth="1"/>
    <col min="9" max="9" width="0" style="9" hidden="1" customWidth="1"/>
    <col min="10" max="10" width="9.5703125" style="257" bestFit="1" customWidth="1"/>
    <col min="11" max="11" width="9.28515625" style="257" bestFit="1" customWidth="1"/>
    <col min="12" max="12" width="9.140625" style="90"/>
    <col min="13" max="13" width="10" style="9" bestFit="1" customWidth="1"/>
    <col min="14" max="14" width="18" style="116" bestFit="1" customWidth="1"/>
    <col min="15" max="15" width="9.140625" style="116"/>
    <col min="16" max="16" width="8.85546875" style="116" customWidth="1"/>
    <col min="17" max="16384" width="9.140625" style="9"/>
  </cols>
  <sheetData>
    <row r="1" spans="1:21" s="37" customFormat="1" ht="18" x14ac:dyDescent="0.35">
      <c r="A1" s="35" t="s">
        <v>1116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21" ht="18.75" x14ac:dyDescent="0.3">
      <c r="A2" s="574" t="s">
        <v>965</v>
      </c>
      <c r="B2" s="114"/>
      <c r="C2" s="114"/>
      <c r="D2" s="114"/>
      <c r="E2" s="115"/>
      <c r="F2" s="115"/>
      <c r="G2" s="114"/>
      <c r="H2" s="114"/>
      <c r="I2" s="114"/>
      <c r="J2" s="115"/>
      <c r="K2" s="115"/>
      <c r="L2" s="114"/>
      <c r="M2" s="114"/>
    </row>
    <row r="3" spans="1:21" x14ac:dyDescent="0.3">
      <c r="A3" s="117">
        <v>2017</v>
      </c>
      <c r="B3" s="117"/>
      <c r="C3" s="117"/>
      <c r="D3" s="118"/>
      <c r="E3" s="119" t="s">
        <v>1</v>
      </c>
      <c r="F3" s="120"/>
      <c r="G3" s="121" t="s">
        <v>45</v>
      </c>
      <c r="H3" s="122" t="s">
        <v>45</v>
      </c>
      <c r="I3" s="123"/>
      <c r="J3" s="124" t="s">
        <v>46</v>
      </c>
      <c r="K3" s="124"/>
      <c r="L3" s="125"/>
      <c r="M3" s="126"/>
    </row>
    <row r="4" spans="1:21" ht="15" customHeight="1" x14ac:dyDescent="0.3">
      <c r="A4" s="127"/>
      <c r="B4" s="128"/>
      <c r="C4" s="128"/>
      <c r="D4" s="127"/>
      <c r="E4" s="129" t="s">
        <v>47</v>
      </c>
      <c r="F4" s="130" t="s">
        <v>48</v>
      </c>
      <c r="G4" s="130" t="s">
        <v>49</v>
      </c>
      <c r="H4" s="131" t="s">
        <v>50</v>
      </c>
      <c r="I4" s="132"/>
      <c r="J4" s="133" t="s">
        <v>47</v>
      </c>
      <c r="K4" s="133" t="s">
        <v>48</v>
      </c>
      <c r="L4" s="133" t="s">
        <v>49</v>
      </c>
      <c r="M4" s="134" t="s">
        <v>50</v>
      </c>
      <c r="N4" s="1191"/>
    </row>
    <row r="5" spans="1:21" x14ac:dyDescent="0.3">
      <c r="A5" s="127"/>
      <c r="B5" s="128"/>
      <c r="C5" s="128"/>
      <c r="D5" s="135"/>
      <c r="E5" s="136"/>
      <c r="F5" s="137"/>
      <c r="G5" s="138"/>
      <c r="H5" s="139" t="s">
        <v>51</v>
      </c>
      <c r="I5" s="132"/>
      <c r="J5" s="140"/>
      <c r="K5" s="140"/>
      <c r="L5" s="141" t="s">
        <v>45</v>
      </c>
      <c r="M5" s="142" t="s">
        <v>51</v>
      </c>
      <c r="N5" s="1191"/>
    </row>
    <row r="6" spans="1:21" x14ac:dyDescent="0.3">
      <c r="A6" s="143"/>
      <c r="B6" s="143"/>
      <c r="C6" s="143"/>
      <c r="D6" s="143"/>
      <c r="E6" s="144"/>
      <c r="F6" s="145"/>
      <c r="G6" s="146"/>
      <c r="H6" s="147"/>
      <c r="I6" s="148"/>
      <c r="J6" s="149"/>
      <c r="K6" s="150"/>
      <c r="L6" s="151"/>
      <c r="M6" s="152"/>
      <c r="N6" s="672"/>
    </row>
    <row r="7" spans="1:21" x14ac:dyDescent="0.3">
      <c r="A7" s="153" t="s">
        <v>3</v>
      </c>
      <c r="B7" s="153"/>
      <c r="C7" s="153"/>
      <c r="D7" s="154" t="s">
        <v>15</v>
      </c>
      <c r="E7" s="155">
        <v>250012</v>
      </c>
      <c r="F7" s="156">
        <v>17150</v>
      </c>
      <c r="G7" s="157">
        <v>28642</v>
      </c>
      <c r="H7" s="158">
        <v>7771</v>
      </c>
      <c r="I7" s="156"/>
      <c r="J7" s="159">
        <v>95393</v>
      </c>
      <c r="K7" s="160">
        <v>6641</v>
      </c>
      <c r="L7" s="161">
        <v>12574</v>
      </c>
      <c r="M7" s="162">
        <v>3288</v>
      </c>
      <c r="N7" s="673"/>
    </row>
    <row r="8" spans="1:21" x14ac:dyDescent="0.3">
      <c r="A8" s="153"/>
      <c r="B8" s="153"/>
      <c r="C8" s="153"/>
      <c r="D8" s="154" t="s">
        <v>16</v>
      </c>
      <c r="E8" s="155">
        <v>255847</v>
      </c>
      <c r="F8" s="156">
        <v>17256</v>
      </c>
      <c r="G8" s="157">
        <v>29861</v>
      </c>
      <c r="H8" s="158">
        <v>8151</v>
      </c>
      <c r="I8" s="156"/>
      <c r="J8" s="159">
        <v>65274</v>
      </c>
      <c r="K8" s="160">
        <v>4636</v>
      </c>
      <c r="L8" s="161">
        <v>9027</v>
      </c>
      <c r="M8" s="162">
        <v>2318</v>
      </c>
      <c r="N8" s="673"/>
    </row>
    <row r="9" spans="1:21" x14ac:dyDescent="0.3">
      <c r="A9" s="153"/>
      <c r="B9" s="153"/>
      <c r="C9" s="153"/>
      <c r="D9" s="153" t="s">
        <v>17</v>
      </c>
      <c r="E9" s="163">
        <v>505859</v>
      </c>
      <c r="F9" s="164">
        <v>34406</v>
      </c>
      <c r="G9" s="164">
        <v>58503</v>
      </c>
      <c r="H9" s="165">
        <v>15922</v>
      </c>
      <c r="I9" s="156"/>
      <c r="J9" s="163">
        <v>160667</v>
      </c>
      <c r="K9" s="164">
        <v>11277</v>
      </c>
      <c r="L9" s="164">
        <v>21601</v>
      </c>
      <c r="M9" s="165">
        <v>5606</v>
      </c>
      <c r="N9" s="674"/>
    </row>
    <row r="10" spans="1:21" x14ac:dyDescent="0.3">
      <c r="A10" s="166"/>
      <c r="B10" s="166"/>
      <c r="C10" s="166"/>
      <c r="D10" s="167"/>
      <c r="E10" s="1174"/>
      <c r="F10" s="168"/>
      <c r="G10" s="168"/>
      <c r="H10" s="169"/>
      <c r="I10" s="170"/>
      <c r="J10" s="171"/>
      <c r="K10" s="172"/>
      <c r="L10" s="168"/>
      <c r="M10" s="169"/>
      <c r="N10" s="673"/>
    </row>
    <row r="11" spans="1:21" x14ac:dyDescent="0.3">
      <c r="A11" s="173" t="s">
        <v>906</v>
      </c>
      <c r="B11" s="174"/>
      <c r="C11" s="174"/>
      <c r="D11" s="175" t="s">
        <v>15</v>
      </c>
      <c r="E11" s="176">
        <v>70168</v>
      </c>
      <c r="F11" s="177">
        <v>4907</v>
      </c>
      <c r="G11" s="177">
        <v>8516</v>
      </c>
      <c r="H11" s="178">
        <v>2005</v>
      </c>
      <c r="I11" s="177">
        <v>0</v>
      </c>
      <c r="J11" s="179">
        <v>24238</v>
      </c>
      <c r="K11" s="180">
        <v>1750</v>
      </c>
      <c r="L11" s="181">
        <v>3107</v>
      </c>
      <c r="M11" s="182">
        <v>724</v>
      </c>
      <c r="N11" s="673"/>
      <c r="Q11" s="65"/>
      <c r="R11" s="65"/>
      <c r="S11" s="65"/>
      <c r="T11" s="65"/>
      <c r="U11" s="65"/>
    </row>
    <row r="12" spans="1:21" x14ac:dyDescent="0.3">
      <c r="A12" s="173" t="s">
        <v>1117</v>
      </c>
      <c r="B12" s="174"/>
      <c r="C12" s="174"/>
      <c r="D12" s="175" t="s">
        <v>16</v>
      </c>
      <c r="E12" s="176">
        <v>66149</v>
      </c>
      <c r="F12" s="177">
        <v>4469</v>
      </c>
      <c r="G12" s="177">
        <v>8486</v>
      </c>
      <c r="H12" s="178">
        <v>1933</v>
      </c>
      <c r="I12" s="177">
        <v>0</v>
      </c>
      <c r="J12" s="179">
        <v>11343</v>
      </c>
      <c r="K12" s="180">
        <v>857</v>
      </c>
      <c r="L12" s="181">
        <v>1568</v>
      </c>
      <c r="M12" s="182">
        <v>361</v>
      </c>
      <c r="N12" s="673"/>
      <c r="Q12" s="65"/>
      <c r="R12" s="65"/>
      <c r="S12" s="65"/>
      <c r="T12" s="65"/>
      <c r="U12" s="65"/>
    </row>
    <row r="13" spans="1:21" x14ac:dyDescent="0.3">
      <c r="A13" s="173"/>
      <c r="B13" s="174"/>
      <c r="C13" s="174"/>
      <c r="D13" s="174" t="s">
        <v>17</v>
      </c>
      <c r="E13" s="183">
        <v>136317</v>
      </c>
      <c r="F13" s="184">
        <v>9376</v>
      </c>
      <c r="G13" s="184">
        <v>17002</v>
      </c>
      <c r="H13" s="184">
        <v>3938</v>
      </c>
      <c r="I13" s="177">
        <v>0</v>
      </c>
      <c r="J13" s="183">
        <v>35581</v>
      </c>
      <c r="K13" s="184">
        <v>2607</v>
      </c>
      <c r="L13" s="185">
        <v>4675</v>
      </c>
      <c r="M13" s="186">
        <v>1085</v>
      </c>
      <c r="N13" s="1175"/>
      <c r="O13" s="1152"/>
      <c r="Q13" s="65"/>
      <c r="R13" s="65"/>
      <c r="S13" s="65"/>
      <c r="T13" s="65"/>
      <c r="U13" s="65"/>
    </row>
    <row r="14" spans="1:21" x14ac:dyDescent="0.3">
      <c r="A14" s="187"/>
      <c r="B14" s="188"/>
      <c r="C14" s="188"/>
      <c r="D14" s="189"/>
      <c r="E14" s="190"/>
      <c r="F14" s="191"/>
      <c r="G14" s="191"/>
      <c r="H14" s="192"/>
      <c r="I14" s="193"/>
      <c r="J14" s="194"/>
      <c r="K14" s="195"/>
      <c r="L14" s="191"/>
      <c r="M14" s="192"/>
      <c r="N14" s="673"/>
    </row>
    <row r="15" spans="1:21" x14ac:dyDescent="0.3">
      <c r="A15" s="187"/>
      <c r="B15" s="188" t="s">
        <v>1118</v>
      </c>
      <c r="C15" s="188"/>
      <c r="D15" s="189" t="s">
        <v>15</v>
      </c>
      <c r="E15" s="190">
        <v>64874</v>
      </c>
      <c r="F15" s="191">
        <v>4572</v>
      </c>
      <c r="G15" s="191">
        <v>7658</v>
      </c>
      <c r="H15" s="192">
        <v>1876</v>
      </c>
      <c r="I15" s="193"/>
      <c r="J15" s="194">
        <v>23708</v>
      </c>
      <c r="K15" s="195">
        <v>1717</v>
      </c>
      <c r="L15" s="191">
        <v>3025</v>
      </c>
      <c r="M15" s="192">
        <v>705</v>
      </c>
      <c r="N15" s="673"/>
    </row>
    <row r="16" spans="1:21" x14ac:dyDescent="0.3">
      <c r="A16" s="187"/>
      <c r="B16" s="188" t="s">
        <v>1119</v>
      </c>
      <c r="C16" s="188"/>
      <c r="D16" s="189" t="s">
        <v>16</v>
      </c>
      <c r="E16" s="190">
        <v>58340</v>
      </c>
      <c r="F16" s="191">
        <v>3972</v>
      </c>
      <c r="G16" s="191">
        <v>7165</v>
      </c>
      <c r="H16" s="192">
        <v>1751</v>
      </c>
      <c r="I16" s="193"/>
      <c r="J16" s="194">
        <v>10980</v>
      </c>
      <c r="K16" s="195">
        <v>822</v>
      </c>
      <c r="L16" s="191">
        <v>1492</v>
      </c>
      <c r="M16" s="192">
        <v>348</v>
      </c>
      <c r="N16" s="673"/>
    </row>
    <row r="17" spans="1:15" x14ac:dyDescent="0.3">
      <c r="A17" s="187"/>
      <c r="B17" s="188" t="s">
        <v>1120</v>
      </c>
      <c r="C17" s="188"/>
      <c r="D17" s="189" t="s">
        <v>17</v>
      </c>
      <c r="E17" s="190">
        <v>123214</v>
      </c>
      <c r="F17" s="191">
        <v>8544</v>
      </c>
      <c r="G17" s="191">
        <v>14823</v>
      </c>
      <c r="H17" s="192">
        <v>3627</v>
      </c>
      <c r="I17" s="193"/>
      <c r="J17" s="194">
        <v>34688</v>
      </c>
      <c r="K17" s="195">
        <v>2539</v>
      </c>
      <c r="L17" s="191">
        <v>4517</v>
      </c>
      <c r="M17" s="192">
        <v>1053</v>
      </c>
      <c r="N17" s="673"/>
      <c r="O17" s="1059"/>
    </row>
    <row r="18" spans="1:15" x14ac:dyDescent="0.3">
      <c r="A18" s="187"/>
      <c r="B18" s="188"/>
      <c r="C18" s="188"/>
      <c r="D18" s="189"/>
      <c r="E18" s="190"/>
      <c r="F18" s="191"/>
      <c r="G18" s="191"/>
      <c r="H18" s="192"/>
      <c r="I18" s="193"/>
      <c r="J18" s="194"/>
      <c r="K18" s="195"/>
      <c r="L18" s="191"/>
      <c r="M18" s="192"/>
      <c r="N18" s="673"/>
    </row>
    <row r="19" spans="1:15" x14ac:dyDescent="0.3">
      <c r="A19" s="196"/>
      <c r="B19" s="197" t="s">
        <v>18</v>
      </c>
      <c r="C19" s="197"/>
      <c r="D19" s="198" t="s">
        <v>15</v>
      </c>
      <c r="E19" s="199">
        <v>264</v>
      </c>
      <c r="F19" s="200">
        <v>23</v>
      </c>
      <c r="G19" s="200">
        <v>24</v>
      </c>
      <c r="H19" s="201">
        <v>11</v>
      </c>
      <c r="I19" s="156"/>
      <c r="J19" s="202">
        <v>95</v>
      </c>
      <c r="K19" s="203">
        <v>11</v>
      </c>
      <c r="L19" s="204">
        <v>8</v>
      </c>
      <c r="M19" s="205">
        <v>5</v>
      </c>
      <c r="N19" s="673"/>
    </row>
    <row r="20" spans="1:15" x14ac:dyDescent="0.3">
      <c r="A20" s="196"/>
      <c r="B20" s="197" t="s">
        <v>5</v>
      </c>
      <c r="C20" s="197"/>
      <c r="D20" s="198" t="s">
        <v>16</v>
      </c>
      <c r="E20" s="199">
        <v>474</v>
      </c>
      <c r="F20" s="200">
        <v>36</v>
      </c>
      <c r="G20" s="200">
        <v>94</v>
      </c>
      <c r="H20" s="201">
        <v>21</v>
      </c>
      <c r="I20" s="156"/>
      <c r="J20" s="202">
        <v>103</v>
      </c>
      <c r="K20" s="203">
        <v>10</v>
      </c>
      <c r="L20" s="204">
        <v>31</v>
      </c>
      <c r="M20" s="205">
        <v>2</v>
      </c>
      <c r="N20" s="673"/>
    </row>
    <row r="21" spans="1:15" x14ac:dyDescent="0.3">
      <c r="A21" s="196"/>
      <c r="B21" s="197" t="s">
        <v>19</v>
      </c>
      <c r="C21" s="197"/>
      <c r="D21" s="197" t="s">
        <v>17</v>
      </c>
      <c r="E21" s="206">
        <v>738</v>
      </c>
      <c r="F21" s="207">
        <v>59</v>
      </c>
      <c r="G21" s="207">
        <v>118</v>
      </c>
      <c r="H21" s="207">
        <v>32</v>
      </c>
      <c r="I21" s="156"/>
      <c r="J21" s="206">
        <v>198</v>
      </c>
      <c r="K21" s="207">
        <v>21</v>
      </c>
      <c r="L21" s="208">
        <v>39</v>
      </c>
      <c r="M21" s="209">
        <v>7</v>
      </c>
      <c r="N21" s="674"/>
    </row>
    <row r="22" spans="1:15" x14ac:dyDescent="0.3">
      <c r="A22" s="196"/>
      <c r="B22" s="197"/>
      <c r="C22" s="197"/>
      <c r="D22" s="198"/>
      <c r="E22" s="206"/>
      <c r="F22" s="207"/>
      <c r="G22" s="207"/>
      <c r="H22" s="210"/>
      <c r="I22" s="156"/>
      <c r="J22" s="211"/>
      <c r="K22" s="203"/>
      <c r="L22" s="207"/>
      <c r="M22" s="210"/>
      <c r="N22" s="673"/>
    </row>
    <row r="23" spans="1:15" x14ac:dyDescent="0.3">
      <c r="A23" s="196"/>
      <c r="B23" s="197" t="s">
        <v>4</v>
      </c>
      <c r="C23" s="197"/>
      <c r="D23" s="198" t="s">
        <v>15</v>
      </c>
      <c r="E23" s="199">
        <v>2993</v>
      </c>
      <c r="F23" s="200">
        <v>128</v>
      </c>
      <c r="G23" s="200">
        <v>227</v>
      </c>
      <c r="H23" s="201">
        <v>88</v>
      </c>
      <c r="I23" s="156"/>
      <c r="J23" s="202">
        <v>1009</v>
      </c>
      <c r="K23" s="203">
        <v>46</v>
      </c>
      <c r="L23" s="204">
        <v>69</v>
      </c>
      <c r="M23" s="205">
        <v>33</v>
      </c>
      <c r="N23" s="673"/>
    </row>
    <row r="24" spans="1:15" x14ac:dyDescent="0.3">
      <c r="A24" s="196"/>
      <c r="B24" s="197" t="s">
        <v>20</v>
      </c>
      <c r="C24" s="197"/>
      <c r="D24" s="198" t="s">
        <v>16</v>
      </c>
      <c r="E24" s="199">
        <v>3842</v>
      </c>
      <c r="F24" s="200">
        <v>192</v>
      </c>
      <c r="G24" s="200">
        <v>391</v>
      </c>
      <c r="H24" s="201">
        <v>138</v>
      </c>
      <c r="I24" s="156"/>
      <c r="J24" s="202">
        <v>520</v>
      </c>
      <c r="K24" s="203">
        <v>31</v>
      </c>
      <c r="L24" s="204">
        <v>58</v>
      </c>
      <c r="M24" s="205">
        <v>24</v>
      </c>
      <c r="N24" s="673"/>
    </row>
    <row r="25" spans="1:15" x14ac:dyDescent="0.3">
      <c r="A25" s="196"/>
      <c r="B25" s="197"/>
      <c r="C25" s="197"/>
      <c r="D25" s="197" t="s">
        <v>17</v>
      </c>
      <c r="E25" s="206">
        <v>6835</v>
      </c>
      <c r="F25" s="207">
        <v>320</v>
      </c>
      <c r="G25" s="207">
        <v>618</v>
      </c>
      <c r="H25" s="207">
        <v>226</v>
      </c>
      <c r="I25" s="156"/>
      <c r="J25" s="206">
        <v>1529</v>
      </c>
      <c r="K25" s="207">
        <v>77</v>
      </c>
      <c r="L25" s="208">
        <v>127</v>
      </c>
      <c r="M25" s="209">
        <v>57</v>
      </c>
      <c r="N25" s="674"/>
    </row>
    <row r="26" spans="1:15" x14ac:dyDescent="0.3">
      <c r="A26" s="196"/>
      <c r="B26" s="197"/>
      <c r="C26" s="197"/>
      <c r="D26" s="197"/>
      <c r="E26" s="206"/>
      <c r="F26" s="207"/>
      <c r="G26" s="207"/>
      <c r="H26" s="210"/>
      <c r="I26" s="156"/>
      <c r="J26" s="211"/>
      <c r="K26" s="203"/>
      <c r="L26" s="207"/>
      <c r="M26" s="210"/>
      <c r="N26" s="673"/>
    </row>
    <row r="27" spans="1:15" x14ac:dyDescent="0.3">
      <c r="A27" s="196"/>
      <c r="B27" s="197" t="s">
        <v>118</v>
      </c>
      <c r="C27" s="197"/>
      <c r="D27" s="198" t="s">
        <v>15</v>
      </c>
      <c r="E27" s="199">
        <v>32862</v>
      </c>
      <c r="F27" s="200">
        <v>2399</v>
      </c>
      <c r="G27" s="200">
        <v>3994</v>
      </c>
      <c r="H27" s="201">
        <v>959</v>
      </c>
      <c r="I27" s="156"/>
      <c r="J27" s="202">
        <v>14025</v>
      </c>
      <c r="K27" s="203">
        <v>1033</v>
      </c>
      <c r="L27" s="204">
        <v>1841</v>
      </c>
      <c r="M27" s="205">
        <v>423</v>
      </c>
      <c r="N27" s="673"/>
    </row>
    <row r="28" spans="1:15" x14ac:dyDescent="0.3">
      <c r="A28" s="196"/>
      <c r="B28" s="197" t="s">
        <v>21</v>
      </c>
      <c r="C28" s="197"/>
      <c r="D28" s="198" t="s">
        <v>16</v>
      </c>
      <c r="E28" s="199">
        <v>19127</v>
      </c>
      <c r="F28" s="200">
        <v>1351</v>
      </c>
      <c r="G28" s="200">
        <v>2621</v>
      </c>
      <c r="H28" s="201">
        <v>563</v>
      </c>
      <c r="I28" s="156"/>
      <c r="J28" s="202">
        <v>4336</v>
      </c>
      <c r="K28" s="203">
        <v>349</v>
      </c>
      <c r="L28" s="204">
        <v>650</v>
      </c>
      <c r="M28" s="205">
        <v>140</v>
      </c>
      <c r="N28" s="673"/>
    </row>
    <row r="29" spans="1:15" x14ac:dyDescent="0.3">
      <c r="A29" s="196"/>
      <c r="B29" s="197"/>
      <c r="C29" s="197"/>
      <c r="D29" s="197" t="s">
        <v>17</v>
      </c>
      <c r="E29" s="206">
        <v>51989</v>
      </c>
      <c r="F29" s="207">
        <v>3750</v>
      </c>
      <c r="G29" s="207">
        <v>6615</v>
      </c>
      <c r="H29" s="207">
        <v>1522</v>
      </c>
      <c r="I29" s="156"/>
      <c r="J29" s="206">
        <v>18361</v>
      </c>
      <c r="K29" s="207">
        <v>1382</v>
      </c>
      <c r="L29" s="208">
        <v>2491</v>
      </c>
      <c r="M29" s="209">
        <v>563</v>
      </c>
      <c r="N29" s="674"/>
    </row>
    <row r="30" spans="1:15" x14ac:dyDescent="0.3">
      <c r="A30" s="196"/>
      <c r="B30" s="197"/>
      <c r="C30" s="197"/>
      <c r="D30" s="197"/>
      <c r="E30" s="206"/>
      <c r="F30" s="207"/>
      <c r="G30" s="207"/>
      <c r="H30" s="207"/>
      <c r="I30" s="156"/>
      <c r="J30" s="206"/>
      <c r="K30" s="207"/>
      <c r="L30" s="208"/>
      <c r="M30" s="209"/>
      <c r="N30" s="674"/>
    </row>
    <row r="31" spans="1:15" x14ac:dyDescent="0.3">
      <c r="A31" s="196"/>
      <c r="B31" s="1133" t="s">
        <v>1136</v>
      </c>
      <c r="C31" s="1123"/>
      <c r="D31" s="1122" t="s">
        <v>15</v>
      </c>
      <c r="E31" s="1129">
        <v>11259</v>
      </c>
      <c r="F31" s="1130">
        <v>854</v>
      </c>
      <c r="G31" s="1130">
        <v>2372</v>
      </c>
      <c r="H31" s="1130">
        <v>580</v>
      </c>
      <c r="I31" s="1126"/>
      <c r="J31" s="1129">
        <v>5306</v>
      </c>
      <c r="K31" s="1130">
        <v>379</v>
      </c>
      <c r="L31" s="1131">
        <v>1047</v>
      </c>
      <c r="M31" s="1132">
        <v>257</v>
      </c>
      <c r="N31" s="674"/>
    </row>
    <row r="32" spans="1:15" x14ac:dyDescent="0.3">
      <c r="A32" s="196"/>
      <c r="B32" s="1133" t="s">
        <v>1137</v>
      </c>
      <c r="C32" s="1123"/>
      <c r="D32" s="1122" t="s">
        <v>16</v>
      </c>
      <c r="E32" s="1129">
        <v>6931</v>
      </c>
      <c r="F32" s="1130">
        <v>498</v>
      </c>
      <c r="G32" s="1130">
        <v>1651</v>
      </c>
      <c r="H32" s="1130">
        <v>342</v>
      </c>
      <c r="I32" s="1126"/>
      <c r="J32" s="1129">
        <v>1796</v>
      </c>
      <c r="K32" s="1130">
        <v>127</v>
      </c>
      <c r="L32" s="1131">
        <v>411</v>
      </c>
      <c r="M32" s="1132">
        <v>81</v>
      </c>
      <c r="N32" s="674"/>
    </row>
    <row r="33" spans="1:14" x14ac:dyDescent="0.3">
      <c r="A33" s="196"/>
      <c r="B33" s="1123"/>
      <c r="C33" s="1123"/>
      <c r="D33" s="1123" t="s">
        <v>17</v>
      </c>
      <c r="E33" s="1124">
        <v>18190</v>
      </c>
      <c r="F33" s="1125">
        <v>1352</v>
      </c>
      <c r="G33" s="1125">
        <v>4023</v>
      </c>
      <c r="H33" s="1125">
        <v>922</v>
      </c>
      <c r="I33" s="1126"/>
      <c r="J33" s="1124">
        <v>7102</v>
      </c>
      <c r="K33" s="1125">
        <v>506</v>
      </c>
      <c r="L33" s="1127">
        <v>1458</v>
      </c>
      <c r="M33" s="1128">
        <v>338</v>
      </c>
      <c r="N33" s="674"/>
    </row>
    <row r="34" spans="1:14" x14ac:dyDescent="0.3">
      <c r="A34" s="196"/>
      <c r="B34" s="197"/>
      <c r="C34" s="197"/>
      <c r="D34" s="197"/>
      <c r="E34" s="206"/>
      <c r="F34" s="207"/>
      <c r="G34" s="207"/>
      <c r="H34" s="207"/>
      <c r="I34" s="156"/>
      <c r="J34" s="206"/>
      <c r="K34" s="207"/>
      <c r="L34" s="208"/>
      <c r="M34" s="209"/>
      <c r="N34" s="674"/>
    </row>
    <row r="35" spans="1:14" x14ac:dyDescent="0.3">
      <c r="A35" s="196"/>
      <c r="B35" s="197" t="s">
        <v>22</v>
      </c>
      <c r="C35" s="197"/>
      <c r="D35" s="198" t="s">
        <v>15</v>
      </c>
      <c r="E35" s="199">
        <v>11090</v>
      </c>
      <c r="F35" s="200">
        <v>726</v>
      </c>
      <c r="G35" s="200">
        <v>1227</v>
      </c>
      <c r="H35" s="201">
        <v>317</v>
      </c>
      <c r="I35" s="156"/>
      <c r="J35" s="202">
        <v>3186</v>
      </c>
      <c r="K35" s="203">
        <v>223</v>
      </c>
      <c r="L35" s="204">
        <v>412</v>
      </c>
      <c r="M35" s="205">
        <v>93</v>
      </c>
      <c r="N35" s="673"/>
    </row>
    <row r="36" spans="1:14" x14ac:dyDescent="0.3">
      <c r="A36" s="196"/>
      <c r="B36" s="197" t="s">
        <v>23</v>
      </c>
      <c r="C36" s="197"/>
      <c r="D36" s="198" t="s">
        <v>16</v>
      </c>
      <c r="E36" s="199">
        <v>13638</v>
      </c>
      <c r="F36" s="200">
        <v>887</v>
      </c>
      <c r="G36" s="200">
        <v>1404</v>
      </c>
      <c r="H36" s="201">
        <v>412</v>
      </c>
      <c r="I36" s="156"/>
      <c r="J36" s="202">
        <v>2043</v>
      </c>
      <c r="K36" s="203">
        <v>154</v>
      </c>
      <c r="L36" s="204">
        <v>247</v>
      </c>
      <c r="M36" s="205">
        <v>56</v>
      </c>
      <c r="N36" s="673"/>
    </row>
    <row r="37" spans="1:14" x14ac:dyDescent="0.3">
      <c r="A37" s="196"/>
      <c r="B37" s="197"/>
      <c r="C37" s="197"/>
      <c r="D37" s="197" t="s">
        <v>17</v>
      </c>
      <c r="E37" s="206">
        <v>24728</v>
      </c>
      <c r="F37" s="207">
        <v>1613</v>
      </c>
      <c r="G37" s="207">
        <v>2631</v>
      </c>
      <c r="H37" s="207">
        <v>729</v>
      </c>
      <c r="I37" s="156"/>
      <c r="J37" s="206">
        <v>5229</v>
      </c>
      <c r="K37" s="207">
        <v>377</v>
      </c>
      <c r="L37" s="208">
        <v>659</v>
      </c>
      <c r="M37" s="209">
        <v>149</v>
      </c>
      <c r="N37" s="674"/>
    </row>
    <row r="38" spans="1:14" x14ac:dyDescent="0.3">
      <c r="A38" s="196"/>
      <c r="B38" s="197"/>
      <c r="C38" s="197"/>
      <c r="D38" s="197"/>
      <c r="E38" s="206"/>
      <c r="F38" s="207"/>
      <c r="G38" s="207"/>
      <c r="H38" s="210"/>
      <c r="I38" s="156"/>
      <c r="J38" s="211"/>
      <c r="K38" s="203"/>
      <c r="L38" s="207"/>
      <c r="M38" s="210"/>
      <c r="N38" s="673"/>
    </row>
    <row r="39" spans="1:14" x14ac:dyDescent="0.3">
      <c r="A39" s="196"/>
      <c r="B39" s="197" t="s">
        <v>24</v>
      </c>
      <c r="C39" s="197"/>
      <c r="D39" s="198" t="s">
        <v>15</v>
      </c>
      <c r="E39" s="199">
        <v>12520</v>
      </c>
      <c r="F39" s="200">
        <v>901</v>
      </c>
      <c r="G39" s="200">
        <v>1621</v>
      </c>
      <c r="H39" s="201">
        <v>395</v>
      </c>
      <c r="I39" s="156"/>
      <c r="J39" s="202">
        <v>3393</v>
      </c>
      <c r="K39" s="203">
        <v>236</v>
      </c>
      <c r="L39" s="204">
        <v>462</v>
      </c>
      <c r="M39" s="205">
        <v>100</v>
      </c>
      <c r="N39" s="673"/>
    </row>
    <row r="40" spans="1:14" x14ac:dyDescent="0.3">
      <c r="A40" s="196"/>
      <c r="B40" s="197" t="s">
        <v>25</v>
      </c>
      <c r="C40" s="197"/>
      <c r="D40" s="198" t="s">
        <v>16</v>
      </c>
      <c r="E40" s="199">
        <v>16612</v>
      </c>
      <c r="F40" s="200">
        <v>1169</v>
      </c>
      <c r="G40" s="200">
        <v>2210</v>
      </c>
      <c r="H40" s="201">
        <v>532</v>
      </c>
      <c r="I40" s="156"/>
      <c r="J40" s="202">
        <v>2763</v>
      </c>
      <c r="K40" s="203">
        <v>189</v>
      </c>
      <c r="L40" s="204">
        <v>378</v>
      </c>
      <c r="M40" s="205">
        <v>101</v>
      </c>
      <c r="N40" s="673"/>
    </row>
    <row r="41" spans="1:14" x14ac:dyDescent="0.3">
      <c r="A41" s="196"/>
      <c r="B41" s="197"/>
      <c r="C41" s="197"/>
      <c r="D41" s="197" t="s">
        <v>17</v>
      </c>
      <c r="E41" s="206">
        <v>29132</v>
      </c>
      <c r="F41" s="207">
        <v>2070</v>
      </c>
      <c r="G41" s="207">
        <v>3831</v>
      </c>
      <c r="H41" s="207">
        <v>927</v>
      </c>
      <c r="I41" s="156"/>
      <c r="J41" s="206">
        <v>6156</v>
      </c>
      <c r="K41" s="207">
        <v>425</v>
      </c>
      <c r="L41" s="208">
        <v>840</v>
      </c>
      <c r="M41" s="209">
        <v>201</v>
      </c>
      <c r="N41" s="674"/>
    </row>
    <row r="42" spans="1:14" x14ac:dyDescent="0.3">
      <c r="A42" s="196"/>
      <c r="B42" s="197"/>
      <c r="C42" s="197"/>
      <c r="D42" s="197"/>
      <c r="E42" s="206"/>
      <c r="F42" s="207"/>
      <c r="G42" s="207"/>
      <c r="H42" s="210"/>
      <c r="I42" s="156"/>
      <c r="J42" s="211"/>
      <c r="K42" s="203"/>
      <c r="L42" s="207"/>
      <c r="M42" s="210"/>
      <c r="N42" s="673"/>
    </row>
    <row r="43" spans="1:14" x14ac:dyDescent="0.3">
      <c r="A43" s="196"/>
      <c r="B43" s="197" t="s">
        <v>6</v>
      </c>
      <c r="C43" s="197"/>
      <c r="D43" s="198" t="s">
        <v>15</v>
      </c>
      <c r="E43" s="199">
        <v>3978</v>
      </c>
      <c r="F43" s="200">
        <v>286</v>
      </c>
      <c r="G43" s="200">
        <v>483</v>
      </c>
      <c r="H43" s="201">
        <v>86</v>
      </c>
      <c r="I43" s="156"/>
      <c r="J43" s="202">
        <v>1278</v>
      </c>
      <c r="K43" s="203">
        <v>92</v>
      </c>
      <c r="L43" s="204">
        <v>170</v>
      </c>
      <c r="M43" s="205">
        <v>36</v>
      </c>
      <c r="N43" s="673"/>
    </row>
    <row r="44" spans="1:14" x14ac:dyDescent="0.3">
      <c r="A44" s="196"/>
      <c r="B44" s="197" t="s">
        <v>7</v>
      </c>
      <c r="C44" s="197"/>
      <c r="D44" s="198" t="s">
        <v>16</v>
      </c>
      <c r="E44" s="199">
        <v>3270</v>
      </c>
      <c r="F44" s="200">
        <v>230</v>
      </c>
      <c r="G44" s="200">
        <v>375</v>
      </c>
      <c r="H44" s="201">
        <v>69</v>
      </c>
      <c r="I44" s="156"/>
      <c r="J44" s="202">
        <v>604</v>
      </c>
      <c r="K44" s="203">
        <v>43</v>
      </c>
      <c r="L44" s="204">
        <v>81</v>
      </c>
      <c r="M44" s="205">
        <v>14</v>
      </c>
      <c r="N44" s="673"/>
    </row>
    <row r="45" spans="1:14" x14ac:dyDescent="0.3">
      <c r="A45" s="196"/>
      <c r="B45" s="197" t="s">
        <v>26</v>
      </c>
      <c r="C45" s="197"/>
      <c r="D45" s="197" t="s">
        <v>17</v>
      </c>
      <c r="E45" s="206">
        <v>7248</v>
      </c>
      <c r="F45" s="207">
        <v>516</v>
      </c>
      <c r="G45" s="207">
        <v>858</v>
      </c>
      <c r="H45" s="207">
        <v>155</v>
      </c>
      <c r="I45" s="156"/>
      <c r="J45" s="206">
        <v>1882</v>
      </c>
      <c r="K45" s="207">
        <v>135</v>
      </c>
      <c r="L45" s="208">
        <v>251</v>
      </c>
      <c r="M45" s="209">
        <v>50</v>
      </c>
      <c r="N45" s="674"/>
    </row>
    <row r="46" spans="1:14" x14ac:dyDescent="0.3">
      <c r="A46" s="196"/>
      <c r="B46" s="197"/>
      <c r="C46" s="197"/>
      <c r="D46" s="197"/>
      <c r="E46" s="206"/>
      <c r="F46" s="212"/>
      <c r="G46" s="207"/>
      <c r="H46" s="210"/>
      <c r="I46" s="156"/>
      <c r="J46" s="211"/>
      <c r="K46" s="203"/>
      <c r="L46" s="207"/>
      <c r="M46" s="210"/>
      <c r="N46" s="673"/>
    </row>
    <row r="47" spans="1:14" x14ac:dyDescent="0.3">
      <c r="A47" s="196"/>
      <c r="B47" s="197" t="s">
        <v>0</v>
      </c>
      <c r="C47" s="197"/>
      <c r="D47" s="198" t="s">
        <v>15</v>
      </c>
      <c r="E47" s="199">
        <v>1158</v>
      </c>
      <c r="F47" s="200">
        <v>109</v>
      </c>
      <c r="G47" s="200">
        <v>81</v>
      </c>
      <c r="H47" s="201">
        <v>20</v>
      </c>
      <c r="I47" s="156"/>
      <c r="J47" s="202">
        <v>720</v>
      </c>
      <c r="K47" s="203">
        <v>76</v>
      </c>
      <c r="L47" s="204">
        <v>63</v>
      </c>
      <c r="M47" s="205">
        <v>15</v>
      </c>
      <c r="N47" s="673"/>
    </row>
    <row r="48" spans="1:14" x14ac:dyDescent="0.3">
      <c r="A48" s="196"/>
      <c r="B48" s="197" t="s">
        <v>27</v>
      </c>
      <c r="C48" s="197"/>
      <c r="D48" s="198" t="s">
        <v>16</v>
      </c>
      <c r="E48" s="199">
        <v>1371</v>
      </c>
      <c r="F48" s="200">
        <v>106</v>
      </c>
      <c r="G48" s="200">
        <v>68</v>
      </c>
      <c r="H48" s="201">
        <v>16</v>
      </c>
      <c r="I48" s="156"/>
      <c r="J48" s="202">
        <v>611</v>
      </c>
      <c r="K48" s="203">
        <v>46</v>
      </c>
      <c r="L48" s="204">
        <v>47</v>
      </c>
      <c r="M48" s="205">
        <v>11</v>
      </c>
      <c r="N48" s="673"/>
    </row>
    <row r="49" spans="1:14" x14ac:dyDescent="0.3">
      <c r="A49" s="196"/>
      <c r="B49" s="197" t="s">
        <v>28</v>
      </c>
      <c r="C49" s="197"/>
      <c r="D49" s="197" t="s">
        <v>17</v>
      </c>
      <c r="E49" s="206">
        <v>2529</v>
      </c>
      <c r="F49" s="207">
        <v>215</v>
      </c>
      <c r="G49" s="207">
        <v>149</v>
      </c>
      <c r="H49" s="210">
        <v>36</v>
      </c>
      <c r="I49" s="164"/>
      <c r="J49" s="211">
        <v>1331</v>
      </c>
      <c r="K49" s="578">
        <v>122</v>
      </c>
      <c r="L49" s="208">
        <v>110</v>
      </c>
      <c r="M49" s="209">
        <v>26</v>
      </c>
      <c r="N49" s="674"/>
    </row>
    <row r="50" spans="1:14" x14ac:dyDescent="0.3">
      <c r="A50" s="196"/>
      <c r="B50" s="197"/>
      <c r="C50" s="197"/>
      <c r="D50" s="197"/>
      <c r="E50" s="206"/>
      <c r="F50" s="212"/>
      <c r="G50" s="207"/>
      <c r="H50" s="210"/>
      <c r="I50" s="156"/>
      <c r="J50" s="211"/>
      <c r="K50" s="203"/>
      <c r="L50" s="207"/>
      <c r="M50" s="210"/>
      <c r="N50" s="674"/>
    </row>
    <row r="51" spans="1:14" x14ac:dyDescent="0.3">
      <c r="A51" s="196"/>
      <c r="B51" s="197" t="s">
        <v>1121</v>
      </c>
      <c r="C51" s="197"/>
      <c r="D51" s="198" t="s">
        <v>15</v>
      </c>
      <c r="E51" s="199">
        <v>7</v>
      </c>
      <c r="F51" s="212">
        <v>1</v>
      </c>
      <c r="G51" s="200">
        <v>0</v>
      </c>
      <c r="H51" s="201"/>
      <c r="I51" s="156"/>
      <c r="J51" s="202">
        <v>4</v>
      </c>
      <c r="K51" s="203">
        <v>1</v>
      </c>
      <c r="L51" s="200">
        <v>0</v>
      </c>
      <c r="M51" s="201"/>
      <c r="N51" s="674"/>
    </row>
    <row r="52" spans="1:14" x14ac:dyDescent="0.3">
      <c r="A52" s="196"/>
      <c r="B52" s="197" t="s">
        <v>1122</v>
      </c>
      <c r="C52" s="197"/>
      <c r="D52" s="198" t="s">
        <v>16</v>
      </c>
      <c r="E52" s="199">
        <v>4</v>
      </c>
      <c r="F52" s="212">
        <v>0</v>
      </c>
      <c r="G52" s="200">
        <v>0</v>
      </c>
      <c r="H52" s="201"/>
      <c r="I52" s="156"/>
      <c r="J52" s="202">
        <v>3</v>
      </c>
      <c r="K52" s="203">
        <v>0</v>
      </c>
      <c r="L52" s="200">
        <v>0</v>
      </c>
      <c r="M52" s="201"/>
      <c r="N52" s="674"/>
    </row>
    <row r="53" spans="1:14" x14ac:dyDescent="0.3">
      <c r="A53" s="196"/>
      <c r="B53" s="197"/>
      <c r="C53" s="197"/>
      <c r="D53" s="197" t="s">
        <v>17</v>
      </c>
      <c r="E53" s="206">
        <v>11</v>
      </c>
      <c r="F53" s="1055">
        <v>1</v>
      </c>
      <c r="G53" s="207">
        <v>0</v>
      </c>
      <c r="H53" s="210"/>
      <c r="I53" s="156"/>
      <c r="J53" s="211">
        <v>7</v>
      </c>
      <c r="K53" s="578">
        <v>1</v>
      </c>
      <c r="L53" s="207">
        <v>0</v>
      </c>
      <c r="M53" s="210"/>
      <c r="N53" s="674"/>
    </row>
    <row r="54" spans="1:14" x14ac:dyDescent="0.3">
      <c r="A54" s="196"/>
      <c r="B54" s="197"/>
      <c r="C54" s="197"/>
      <c r="D54" s="197"/>
      <c r="E54" s="206"/>
      <c r="F54" s="212"/>
      <c r="G54" s="207"/>
      <c r="H54" s="210"/>
      <c r="I54" s="156"/>
      <c r="J54" s="211"/>
      <c r="K54" s="203"/>
      <c r="L54" s="207"/>
      <c r="M54" s="210"/>
      <c r="N54" s="674"/>
    </row>
    <row r="55" spans="1:14" x14ac:dyDescent="0.3">
      <c r="A55" s="196"/>
      <c r="B55" s="197" t="s">
        <v>886</v>
      </c>
      <c r="C55" s="197"/>
      <c r="D55" s="198" t="s">
        <v>15</v>
      </c>
      <c r="E55" s="199">
        <v>5044</v>
      </c>
      <c r="F55" s="200">
        <v>323</v>
      </c>
      <c r="G55" s="200">
        <v>835</v>
      </c>
      <c r="H55" s="201">
        <v>118</v>
      </c>
      <c r="I55" s="156"/>
      <c r="J55" s="202">
        <v>337</v>
      </c>
      <c r="K55" s="203">
        <v>26</v>
      </c>
      <c r="L55" s="204">
        <v>62</v>
      </c>
      <c r="M55" s="205">
        <v>9</v>
      </c>
      <c r="N55" s="674"/>
    </row>
    <row r="56" spans="1:14" x14ac:dyDescent="0.3">
      <c r="A56" s="196"/>
      <c r="B56" s="197" t="s">
        <v>894</v>
      </c>
      <c r="C56" s="197"/>
      <c r="D56" s="198" t="s">
        <v>16</v>
      </c>
      <c r="E56" s="199">
        <v>7606</v>
      </c>
      <c r="F56" s="200">
        <v>486</v>
      </c>
      <c r="G56" s="200">
        <v>1291</v>
      </c>
      <c r="H56" s="201">
        <v>174</v>
      </c>
      <c r="I56" s="156"/>
      <c r="J56" s="202">
        <v>230</v>
      </c>
      <c r="K56" s="203">
        <v>27</v>
      </c>
      <c r="L56" s="204">
        <v>51</v>
      </c>
      <c r="M56" s="205">
        <v>7</v>
      </c>
      <c r="N56" s="674"/>
    </row>
    <row r="57" spans="1:14" x14ac:dyDescent="0.3">
      <c r="A57" s="196"/>
      <c r="B57" s="197"/>
      <c r="C57" s="197"/>
      <c r="D57" s="197" t="s">
        <v>17</v>
      </c>
      <c r="E57" s="206">
        <v>12650</v>
      </c>
      <c r="F57" s="207">
        <v>809</v>
      </c>
      <c r="G57" s="207">
        <v>2126</v>
      </c>
      <c r="H57" s="210">
        <v>292</v>
      </c>
      <c r="I57" s="164"/>
      <c r="J57" s="211">
        <v>567</v>
      </c>
      <c r="K57" s="578">
        <v>53</v>
      </c>
      <c r="L57" s="208">
        <v>113</v>
      </c>
      <c r="M57" s="209">
        <v>16</v>
      </c>
      <c r="N57" s="674"/>
    </row>
    <row r="58" spans="1:14" x14ac:dyDescent="0.3">
      <c r="A58" s="196"/>
      <c r="B58" s="197"/>
      <c r="C58" s="197"/>
      <c r="D58" s="197"/>
      <c r="E58" s="206"/>
      <c r="F58" s="207"/>
      <c r="G58" s="207"/>
      <c r="H58" s="210"/>
      <c r="I58" s="164"/>
      <c r="J58" s="211"/>
      <c r="K58" s="578"/>
      <c r="L58" s="208"/>
      <c r="M58" s="209"/>
      <c r="N58" s="674"/>
    </row>
    <row r="59" spans="1:14" x14ac:dyDescent="0.3">
      <c r="A59" s="196"/>
      <c r="B59" s="197" t="s">
        <v>1123</v>
      </c>
      <c r="C59" s="197"/>
      <c r="D59" s="198" t="s">
        <v>15</v>
      </c>
      <c r="E59" s="199">
        <v>10</v>
      </c>
      <c r="F59" s="200">
        <v>0</v>
      </c>
      <c r="G59" s="200">
        <v>1</v>
      </c>
      <c r="H59" s="201">
        <v>1</v>
      </c>
      <c r="I59" s="156"/>
      <c r="J59" s="202">
        <v>0</v>
      </c>
      <c r="K59" s="203">
        <v>0</v>
      </c>
      <c r="L59" s="204">
        <v>0</v>
      </c>
      <c r="M59" s="205">
        <v>0</v>
      </c>
      <c r="N59" s="674"/>
    </row>
    <row r="60" spans="1:14" x14ac:dyDescent="0.3">
      <c r="A60" s="196"/>
      <c r="B60" s="197" t="s">
        <v>1124</v>
      </c>
      <c r="C60" s="197"/>
      <c r="D60" s="198" t="s">
        <v>16</v>
      </c>
      <c r="E60" s="199">
        <v>29</v>
      </c>
      <c r="F60" s="200">
        <v>0</v>
      </c>
      <c r="G60" s="200">
        <v>3</v>
      </c>
      <c r="H60" s="201">
        <v>1</v>
      </c>
      <c r="I60" s="156"/>
      <c r="J60" s="202">
        <v>0</v>
      </c>
      <c r="K60" s="203">
        <v>0</v>
      </c>
      <c r="L60" s="204">
        <v>1</v>
      </c>
      <c r="M60" s="205">
        <v>0</v>
      </c>
      <c r="N60" s="674"/>
    </row>
    <row r="61" spans="1:14" x14ac:dyDescent="0.3">
      <c r="A61" s="196"/>
      <c r="B61" s="197" t="s">
        <v>1125</v>
      </c>
      <c r="C61" s="197"/>
      <c r="D61" s="197" t="s">
        <v>17</v>
      </c>
      <c r="E61" s="206">
        <v>39</v>
      </c>
      <c r="F61" s="207">
        <v>0</v>
      </c>
      <c r="G61" s="207">
        <v>4</v>
      </c>
      <c r="H61" s="210">
        <v>2</v>
      </c>
      <c r="I61" s="164"/>
      <c r="J61" s="211">
        <v>0</v>
      </c>
      <c r="K61" s="578">
        <v>0</v>
      </c>
      <c r="L61" s="208">
        <v>1</v>
      </c>
      <c r="M61" s="209">
        <v>0</v>
      </c>
      <c r="N61" s="674"/>
    </row>
    <row r="62" spans="1:14" x14ac:dyDescent="0.3">
      <c r="A62" s="196"/>
      <c r="B62" s="197"/>
      <c r="C62" s="197"/>
      <c r="D62" s="197"/>
      <c r="E62" s="206"/>
      <c r="F62" s="207"/>
      <c r="G62" s="207"/>
      <c r="H62" s="210"/>
      <c r="I62" s="164"/>
      <c r="J62" s="211"/>
      <c r="K62" s="578"/>
      <c r="L62" s="208"/>
      <c r="M62" s="209"/>
      <c r="N62" s="674"/>
    </row>
    <row r="63" spans="1:14" x14ac:dyDescent="0.3">
      <c r="A63" s="196"/>
      <c r="B63" s="197" t="s">
        <v>1126</v>
      </c>
      <c r="C63" s="197"/>
      <c r="D63" s="198" t="s">
        <v>15</v>
      </c>
      <c r="E63" s="199">
        <v>2</v>
      </c>
      <c r="F63" s="200">
        <v>0</v>
      </c>
      <c r="G63" s="200">
        <v>1</v>
      </c>
      <c r="H63" s="201">
        <v>0</v>
      </c>
      <c r="I63" s="156"/>
      <c r="J63" s="202">
        <v>2</v>
      </c>
      <c r="K63" s="203">
        <v>0</v>
      </c>
      <c r="L63" s="204">
        <v>1</v>
      </c>
      <c r="M63" s="205">
        <v>0</v>
      </c>
      <c r="N63" s="674"/>
    </row>
    <row r="64" spans="1:14" x14ac:dyDescent="0.3">
      <c r="A64" s="196"/>
      <c r="B64" s="197" t="s">
        <v>1127</v>
      </c>
      <c r="C64" s="197"/>
      <c r="D64" s="198" t="s">
        <v>16</v>
      </c>
      <c r="E64" s="199">
        <v>3</v>
      </c>
      <c r="F64" s="200">
        <v>0</v>
      </c>
      <c r="G64" s="200">
        <v>4</v>
      </c>
      <c r="H64" s="201">
        <v>0</v>
      </c>
      <c r="I64" s="156"/>
      <c r="J64" s="202">
        <v>3</v>
      </c>
      <c r="K64" s="203">
        <v>0</v>
      </c>
      <c r="L64" s="204">
        <v>4</v>
      </c>
      <c r="M64" s="205">
        <v>0</v>
      </c>
      <c r="N64" s="674"/>
    </row>
    <row r="65" spans="1:14" x14ac:dyDescent="0.3">
      <c r="A65" s="196"/>
      <c r="B65" s="197" t="s">
        <v>1128</v>
      </c>
      <c r="C65" s="197"/>
      <c r="D65" s="197" t="s">
        <v>17</v>
      </c>
      <c r="E65" s="206">
        <v>5</v>
      </c>
      <c r="F65" s="207">
        <v>0</v>
      </c>
      <c r="G65" s="207">
        <v>5</v>
      </c>
      <c r="H65" s="210">
        <v>0</v>
      </c>
      <c r="I65" s="164"/>
      <c r="J65" s="211">
        <v>5</v>
      </c>
      <c r="K65" s="578">
        <v>0</v>
      </c>
      <c r="L65" s="208">
        <v>5</v>
      </c>
      <c r="M65" s="209">
        <v>0</v>
      </c>
      <c r="N65" s="674"/>
    </row>
    <row r="66" spans="1:14" x14ac:dyDescent="0.3">
      <c r="A66" s="196"/>
      <c r="B66" s="197"/>
      <c r="C66" s="197"/>
      <c r="D66" s="197"/>
      <c r="E66" s="206"/>
      <c r="F66" s="212"/>
      <c r="G66" s="207"/>
      <c r="H66" s="210"/>
      <c r="I66" s="156"/>
      <c r="J66" s="211"/>
      <c r="K66" s="203"/>
      <c r="L66" s="207"/>
      <c r="M66" s="210"/>
      <c r="N66" s="673"/>
    </row>
    <row r="67" spans="1:14" x14ac:dyDescent="0.3">
      <c r="A67" s="196"/>
      <c r="B67" s="197" t="s">
        <v>907</v>
      </c>
      <c r="C67" s="197"/>
      <c r="D67" s="198" t="s">
        <v>15</v>
      </c>
      <c r="E67" s="199">
        <v>231</v>
      </c>
      <c r="F67" s="200">
        <v>11</v>
      </c>
      <c r="G67" s="200">
        <v>21</v>
      </c>
      <c r="H67" s="201">
        <v>10</v>
      </c>
      <c r="I67" s="156"/>
      <c r="J67" s="202">
        <v>187</v>
      </c>
      <c r="K67" s="203">
        <v>6</v>
      </c>
      <c r="L67" s="204">
        <v>19</v>
      </c>
      <c r="M67" s="205">
        <v>10</v>
      </c>
      <c r="N67" s="673"/>
    </row>
    <row r="68" spans="1:14" x14ac:dyDescent="0.3">
      <c r="A68" s="196"/>
      <c r="B68" s="197" t="s">
        <v>908</v>
      </c>
      <c r="C68" s="197"/>
      <c r="D68" s="198" t="s">
        <v>16</v>
      </c>
      <c r="E68" s="199">
        <v>167</v>
      </c>
      <c r="F68" s="200">
        <v>11</v>
      </c>
      <c r="G68" s="200">
        <v>23</v>
      </c>
      <c r="H68" s="201">
        <v>7</v>
      </c>
      <c r="I68" s="156"/>
      <c r="J68" s="202">
        <v>127</v>
      </c>
      <c r="K68" s="203">
        <v>8</v>
      </c>
      <c r="L68" s="204">
        <v>20</v>
      </c>
      <c r="M68" s="205">
        <v>6</v>
      </c>
      <c r="N68" s="673"/>
    </row>
    <row r="69" spans="1:14" x14ac:dyDescent="0.3">
      <c r="A69" s="213"/>
      <c r="B69" s="214" t="s">
        <v>909</v>
      </c>
      <c r="C69" s="214"/>
      <c r="D69" s="214" t="s">
        <v>17</v>
      </c>
      <c r="E69" s="215">
        <v>398</v>
      </c>
      <c r="F69" s="216">
        <v>22</v>
      </c>
      <c r="G69" s="216">
        <v>44</v>
      </c>
      <c r="H69" s="216">
        <v>17</v>
      </c>
      <c r="I69" s="217"/>
      <c r="J69" s="215">
        <v>314</v>
      </c>
      <c r="K69" s="216">
        <v>14</v>
      </c>
      <c r="L69" s="218">
        <v>39</v>
      </c>
      <c r="M69" s="219">
        <v>16</v>
      </c>
      <c r="N69" s="674"/>
    </row>
    <row r="70" spans="1:14" x14ac:dyDescent="0.3">
      <c r="A70" s="220"/>
      <c r="B70" s="220"/>
      <c r="C70" s="220"/>
      <c r="D70" s="220"/>
      <c r="E70" s="221"/>
      <c r="F70" s="222"/>
      <c r="G70" s="222"/>
      <c r="H70" s="223"/>
      <c r="I70" s="193"/>
      <c r="J70" s="224"/>
      <c r="K70" s="225"/>
      <c r="L70" s="222"/>
      <c r="M70" s="223"/>
      <c r="N70" s="673"/>
    </row>
    <row r="71" spans="1:14" x14ac:dyDescent="0.3">
      <c r="A71" s="153" t="s">
        <v>108</v>
      </c>
      <c r="B71" s="153"/>
      <c r="C71" s="153"/>
      <c r="D71" s="154" t="s">
        <v>15</v>
      </c>
      <c r="E71" s="226">
        <v>75106</v>
      </c>
      <c r="F71" s="157">
        <v>5048</v>
      </c>
      <c r="G71" s="157">
        <v>8528</v>
      </c>
      <c r="H71" s="227">
        <v>2376</v>
      </c>
      <c r="I71" s="156"/>
      <c r="J71" s="228">
        <v>34185</v>
      </c>
      <c r="K71" s="229">
        <v>2293</v>
      </c>
      <c r="L71" s="161">
        <v>4172</v>
      </c>
      <c r="M71" s="230">
        <v>1146</v>
      </c>
      <c r="N71" s="673"/>
    </row>
    <row r="72" spans="1:14" x14ac:dyDescent="0.3">
      <c r="A72" s="153" t="s">
        <v>30</v>
      </c>
      <c r="B72" s="153"/>
      <c r="C72" s="153"/>
      <c r="D72" s="154" t="s">
        <v>16</v>
      </c>
      <c r="E72" s="226">
        <v>65085</v>
      </c>
      <c r="F72" s="157">
        <v>4326</v>
      </c>
      <c r="G72" s="157">
        <v>8047</v>
      </c>
      <c r="H72" s="227">
        <v>2173</v>
      </c>
      <c r="I72" s="156"/>
      <c r="J72" s="228">
        <v>29398</v>
      </c>
      <c r="K72" s="229">
        <v>1951</v>
      </c>
      <c r="L72" s="161">
        <v>3804</v>
      </c>
      <c r="M72" s="230">
        <v>1001</v>
      </c>
      <c r="N72" s="673"/>
    </row>
    <row r="73" spans="1:14" x14ac:dyDescent="0.3">
      <c r="A73" s="153"/>
      <c r="B73" s="153"/>
      <c r="C73" s="153"/>
      <c r="D73" s="153" t="s">
        <v>17</v>
      </c>
      <c r="E73" s="163">
        <v>140191</v>
      </c>
      <c r="F73" s="164">
        <v>9374</v>
      </c>
      <c r="G73" s="231">
        <v>16575</v>
      </c>
      <c r="H73" s="231">
        <v>4549</v>
      </c>
      <c r="I73" s="156"/>
      <c r="J73" s="163">
        <v>63583</v>
      </c>
      <c r="K73" s="164">
        <v>4244</v>
      </c>
      <c r="L73" s="232">
        <v>7976</v>
      </c>
      <c r="M73" s="233">
        <v>2147</v>
      </c>
      <c r="N73" s="674"/>
    </row>
    <row r="74" spans="1:14" x14ac:dyDescent="0.3">
      <c r="A74" s="153"/>
      <c r="B74" s="153"/>
      <c r="C74" s="153"/>
      <c r="D74" s="154"/>
      <c r="E74" s="234"/>
      <c r="F74" s="235"/>
      <c r="G74" s="235"/>
      <c r="H74" s="236"/>
      <c r="I74" s="156"/>
      <c r="J74" s="237"/>
      <c r="K74" s="229"/>
      <c r="L74" s="235"/>
      <c r="M74" s="236"/>
      <c r="N74" s="673"/>
    </row>
    <row r="75" spans="1:14" x14ac:dyDescent="0.3">
      <c r="A75" s="153"/>
      <c r="B75" s="154" t="s">
        <v>31</v>
      </c>
      <c r="C75" s="154"/>
      <c r="D75" s="154" t="s">
        <v>15</v>
      </c>
      <c r="E75" s="226">
        <v>15021</v>
      </c>
      <c r="F75" s="157">
        <v>1025</v>
      </c>
      <c r="G75" s="157">
        <v>1981</v>
      </c>
      <c r="H75" s="227">
        <v>560</v>
      </c>
      <c r="I75" s="156"/>
      <c r="J75" s="228">
        <v>7592</v>
      </c>
      <c r="K75" s="229">
        <v>528</v>
      </c>
      <c r="L75" s="161">
        <v>1059</v>
      </c>
      <c r="M75" s="230">
        <v>295</v>
      </c>
      <c r="N75" s="673"/>
    </row>
    <row r="76" spans="1:14" x14ac:dyDescent="0.3">
      <c r="A76" s="153"/>
      <c r="B76" s="154" t="s">
        <v>32</v>
      </c>
      <c r="C76" s="154"/>
      <c r="D76" s="154" t="s">
        <v>16</v>
      </c>
      <c r="E76" s="226">
        <v>12661</v>
      </c>
      <c r="F76" s="157">
        <v>875</v>
      </c>
      <c r="G76" s="157">
        <v>1999</v>
      </c>
      <c r="H76" s="227">
        <v>477</v>
      </c>
      <c r="I76" s="156"/>
      <c r="J76" s="228">
        <v>6333</v>
      </c>
      <c r="K76" s="229">
        <v>443</v>
      </c>
      <c r="L76" s="161">
        <v>1012</v>
      </c>
      <c r="M76" s="230">
        <v>265</v>
      </c>
      <c r="N76" s="673"/>
    </row>
    <row r="77" spans="1:14" x14ac:dyDescent="0.3">
      <c r="A77" s="153"/>
      <c r="B77" s="154"/>
      <c r="C77" s="154"/>
      <c r="D77" s="153" t="s">
        <v>17</v>
      </c>
      <c r="E77" s="163">
        <v>27682</v>
      </c>
      <c r="F77" s="164">
        <v>1900</v>
      </c>
      <c r="G77" s="235">
        <v>3980</v>
      </c>
      <c r="H77" s="235">
        <v>1037</v>
      </c>
      <c r="I77" s="235">
        <v>0</v>
      </c>
      <c r="J77" s="163">
        <v>13925</v>
      </c>
      <c r="K77" s="164">
        <v>971</v>
      </c>
      <c r="L77" s="232">
        <v>2071</v>
      </c>
      <c r="M77" s="233">
        <v>560</v>
      </c>
      <c r="N77" s="674"/>
    </row>
    <row r="78" spans="1:14" x14ac:dyDescent="0.3">
      <c r="A78" s="153"/>
      <c r="B78" s="154"/>
      <c r="C78" s="154"/>
      <c r="D78" s="154"/>
      <c r="E78" s="234"/>
      <c r="F78" s="235"/>
      <c r="G78" s="235"/>
      <c r="H78" s="236"/>
      <c r="I78" s="156"/>
      <c r="J78" s="237"/>
      <c r="K78" s="229"/>
      <c r="L78" s="235"/>
      <c r="M78" s="236"/>
      <c r="N78" s="673"/>
    </row>
    <row r="79" spans="1:14" x14ac:dyDescent="0.3">
      <c r="A79" s="153"/>
      <c r="B79" s="154" t="s">
        <v>33</v>
      </c>
      <c r="C79" s="154"/>
      <c r="D79" s="154" t="s">
        <v>15</v>
      </c>
      <c r="E79" s="226">
        <v>78</v>
      </c>
      <c r="F79" s="157">
        <v>4</v>
      </c>
      <c r="G79" s="157">
        <v>8</v>
      </c>
      <c r="H79" s="227">
        <v>3</v>
      </c>
      <c r="I79" s="156"/>
      <c r="J79" s="228">
        <v>36</v>
      </c>
      <c r="K79" s="229">
        <v>2</v>
      </c>
      <c r="L79" s="161">
        <v>4</v>
      </c>
      <c r="M79" s="230">
        <v>1</v>
      </c>
      <c r="N79" s="673"/>
    </row>
    <row r="80" spans="1:14" x14ac:dyDescent="0.3">
      <c r="A80" s="153"/>
      <c r="B80" s="154" t="s">
        <v>34</v>
      </c>
      <c r="C80" s="154"/>
      <c r="D80" s="154" t="s">
        <v>16</v>
      </c>
      <c r="E80" s="226">
        <v>9562</v>
      </c>
      <c r="F80" s="157">
        <v>637</v>
      </c>
      <c r="G80" s="157">
        <v>993</v>
      </c>
      <c r="H80" s="227">
        <v>324</v>
      </c>
      <c r="I80" s="156"/>
      <c r="J80" s="228">
        <v>4943</v>
      </c>
      <c r="K80" s="229">
        <v>326</v>
      </c>
      <c r="L80" s="161">
        <v>566</v>
      </c>
      <c r="M80" s="230">
        <v>166</v>
      </c>
      <c r="N80" s="673"/>
    </row>
    <row r="81" spans="1:14" x14ac:dyDescent="0.3">
      <c r="A81" s="153"/>
      <c r="B81" s="153"/>
      <c r="C81" s="153"/>
      <c r="D81" s="153" t="s">
        <v>17</v>
      </c>
      <c r="E81" s="163">
        <v>9640</v>
      </c>
      <c r="F81" s="164">
        <v>641</v>
      </c>
      <c r="G81" s="235">
        <v>1001</v>
      </c>
      <c r="H81" s="235">
        <v>327</v>
      </c>
      <c r="I81" s="156"/>
      <c r="J81" s="163">
        <v>4979</v>
      </c>
      <c r="K81" s="164">
        <v>328</v>
      </c>
      <c r="L81" s="232">
        <v>570</v>
      </c>
      <c r="M81" s="233">
        <v>167</v>
      </c>
      <c r="N81" s="674"/>
    </row>
    <row r="82" spans="1:14" x14ac:dyDescent="0.3">
      <c r="A82" s="153"/>
      <c r="B82" s="153"/>
      <c r="C82" s="153"/>
      <c r="D82" s="154"/>
      <c r="E82" s="234"/>
      <c r="F82" s="235"/>
      <c r="G82" s="235"/>
      <c r="H82" s="236"/>
      <c r="I82" s="156"/>
      <c r="J82" s="237"/>
      <c r="K82" s="229"/>
      <c r="L82" s="235"/>
      <c r="M82" s="236"/>
      <c r="N82" s="673"/>
    </row>
    <row r="83" spans="1:14" x14ac:dyDescent="0.3">
      <c r="A83" s="153" t="s">
        <v>35</v>
      </c>
      <c r="B83" s="153"/>
      <c r="C83" s="153"/>
      <c r="D83" s="154" t="s">
        <v>15</v>
      </c>
      <c r="E83" s="226">
        <v>34825</v>
      </c>
      <c r="F83" s="157">
        <v>2608</v>
      </c>
      <c r="G83" s="157">
        <v>3221</v>
      </c>
      <c r="H83" s="227">
        <v>1027</v>
      </c>
      <c r="I83" s="156"/>
      <c r="J83" s="228">
        <v>9573</v>
      </c>
      <c r="K83" s="229">
        <v>724</v>
      </c>
      <c r="L83" s="161">
        <v>919</v>
      </c>
      <c r="M83" s="230">
        <v>297</v>
      </c>
      <c r="N83" s="673"/>
    </row>
    <row r="84" spans="1:14" x14ac:dyDescent="0.3">
      <c r="A84" s="153" t="s">
        <v>36</v>
      </c>
      <c r="B84" s="153"/>
      <c r="C84" s="153"/>
      <c r="D84" s="154" t="s">
        <v>16</v>
      </c>
      <c r="E84" s="226">
        <v>36334</v>
      </c>
      <c r="F84" s="157">
        <v>2836</v>
      </c>
      <c r="G84" s="157">
        <v>3907</v>
      </c>
      <c r="H84" s="227">
        <v>1174</v>
      </c>
      <c r="I84" s="156"/>
      <c r="J84" s="228">
        <v>7488</v>
      </c>
      <c r="K84" s="229">
        <v>641</v>
      </c>
      <c r="L84" s="161">
        <v>960</v>
      </c>
      <c r="M84" s="230">
        <v>277</v>
      </c>
      <c r="N84" s="673"/>
    </row>
    <row r="85" spans="1:14" x14ac:dyDescent="0.3">
      <c r="A85" s="153"/>
      <c r="B85" s="153"/>
      <c r="C85" s="153"/>
      <c r="D85" s="153" t="s">
        <v>17</v>
      </c>
      <c r="E85" s="163">
        <v>71159</v>
      </c>
      <c r="F85" s="164">
        <v>5444</v>
      </c>
      <c r="G85" s="235">
        <v>7128</v>
      </c>
      <c r="H85" s="235">
        <v>2201</v>
      </c>
      <c r="I85" s="156"/>
      <c r="J85" s="163">
        <v>17061</v>
      </c>
      <c r="K85" s="164">
        <v>1365</v>
      </c>
      <c r="L85" s="232">
        <v>1879</v>
      </c>
      <c r="M85" s="233">
        <v>574</v>
      </c>
      <c r="N85" s="674"/>
    </row>
    <row r="86" spans="1:14" x14ac:dyDescent="0.3">
      <c r="A86" s="153"/>
      <c r="B86" s="153"/>
      <c r="C86" s="153"/>
      <c r="D86" s="153"/>
      <c r="E86" s="163"/>
      <c r="F86" s="164"/>
      <c r="G86" s="235"/>
      <c r="H86" s="236"/>
      <c r="I86" s="156"/>
      <c r="J86" s="163"/>
      <c r="K86" s="164"/>
      <c r="L86" s="232"/>
      <c r="M86" s="233"/>
      <c r="N86" s="673"/>
    </row>
    <row r="87" spans="1:14" x14ac:dyDescent="0.3">
      <c r="A87" s="153"/>
      <c r="B87" s="22" t="s">
        <v>116</v>
      </c>
      <c r="C87" s="22"/>
      <c r="D87" s="50" t="s">
        <v>15</v>
      </c>
      <c r="E87" s="226">
        <v>14973</v>
      </c>
      <c r="F87" s="157">
        <v>1059</v>
      </c>
      <c r="G87" s="157">
        <v>1495</v>
      </c>
      <c r="H87" s="227">
        <v>462</v>
      </c>
      <c r="I87" s="157"/>
      <c r="J87" s="226">
        <v>5176</v>
      </c>
      <c r="K87" s="157">
        <v>378</v>
      </c>
      <c r="L87" s="157">
        <v>551</v>
      </c>
      <c r="M87" s="227">
        <v>150</v>
      </c>
      <c r="N87" s="673"/>
    </row>
    <row r="88" spans="1:14" x14ac:dyDescent="0.3">
      <c r="A88" s="153"/>
      <c r="B88" s="22" t="s">
        <v>961</v>
      </c>
      <c r="C88" s="22"/>
      <c r="D88" s="50" t="s">
        <v>16</v>
      </c>
      <c r="E88" s="226">
        <v>15188</v>
      </c>
      <c r="F88" s="157">
        <v>1095</v>
      </c>
      <c r="G88" s="157">
        <v>1974</v>
      </c>
      <c r="H88" s="227">
        <v>526</v>
      </c>
      <c r="I88" s="157"/>
      <c r="J88" s="226">
        <v>4539</v>
      </c>
      <c r="K88" s="157">
        <v>382</v>
      </c>
      <c r="L88" s="157">
        <v>691</v>
      </c>
      <c r="M88" s="227">
        <v>190</v>
      </c>
      <c r="N88" s="673"/>
    </row>
    <row r="89" spans="1:14" x14ac:dyDescent="0.3">
      <c r="A89" s="153"/>
      <c r="B89" s="49"/>
      <c r="C89" s="49"/>
      <c r="D89" s="49" t="s">
        <v>17</v>
      </c>
      <c r="E89" s="163">
        <v>30161</v>
      </c>
      <c r="F89" s="164">
        <v>2154</v>
      </c>
      <c r="G89" s="164">
        <v>3469</v>
      </c>
      <c r="H89" s="164">
        <v>988</v>
      </c>
      <c r="I89" s="164"/>
      <c r="J89" s="163">
        <v>9715</v>
      </c>
      <c r="K89" s="164">
        <v>760</v>
      </c>
      <c r="L89" s="164">
        <v>1242</v>
      </c>
      <c r="M89" s="165">
        <v>340</v>
      </c>
      <c r="N89" s="674"/>
    </row>
    <row r="90" spans="1:14" x14ac:dyDescent="0.3">
      <c r="A90" s="153"/>
      <c r="B90" s="153"/>
      <c r="C90" s="153"/>
      <c r="D90" s="154"/>
      <c r="E90" s="234"/>
      <c r="F90" s="235"/>
      <c r="G90" s="235"/>
      <c r="H90" s="236"/>
      <c r="I90" s="156"/>
      <c r="J90" s="237"/>
      <c r="K90" s="229"/>
      <c r="L90" s="235"/>
      <c r="M90" s="236"/>
      <c r="N90" s="673"/>
    </row>
    <row r="91" spans="1:14" x14ac:dyDescent="0.3">
      <c r="A91" s="154" t="s">
        <v>37</v>
      </c>
      <c r="B91" s="153"/>
      <c r="C91" s="153"/>
      <c r="D91" s="154" t="s">
        <v>15</v>
      </c>
      <c r="E91" s="226">
        <v>3059</v>
      </c>
      <c r="F91" s="157">
        <v>210</v>
      </c>
      <c r="G91" s="157">
        <v>565</v>
      </c>
      <c r="H91" s="227">
        <v>124</v>
      </c>
      <c r="I91" s="156"/>
      <c r="J91" s="228">
        <v>1111</v>
      </c>
      <c r="K91" s="229">
        <v>85</v>
      </c>
      <c r="L91" s="161">
        <v>276</v>
      </c>
      <c r="M91" s="230">
        <v>50</v>
      </c>
      <c r="N91" s="673"/>
    </row>
    <row r="92" spans="1:14" x14ac:dyDescent="0.3">
      <c r="A92" s="154" t="s">
        <v>38</v>
      </c>
      <c r="B92" s="153"/>
      <c r="C92" s="153"/>
      <c r="D92" s="154" t="s">
        <v>16</v>
      </c>
      <c r="E92" s="226">
        <v>2871</v>
      </c>
      <c r="F92" s="157">
        <v>201</v>
      </c>
      <c r="G92" s="157">
        <v>468</v>
      </c>
      <c r="H92" s="227">
        <v>114</v>
      </c>
      <c r="I92" s="156"/>
      <c r="J92" s="228">
        <v>646</v>
      </c>
      <c r="K92" s="229">
        <v>45</v>
      </c>
      <c r="L92" s="161">
        <v>149</v>
      </c>
      <c r="M92" s="230">
        <v>28</v>
      </c>
      <c r="N92" s="673"/>
    </row>
    <row r="93" spans="1:14" x14ac:dyDescent="0.3">
      <c r="A93" s="154"/>
      <c r="B93" s="153"/>
      <c r="C93" s="153"/>
      <c r="D93" s="153" t="s">
        <v>17</v>
      </c>
      <c r="E93" s="163">
        <v>5930</v>
      </c>
      <c r="F93" s="164">
        <v>411</v>
      </c>
      <c r="G93" s="235">
        <v>1033</v>
      </c>
      <c r="H93" s="235">
        <v>238</v>
      </c>
      <c r="I93" s="156"/>
      <c r="J93" s="163">
        <v>1757</v>
      </c>
      <c r="K93" s="164">
        <v>130</v>
      </c>
      <c r="L93" s="232">
        <v>425</v>
      </c>
      <c r="M93" s="233">
        <v>78</v>
      </c>
      <c r="N93" s="674"/>
    </row>
    <row r="94" spans="1:14" x14ac:dyDescent="0.3">
      <c r="A94" s="154"/>
      <c r="B94" s="153"/>
      <c r="C94" s="153"/>
      <c r="D94" s="154"/>
      <c r="E94" s="234"/>
      <c r="F94" s="235"/>
      <c r="G94" s="235"/>
      <c r="H94" s="236"/>
      <c r="I94" s="156"/>
      <c r="J94" s="237"/>
      <c r="K94" s="229"/>
      <c r="L94" s="235"/>
      <c r="M94" s="236"/>
      <c r="N94" s="673"/>
    </row>
    <row r="95" spans="1:14" x14ac:dyDescent="0.3">
      <c r="A95" s="154" t="s">
        <v>912</v>
      </c>
      <c r="B95" s="153"/>
      <c r="C95" s="153"/>
      <c r="D95" s="154" t="s">
        <v>15</v>
      </c>
      <c r="E95" s="226">
        <v>17270</v>
      </c>
      <c r="F95" s="157">
        <v>1105</v>
      </c>
      <c r="G95" s="157">
        <v>1352</v>
      </c>
      <c r="H95" s="227">
        <v>532</v>
      </c>
      <c r="I95" s="156"/>
      <c r="J95" s="228">
        <v>1158</v>
      </c>
      <c r="K95" s="229">
        <v>70</v>
      </c>
      <c r="L95" s="161">
        <v>115</v>
      </c>
      <c r="M95" s="230">
        <v>43</v>
      </c>
      <c r="N95" s="673"/>
    </row>
    <row r="96" spans="1:14" x14ac:dyDescent="0.3">
      <c r="A96" s="154" t="s">
        <v>913</v>
      </c>
      <c r="B96" s="153"/>
      <c r="C96" s="153"/>
      <c r="D96" s="154" t="s">
        <v>16</v>
      </c>
      <c r="E96" s="226">
        <v>35467</v>
      </c>
      <c r="F96" s="157">
        <v>2153</v>
      </c>
      <c r="G96" s="157">
        <v>3006</v>
      </c>
      <c r="H96" s="227">
        <v>1224</v>
      </c>
      <c r="I96" s="156"/>
      <c r="J96" s="228">
        <v>1310</v>
      </c>
      <c r="K96" s="229">
        <v>82</v>
      </c>
      <c r="L96" s="161">
        <v>139</v>
      </c>
      <c r="M96" s="230">
        <v>54</v>
      </c>
      <c r="N96" s="673"/>
    </row>
    <row r="97" spans="1:16" x14ac:dyDescent="0.3">
      <c r="A97" s="154"/>
      <c r="B97" s="153"/>
      <c r="C97" s="153"/>
      <c r="D97" s="153" t="s">
        <v>17</v>
      </c>
      <c r="E97" s="163">
        <v>52737</v>
      </c>
      <c r="F97" s="164">
        <v>3258</v>
      </c>
      <c r="G97" s="235">
        <v>4358</v>
      </c>
      <c r="H97" s="235">
        <v>1756</v>
      </c>
      <c r="I97" s="156"/>
      <c r="J97" s="163">
        <v>2468</v>
      </c>
      <c r="K97" s="164">
        <v>152</v>
      </c>
      <c r="L97" s="232">
        <v>254</v>
      </c>
      <c r="M97" s="233">
        <v>97</v>
      </c>
      <c r="N97" s="674"/>
    </row>
    <row r="98" spans="1:16" x14ac:dyDescent="0.3">
      <c r="A98" s="154"/>
      <c r="B98" s="153"/>
      <c r="C98" s="153"/>
      <c r="D98" s="154"/>
      <c r="E98" s="238"/>
      <c r="F98" s="239"/>
      <c r="G98" s="240"/>
      <c r="H98" s="241"/>
      <c r="I98" s="242"/>
      <c r="J98" s="243"/>
      <c r="K98" s="244"/>
      <c r="L98" s="240"/>
      <c r="M98" s="241"/>
      <c r="N98" s="673"/>
    </row>
    <row r="99" spans="1:16" x14ac:dyDescent="0.3">
      <c r="A99" s="49" t="s">
        <v>39</v>
      </c>
      <c r="B99" s="49"/>
      <c r="C99" s="49"/>
      <c r="D99" s="50" t="s">
        <v>15</v>
      </c>
      <c r="E99" s="226">
        <v>49591</v>
      </c>
      <c r="F99" s="157">
        <v>3273</v>
      </c>
      <c r="G99" s="157">
        <v>6460</v>
      </c>
      <c r="H99" s="227">
        <v>1707</v>
      </c>
      <c r="I99" s="156">
        <v>0</v>
      </c>
      <c r="J99" s="228">
        <v>25132</v>
      </c>
      <c r="K99" s="229">
        <v>1720</v>
      </c>
      <c r="L99" s="161">
        <v>3985</v>
      </c>
      <c r="M99" s="230">
        <v>1028</v>
      </c>
      <c r="N99" s="673"/>
    </row>
    <row r="100" spans="1:16" x14ac:dyDescent="0.3">
      <c r="A100" s="49"/>
      <c r="B100" s="49"/>
      <c r="C100" s="49"/>
      <c r="D100" s="50" t="s">
        <v>16</v>
      </c>
      <c r="E100" s="226">
        <v>49945</v>
      </c>
      <c r="F100" s="157">
        <v>3271</v>
      </c>
      <c r="G100" s="157">
        <v>5947</v>
      </c>
      <c r="H100" s="227">
        <v>1533</v>
      </c>
      <c r="I100" s="156">
        <v>0</v>
      </c>
      <c r="J100" s="228">
        <v>15092</v>
      </c>
      <c r="K100" s="229">
        <v>1060</v>
      </c>
      <c r="L100" s="161">
        <v>2407</v>
      </c>
      <c r="M100" s="230">
        <v>597</v>
      </c>
      <c r="N100" s="673"/>
    </row>
    <row r="101" spans="1:16" x14ac:dyDescent="0.3">
      <c r="A101" s="564"/>
      <c r="B101" s="564"/>
      <c r="C101" s="564"/>
      <c r="D101" s="565" t="s">
        <v>17</v>
      </c>
      <c r="E101" s="245">
        <v>99536</v>
      </c>
      <c r="F101" s="246">
        <v>6544</v>
      </c>
      <c r="G101" s="247">
        <v>12407</v>
      </c>
      <c r="H101" s="248">
        <v>3240</v>
      </c>
      <c r="I101" s="217"/>
      <c r="J101" s="245">
        <v>40224</v>
      </c>
      <c r="K101" s="246">
        <v>2780</v>
      </c>
      <c r="L101" s="249">
        <v>6392</v>
      </c>
      <c r="M101" s="250">
        <v>1625</v>
      </c>
      <c r="N101" s="674"/>
    </row>
    <row r="102" spans="1:16" ht="16.5" x14ac:dyDescent="0.3">
      <c r="A102" s="251"/>
      <c r="B102" s="252"/>
      <c r="C102" s="252"/>
      <c r="D102" s="251"/>
      <c r="E102" s="253"/>
      <c r="F102" s="253"/>
      <c r="G102" s="254"/>
      <c r="H102" s="254"/>
      <c r="I102" s="255"/>
      <c r="J102" s="256"/>
      <c r="K102" s="256"/>
      <c r="L102" s="255"/>
      <c r="M102" s="255"/>
    </row>
    <row r="103" spans="1:16" s="557" customFormat="1" x14ac:dyDescent="0.35">
      <c r="A103" s="647" t="s">
        <v>40</v>
      </c>
      <c r="B103" s="645" t="s">
        <v>41</v>
      </c>
      <c r="C103" s="645"/>
      <c r="D103" s="645"/>
      <c r="E103" s="648"/>
      <c r="F103" s="648"/>
      <c r="G103" s="642"/>
      <c r="H103" s="642"/>
      <c r="I103" s="642"/>
      <c r="J103" s="648"/>
      <c r="K103" s="648"/>
      <c r="L103" s="642"/>
      <c r="M103" s="642"/>
      <c r="N103" s="675"/>
      <c r="O103" s="675"/>
      <c r="P103" s="675"/>
    </row>
    <row r="104" spans="1:16" s="557" customFormat="1" x14ac:dyDescent="0.35">
      <c r="A104" s="645"/>
      <c r="B104" s="645" t="s">
        <v>42</v>
      </c>
      <c r="C104" s="645"/>
      <c r="D104" s="645"/>
      <c r="E104" s="648"/>
      <c r="F104" s="648"/>
      <c r="G104" s="642"/>
      <c r="H104" s="642"/>
      <c r="I104" s="642"/>
      <c r="J104" s="648"/>
      <c r="K104" s="648"/>
      <c r="L104" s="642"/>
      <c r="M104" s="642"/>
      <c r="N104" s="675"/>
      <c r="O104" s="675"/>
      <c r="P104" s="675"/>
    </row>
    <row r="105" spans="1:16" s="557" customFormat="1" x14ac:dyDescent="0.35">
      <c r="A105" s="645"/>
      <c r="B105" s="645" t="s">
        <v>1302</v>
      </c>
      <c r="C105" s="645"/>
      <c r="D105" s="645"/>
      <c r="E105" s="648"/>
      <c r="F105" s="648"/>
      <c r="G105" s="642"/>
      <c r="H105" s="642"/>
      <c r="I105" s="642"/>
      <c r="J105" s="648"/>
      <c r="K105" s="648"/>
      <c r="L105" s="642"/>
      <c r="M105" s="642"/>
      <c r="N105" s="675"/>
      <c r="O105" s="675"/>
      <c r="P105" s="675"/>
    </row>
    <row r="106" spans="1:16" s="557" customFormat="1" x14ac:dyDescent="0.35">
      <c r="B106" s="557" t="s">
        <v>1072</v>
      </c>
      <c r="E106" s="649"/>
      <c r="F106" s="649"/>
      <c r="G106" s="646"/>
      <c r="J106" s="649"/>
      <c r="K106" s="649"/>
      <c r="L106" s="646"/>
      <c r="N106" s="675"/>
      <c r="O106" s="675"/>
      <c r="P106" s="675"/>
    </row>
    <row r="107" spans="1:16" s="557" customFormat="1" x14ac:dyDescent="0.35">
      <c r="E107" s="649"/>
      <c r="F107" s="649"/>
      <c r="G107" s="646"/>
      <c r="J107" s="649"/>
      <c r="K107" s="649"/>
      <c r="L107" s="646"/>
      <c r="N107" s="675"/>
      <c r="O107" s="675"/>
      <c r="P107" s="675"/>
    </row>
    <row r="108" spans="1:16" s="557" customFormat="1" x14ac:dyDescent="0.35">
      <c r="A108" s="650" t="s">
        <v>882</v>
      </c>
      <c r="B108" s="642" t="s">
        <v>902</v>
      </c>
      <c r="C108" s="642"/>
      <c r="E108" s="649"/>
      <c r="F108" s="649"/>
      <c r="G108" s="646"/>
      <c r="J108" s="649"/>
      <c r="K108" s="649"/>
      <c r="L108" s="646"/>
      <c r="N108" s="675"/>
      <c r="O108" s="675"/>
      <c r="P108" s="675"/>
    </row>
    <row r="109" spans="1:16" s="557" customFormat="1" x14ac:dyDescent="0.35">
      <c r="A109" s="639"/>
      <c r="B109" s="643" t="s">
        <v>888</v>
      </c>
      <c r="C109" s="643"/>
      <c r="E109" s="649"/>
      <c r="F109" s="649"/>
      <c r="G109" s="646"/>
      <c r="J109" s="649"/>
      <c r="K109" s="649"/>
      <c r="L109" s="646"/>
      <c r="N109" s="675"/>
      <c r="O109" s="675"/>
      <c r="P109" s="675"/>
    </row>
    <row r="110" spans="1:16" s="557" customFormat="1" x14ac:dyDescent="0.35">
      <c r="A110" s="644"/>
      <c r="B110" s="642" t="s">
        <v>900</v>
      </c>
      <c r="C110" s="642"/>
      <c r="E110" s="649"/>
      <c r="F110" s="649"/>
      <c r="G110" s="646"/>
      <c r="J110" s="649"/>
      <c r="K110" s="649"/>
      <c r="L110" s="646"/>
      <c r="N110" s="675"/>
      <c r="O110" s="675"/>
      <c r="P110" s="675"/>
    </row>
    <row r="111" spans="1:16" s="557" customFormat="1" x14ac:dyDescent="0.35">
      <c r="A111" s="644"/>
      <c r="B111" s="643" t="s">
        <v>1033</v>
      </c>
      <c r="C111" s="643"/>
      <c r="E111" s="649"/>
      <c r="F111" s="649"/>
      <c r="G111" s="646"/>
      <c r="J111" s="649"/>
      <c r="K111" s="649"/>
      <c r="L111" s="646"/>
      <c r="N111" s="675"/>
      <c r="O111" s="675"/>
      <c r="P111" s="675"/>
    </row>
    <row r="112" spans="1:16" s="557" customFormat="1" x14ac:dyDescent="0.35">
      <c r="A112" s="644"/>
      <c r="B112" s="642" t="s">
        <v>901</v>
      </c>
      <c r="C112" s="642"/>
      <c r="E112" s="649"/>
      <c r="F112" s="649"/>
      <c r="G112" s="646"/>
      <c r="J112" s="649"/>
      <c r="K112" s="649"/>
      <c r="L112" s="646"/>
      <c r="N112" s="675"/>
      <c r="O112" s="675"/>
      <c r="P112" s="675"/>
    </row>
    <row r="113" spans="1:16" s="557" customFormat="1" x14ac:dyDescent="0.35">
      <c r="A113" s="644"/>
      <c r="B113" s="643" t="s">
        <v>889</v>
      </c>
      <c r="C113" s="643"/>
      <c r="E113" s="649"/>
      <c r="F113" s="649"/>
      <c r="G113" s="646"/>
      <c r="J113" s="649"/>
      <c r="K113" s="649"/>
      <c r="L113" s="646"/>
      <c r="N113" s="675"/>
      <c r="O113" s="675"/>
      <c r="P113" s="675"/>
    </row>
  </sheetData>
  <mergeCells count="1">
    <mergeCell ref="N4:N5"/>
  </mergeCells>
  <hyperlinks>
    <hyperlink ref="B109" r:id="rId1" xr:uid="{00000000-0004-0000-0400-000000000000}"/>
    <hyperlink ref="B113" r:id="rId2" xr:uid="{00000000-0004-0000-0400-000001000000}"/>
    <hyperlink ref="A2" location="'CHAPTER 1'!A1" display="Back to Table of Contents" xr:uid="{00000000-0004-0000-0400-000002000000}"/>
    <hyperlink ref="B111" r:id="rId3" xr:uid="{00000000-0004-0000-0400-000003000000}"/>
  </hyperlinks>
  <pageMargins left="0.7" right="0.7" top="0.75" bottom="0.75" header="0.3" footer="0.3"/>
  <pageSetup paperSize="9" scale="44" orientation="portrait" r:id="rId4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1">
    <tabColor theme="9" tint="0.39997558519241921"/>
    <pageSetUpPr fitToPage="1"/>
  </sheetPr>
  <dimension ref="A1:X3"/>
  <sheetViews>
    <sheetView showGridLines="0" zoomScaleNormal="100" workbookViewId="0">
      <pane ySplit="1" topLeftCell="A2" activePane="bottomLeft" state="frozen"/>
      <selection pane="bottomLeft"/>
    </sheetView>
  </sheetViews>
  <sheetFormatPr defaultRowHeight="12.75" x14ac:dyDescent="0.2"/>
  <sheetData>
    <row r="1" spans="1:24" s="9" customFormat="1" ht="15" x14ac:dyDescent="0.3">
      <c r="A1" s="15" t="s">
        <v>965</v>
      </c>
      <c r="D1" s="2" t="s">
        <v>1300</v>
      </c>
    </row>
    <row r="2" spans="1:24" s="392" customFormat="1" ht="16.5" x14ac:dyDescent="0.3">
      <c r="D2" s="1150" t="s">
        <v>1294</v>
      </c>
      <c r="E2" s="1151" t="s">
        <v>877</v>
      </c>
      <c r="N2" s="1150" t="s">
        <v>1295</v>
      </c>
      <c r="O2" s="1151" t="s">
        <v>874</v>
      </c>
      <c r="W2" s="1150" t="s">
        <v>1296</v>
      </c>
      <c r="X2" s="1151" t="s">
        <v>875</v>
      </c>
    </row>
    <row r="3" spans="1:24" ht="15.75" x14ac:dyDescent="0.25">
      <c r="A3" s="4"/>
      <c r="D3" s="4"/>
      <c r="K3" s="4"/>
    </row>
  </sheetData>
  <hyperlinks>
    <hyperlink ref="A1" location="'CHAPTER 1'!A1" display="Back to Table of Contents" xr:uid="{00000000-0004-0000-3700-000000000000}"/>
  </hyperlinks>
  <pageMargins left="0.7" right="0.7" top="0.75" bottom="0.75" header="0.3" footer="0.3"/>
  <pageSetup paperSize="9" scale="52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2">
    <tabColor theme="9" tint="0.59999389629810485"/>
    <pageSetUpPr fitToPage="1"/>
  </sheetPr>
  <dimension ref="A1:P401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C13" sqref="C13"/>
    </sheetView>
  </sheetViews>
  <sheetFormatPr defaultColWidth="9.140625" defaultRowHeight="16.5" x14ac:dyDescent="0.3"/>
  <cols>
    <col min="1" max="1" width="12.7109375" style="396" customWidth="1"/>
    <col min="2" max="2" width="33.140625" style="396" customWidth="1"/>
    <col min="3" max="3" width="30" style="396" customWidth="1"/>
    <col min="4" max="4" width="20.5703125" style="396" bestFit="1" customWidth="1"/>
    <col min="5" max="5" width="5" style="396" bestFit="1" customWidth="1"/>
    <col min="6" max="6" width="8.140625" style="396" customWidth="1"/>
    <col min="7" max="7" width="8.5703125" style="396" customWidth="1"/>
    <col min="8" max="8" width="6.5703125" style="396" customWidth="1"/>
    <col min="9" max="9" width="7.5703125" style="538" customWidth="1"/>
    <col min="10" max="10" width="8" style="538" customWidth="1"/>
    <col min="11" max="11" width="7.7109375" style="538" customWidth="1"/>
    <col min="12" max="12" width="8.5703125" style="396" customWidth="1"/>
    <col min="13" max="13" width="7.5703125" style="396" customWidth="1"/>
    <col min="14" max="14" width="7" style="396" customWidth="1"/>
    <col min="15" max="15" width="11.140625" style="396" customWidth="1"/>
    <col min="16" max="16" width="15" style="539" customWidth="1"/>
    <col min="17" max="16384" width="9.140625" style="396"/>
  </cols>
  <sheetData>
    <row r="1" spans="1:16" s="509" customFormat="1" ht="18" x14ac:dyDescent="0.35">
      <c r="A1" s="35" t="s">
        <v>1231</v>
      </c>
      <c r="B1" s="35"/>
      <c r="C1" s="35"/>
      <c r="D1" s="35"/>
      <c r="E1" s="35"/>
      <c r="F1" s="35"/>
      <c r="G1" s="35"/>
      <c r="H1" s="35"/>
      <c r="I1" s="542"/>
      <c r="J1" s="542"/>
      <c r="K1" s="542"/>
      <c r="L1" s="35"/>
      <c r="M1" s="35"/>
      <c r="N1" s="35"/>
      <c r="O1" s="35"/>
      <c r="P1" s="508"/>
    </row>
    <row r="2" spans="1:16" x14ac:dyDescent="0.3">
      <c r="A2" s="574" t="s">
        <v>965</v>
      </c>
      <c r="B2" s="534"/>
      <c r="C2" s="534"/>
      <c r="D2" s="534"/>
      <c r="E2" s="534"/>
      <c r="F2" s="534"/>
      <c r="G2" s="534"/>
      <c r="H2" s="534"/>
      <c r="I2" s="536"/>
      <c r="J2" s="536"/>
      <c r="K2" s="536"/>
      <c r="L2" s="534"/>
      <c r="M2" s="534"/>
      <c r="N2" s="534"/>
      <c r="O2" s="511"/>
      <c r="P2" s="512"/>
    </row>
    <row r="3" spans="1:16" s="468" customFormat="1" ht="17.25" x14ac:dyDescent="0.35">
      <c r="A3" s="702"/>
      <c r="B3" s="702"/>
      <c r="C3" s="702"/>
      <c r="D3" s="702"/>
      <c r="E3" s="702"/>
      <c r="F3" s="1244" t="s">
        <v>68</v>
      </c>
      <c r="G3" s="1245"/>
      <c r="H3" s="1245"/>
      <c r="I3" s="1245"/>
      <c r="J3" s="1245"/>
      <c r="K3" s="1245"/>
      <c r="L3" s="1245"/>
      <c r="M3" s="1245"/>
      <c r="N3" s="1245"/>
      <c r="O3" s="543"/>
      <c r="P3" s="543"/>
    </row>
    <row r="4" spans="1:16" s="518" customFormat="1" ht="45" x14ac:dyDescent="0.2">
      <c r="A4" s="706"/>
      <c r="B4" s="707"/>
      <c r="C4" s="707"/>
      <c r="D4" s="707"/>
      <c r="E4" s="707"/>
      <c r="F4" s="1246" t="s">
        <v>66</v>
      </c>
      <c r="G4" s="1247"/>
      <c r="H4" s="1248"/>
      <c r="I4" s="1249" t="s">
        <v>1165</v>
      </c>
      <c r="J4" s="1250"/>
      <c r="K4" s="1251"/>
      <c r="L4" s="1246" t="s">
        <v>1166</v>
      </c>
      <c r="M4" s="1247"/>
      <c r="N4" s="1248"/>
      <c r="O4" s="823" t="s">
        <v>1076</v>
      </c>
      <c r="P4" s="813" t="s">
        <v>903</v>
      </c>
    </row>
    <row r="5" spans="1:16" s="468" customFormat="1" ht="27.75" customHeight="1" x14ac:dyDescent="0.3">
      <c r="A5" s="760" t="s">
        <v>123</v>
      </c>
      <c r="B5" s="760" t="s">
        <v>124</v>
      </c>
      <c r="C5" s="760" t="s">
        <v>914</v>
      </c>
      <c r="D5" s="760" t="s">
        <v>125</v>
      </c>
      <c r="E5" s="760" t="s">
        <v>126</v>
      </c>
      <c r="F5" s="835" t="s">
        <v>65</v>
      </c>
      <c r="G5" s="777" t="s">
        <v>64</v>
      </c>
      <c r="H5" s="778" t="s">
        <v>17</v>
      </c>
      <c r="I5" s="779" t="s">
        <v>65</v>
      </c>
      <c r="J5" s="780" t="s">
        <v>64</v>
      </c>
      <c r="K5" s="781" t="s">
        <v>17</v>
      </c>
      <c r="L5" s="782" t="s">
        <v>65</v>
      </c>
      <c r="M5" s="783" t="s">
        <v>64</v>
      </c>
      <c r="N5" s="778" t="s">
        <v>17</v>
      </c>
      <c r="O5" s="824" t="s">
        <v>126</v>
      </c>
      <c r="P5" s="814" t="s">
        <v>126</v>
      </c>
    </row>
    <row r="6" spans="1:16" s="468" customFormat="1" ht="13.5" customHeight="1" x14ac:dyDescent="0.35">
      <c r="A6" s="784" t="s">
        <v>212</v>
      </c>
      <c r="B6" s="784" t="s">
        <v>213</v>
      </c>
      <c r="C6" s="784" t="s">
        <v>931</v>
      </c>
      <c r="D6" s="784" t="s">
        <v>59</v>
      </c>
      <c r="E6" s="784" t="s">
        <v>129</v>
      </c>
      <c r="F6" s="969"/>
      <c r="G6" s="785"/>
      <c r="H6" s="786"/>
      <c r="I6" s="787">
        <v>302</v>
      </c>
      <c r="J6" s="788">
        <v>137</v>
      </c>
      <c r="K6" s="789">
        <v>439</v>
      </c>
      <c r="L6" s="790">
        <v>100.66666666666667</v>
      </c>
      <c r="M6" s="791">
        <v>45.666666666666664</v>
      </c>
      <c r="N6" s="792">
        <v>146.33333333333334</v>
      </c>
      <c r="O6" s="825"/>
      <c r="P6" s="815">
        <v>52</v>
      </c>
    </row>
    <row r="7" spans="1:16" s="468" customFormat="1" ht="13.5" customHeight="1" x14ac:dyDescent="0.35">
      <c r="A7" s="793" t="s">
        <v>208</v>
      </c>
      <c r="B7" s="793" t="s">
        <v>209</v>
      </c>
      <c r="C7" s="793" t="s">
        <v>931</v>
      </c>
      <c r="D7" s="793" t="s">
        <v>59</v>
      </c>
      <c r="E7" s="793" t="s">
        <v>129</v>
      </c>
      <c r="F7" s="970"/>
      <c r="G7" s="794"/>
      <c r="H7" s="795"/>
      <c r="I7" s="796">
        <v>274</v>
      </c>
      <c r="J7" s="797">
        <v>149</v>
      </c>
      <c r="K7" s="798">
        <v>423</v>
      </c>
      <c r="L7" s="799">
        <v>91.333333333333329</v>
      </c>
      <c r="M7" s="800">
        <v>49.666666666666664</v>
      </c>
      <c r="N7" s="801">
        <v>141</v>
      </c>
      <c r="O7" s="826"/>
      <c r="P7" s="816">
        <v>156</v>
      </c>
    </row>
    <row r="8" spans="1:16" s="468" customFormat="1" ht="13.5" customHeight="1" x14ac:dyDescent="0.35">
      <c r="A8" s="793" t="s">
        <v>210</v>
      </c>
      <c r="B8" s="793" t="s">
        <v>211</v>
      </c>
      <c r="C8" s="793" t="s">
        <v>931</v>
      </c>
      <c r="D8" s="793" t="s">
        <v>59</v>
      </c>
      <c r="E8" s="793" t="s">
        <v>129</v>
      </c>
      <c r="F8" s="970"/>
      <c r="G8" s="794"/>
      <c r="H8" s="795"/>
      <c r="I8" s="796">
        <v>397</v>
      </c>
      <c r="J8" s="797">
        <v>223</v>
      </c>
      <c r="K8" s="798">
        <v>620</v>
      </c>
      <c r="L8" s="799">
        <v>132.33333333333334</v>
      </c>
      <c r="M8" s="800">
        <v>74.333333333333329</v>
      </c>
      <c r="N8" s="801">
        <v>206.66666666666666</v>
      </c>
      <c r="O8" s="826"/>
      <c r="P8" s="816">
        <v>264</v>
      </c>
    </row>
    <row r="9" spans="1:16" s="468" customFormat="1" ht="13.5" customHeight="1" x14ac:dyDescent="0.35">
      <c r="A9" s="793" t="s">
        <v>461</v>
      </c>
      <c r="B9" s="793" t="s">
        <v>462</v>
      </c>
      <c r="C9" s="793" t="s">
        <v>934</v>
      </c>
      <c r="D9" s="793" t="s">
        <v>58</v>
      </c>
      <c r="E9" s="793" t="s">
        <v>129</v>
      </c>
      <c r="F9" s="970"/>
      <c r="G9" s="794"/>
      <c r="H9" s="795"/>
      <c r="I9" s="796">
        <v>137</v>
      </c>
      <c r="J9" s="797">
        <v>80</v>
      </c>
      <c r="K9" s="798">
        <v>217</v>
      </c>
      <c r="L9" s="799">
        <v>45.666666666666664</v>
      </c>
      <c r="M9" s="800">
        <v>26.666666666666668</v>
      </c>
      <c r="N9" s="801">
        <v>72.333333333333329</v>
      </c>
      <c r="O9" s="826"/>
      <c r="P9" s="816">
        <v>284</v>
      </c>
    </row>
    <row r="10" spans="1:16" s="468" customFormat="1" ht="13.5" customHeight="1" x14ac:dyDescent="0.35">
      <c r="A10" s="793" t="s">
        <v>467</v>
      </c>
      <c r="B10" s="793" t="s">
        <v>468</v>
      </c>
      <c r="C10" s="793" t="s">
        <v>934</v>
      </c>
      <c r="D10" s="793" t="s">
        <v>58</v>
      </c>
      <c r="E10" s="793" t="s">
        <v>129</v>
      </c>
      <c r="F10" s="970"/>
      <c r="G10" s="794"/>
      <c r="H10" s="795"/>
      <c r="I10" s="796">
        <v>244</v>
      </c>
      <c r="J10" s="797">
        <v>118</v>
      </c>
      <c r="K10" s="798">
        <v>362</v>
      </c>
      <c r="L10" s="799">
        <v>81.333333333333329</v>
      </c>
      <c r="M10" s="800">
        <v>39.333333333333336</v>
      </c>
      <c r="N10" s="801">
        <v>120.66666666666667</v>
      </c>
      <c r="O10" s="826"/>
      <c r="P10" s="816">
        <v>289</v>
      </c>
    </row>
    <row r="11" spans="1:16" s="468" customFormat="1" ht="13.5" customHeight="1" x14ac:dyDescent="0.35">
      <c r="A11" s="793" t="s">
        <v>463</v>
      </c>
      <c r="B11" s="793" t="s">
        <v>464</v>
      </c>
      <c r="C11" s="793" t="s">
        <v>934</v>
      </c>
      <c r="D11" s="793" t="s">
        <v>58</v>
      </c>
      <c r="E11" s="793" t="s">
        <v>129</v>
      </c>
      <c r="F11" s="970"/>
      <c r="G11" s="794"/>
      <c r="H11" s="795"/>
      <c r="I11" s="796">
        <v>184</v>
      </c>
      <c r="J11" s="797">
        <v>125</v>
      </c>
      <c r="K11" s="798">
        <v>309</v>
      </c>
      <c r="L11" s="799">
        <v>61.333333333333336</v>
      </c>
      <c r="M11" s="800">
        <v>41.666666666666664</v>
      </c>
      <c r="N11" s="801">
        <v>103</v>
      </c>
      <c r="O11" s="826"/>
      <c r="P11" s="816">
        <v>141</v>
      </c>
    </row>
    <row r="12" spans="1:16" s="468" customFormat="1" ht="13.5" customHeight="1" x14ac:dyDescent="0.35">
      <c r="A12" s="793" t="s">
        <v>465</v>
      </c>
      <c r="B12" s="793" t="s">
        <v>466</v>
      </c>
      <c r="C12" s="793" t="s">
        <v>934</v>
      </c>
      <c r="D12" s="793" t="s">
        <v>58</v>
      </c>
      <c r="E12" s="793" t="s">
        <v>129</v>
      </c>
      <c r="F12" s="970"/>
      <c r="G12" s="794"/>
      <c r="H12" s="795"/>
      <c r="I12" s="796">
        <v>196</v>
      </c>
      <c r="J12" s="797">
        <v>141</v>
      </c>
      <c r="K12" s="798">
        <v>337</v>
      </c>
      <c r="L12" s="799">
        <v>65.333333333333329</v>
      </c>
      <c r="M12" s="800">
        <v>47</v>
      </c>
      <c r="N12" s="801">
        <v>112.33333333333333</v>
      </c>
      <c r="O12" s="826"/>
      <c r="P12" s="816">
        <v>73</v>
      </c>
    </row>
    <row r="13" spans="1:16" s="468" customFormat="1" ht="13.5" customHeight="1" x14ac:dyDescent="0.35">
      <c r="A13" s="793" t="s">
        <v>469</v>
      </c>
      <c r="B13" s="793" t="s">
        <v>470</v>
      </c>
      <c r="C13" s="793" t="s">
        <v>934</v>
      </c>
      <c r="D13" s="793" t="s">
        <v>58</v>
      </c>
      <c r="E13" s="793" t="s">
        <v>129</v>
      </c>
      <c r="F13" s="970"/>
      <c r="G13" s="794"/>
      <c r="H13" s="795"/>
      <c r="I13" s="796">
        <v>209</v>
      </c>
      <c r="J13" s="797">
        <v>161</v>
      </c>
      <c r="K13" s="798">
        <v>370</v>
      </c>
      <c r="L13" s="799">
        <v>69.666666666666671</v>
      </c>
      <c r="M13" s="800">
        <v>53.666666666666664</v>
      </c>
      <c r="N13" s="801">
        <v>123.33333333333333</v>
      </c>
      <c r="O13" s="826"/>
      <c r="P13" s="816">
        <v>304</v>
      </c>
    </row>
    <row r="14" spans="1:16" s="468" customFormat="1" ht="13.5" customHeight="1" x14ac:dyDescent="0.35">
      <c r="A14" s="793" t="s">
        <v>471</v>
      </c>
      <c r="B14" s="793" t="s">
        <v>472</v>
      </c>
      <c r="C14" s="793" t="s">
        <v>934</v>
      </c>
      <c r="D14" s="793" t="s">
        <v>58</v>
      </c>
      <c r="E14" s="793" t="s">
        <v>129</v>
      </c>
      <c r="F14" s="970"/>
      <c r="G14" s="794"/>
      <c r="H14" s="795"/>
      <c r="I14" s="796">
        <v>227</v>
      </c>
      <c r="J14" s="797">
        <v>124</v>
      </c>
      <c r="K14" s="798">
        <v>351</v>
      </c>
      <c r="L14" s="799">
        <v>75.666666666666671</v>
      </c>
      <c r="M14" s="800">
        <v>41.333333333333336</v>
      </c>
      <c r="N14" s="801">
        <v>117</v>
      </c>
      <c r="O14" s="826"/>
      <c r="P14" s="816">
        <v>316</v>
      </c>
    </row>
    <row r="15" spans="1:16" s="468" customFormat="1" ht="13.5" customHeight="1" x14ac:dyDescent="0.35">
      <c r="A15" s="793" t="s">
        <v>594</v>
      </c>
      <c r="B15" s="793" t="s">
        <v>926</v>
      </c>
      <c r="C15" s="793" t="s">
        <v>926</v>
      </c>
      <c r="D15" s="793" t="s">
        <v>56</v>
      </c>
      <c r="E15" s="793" t="s">
        <v>129</v>
      </c>
      <c r="F15" s="970"/>
      <c r="G15" s="794"/>
      <c r="H15" s="795"/>
      <c r="I15" s="796">
        <v>577</v>
      </c>
      <c r="J15" s="797">
        <v>325</v>
      </c>
      <c r="K15" s="798">
        <v>902</v>
      </c>
      <c r="L15" s="799">
        <v>192.33333333333334</v>
      </c>
      <c r="M15" s="800">
        <v>108.33333333333333</v>
      </c>
      <c r="N15" s="801">
        <v>300.66666666666669</v>
      </c>
      <c r="O15" s="826"/>
      <c r="P15" s="816">
        <v>82</v>
      </c>
    </row>
    <row r="16" spans="1:16" s="468" customFormat="1" ht="13.5" customHeight="1" x14ac:dyDescent="0.35">
      <c r="A16" s="793" t="s">
        <v>477</v>
      </c>
      <c r="B16" s="793" t="s">
        <v>478</v>
      </c>
      <c r="C16" s="793" t="s">
        <v>935</v>
      </c>
      <c r="D16" s="793" t="s">
        <v>58</v>
      </c>
      <c r="E16" s="793" t="s">
        <v>129</v>
      </c>
      <c r="F16" s="970"/>
      <c r="G16" s="794"/>
      <c r="H16" s="795"/>
      <c r="I16" s="796">
        <v>294</v>
      </c>
      <c r="J16" s="797">
        <v>159</v>
      </c>
      <c r="K16" s="798">
        <v>453</v>
      </c>
      <c r="L16" s="799">
        <v>98</v>
      </c>
      <c r="M16" s="800">
        <v>53</v>
      </c>
      <c r="N16" s="801">
        <v>151</v>
      </c>
      <c r="O16" s="826"/>
      <c r="P16" s="816">
        <v>172</v>
      </c>
    </row>
    <row r="17" spans="1:16" s="468" customFormat="1" ht="13.5" customHeight="1" x14ac:dyDescent="0.35">
      <c r="A17" s="793" t="s">
        <v>473</v>
      </c>
      <c r="B17" s="793" t="s">
        <v>474</v>
      </c>
      <c r="C17" s="793" t="s">
        <v>935</v>
      </c>
      <c r="D17" s="793" t="s">
        <v>58</v>
      </c>
      <c r="E17" s="793" t="s">
        <v>129</v>
      </c>
      <c r="F17" s="970"/>
      <c r="G17" s="794"/>
      <c r="H17" s="795"/>
      <c r="I17" s="796">
        <v>257</v>
      </c>
      <c r="J17" s="797">
        <v>166</v>
      </c>
      <c r="K17" s="798">
        <v>423</v>
      </c>
      <c r="L17" s="799">
        <v>85.666666666666671</v>
      </c>
      <c r="M17" s="800">
        <v>55.333333333333336</v>
      </c>
      <c r="N17" s="801">
        <v>141</v>
      </c>
      <c r="O17" s="826"/>
      <c r="P17" s="816">
        <v>277</v>
      </c>
    </row>
    <row r="18" spans="1:16" s="468" customFormat="1" ht="13.5" customHeight="1" x14ac:dyDescent="0.35">
      <c r="A18" s="793" t="s">
        <v>475</v>
      </c>
      <c r="B18" s="793" t="s">
        <v>476</v>
      </c>
      <c r="C18" s="793" t="s">
        <v>935</v>
      </c>
      <c r="D18" s="793" t="s">
        <v>58</v>
      </c>
      <c r="E18" s="793" t="s">
        <v>129</v>
      </c>
      <c r="F18" s="970"/>
      <c r="G18" s="794"/>
      <c r="H18" s="795"/>
      <c r="I18" s="796">
        <v>154</v>
      </c>
      <c r="J18" s="797">
        <v>90</v>
      </c>
      <c r="K18" s="798">
        <v>244</v>
      </c>
      <c r="L18" s="799">
        <v>51.333333333333336</v>
      </c>
      <c r="M18" s="800">
        <v>30</v>
      </c>
      <c r="N18" s="801">
        <v>81.333333333333329</v>
      </c>
      <c r="O18" s="826"/>
      <c r="P18" s="816">
        <v>315</v>
      </c>
    </row>
    <row r="19" spans="1:16" s="468" customFormat="1" ht="13.5" customHeight="1" x14ac:dyDescent="0.35">
      <c r="A19" s="793" t="s">
        <v>479</v>
      </c>
      <c r="B19" s="793" t="s">
        <v>480</v>
      </c>
      <c r="C19" s="793" t="s">
        <v>935</v>
      </c>
      <c r="D19" s="793" t="s">
        <v>58</v>
      </c>
      <c r="E19" s="793" t="s">
        <v>129</v>
      </c>
      <c r="F19" s="970"/>
      <c r="G19" s="794"/>
      <c r="H19" s="795"/>
      <c r="I19" s="796">
        <v>130</v>
      </c>
      <c r="J19" s="797">
        <v>75</v>
      </c>
      <c r="K19" s="798">
        <v>205</v>
      </c>
      <c r="L19" s="799">
        <v>43.333333333333336</v>
      </c>
      <c r="M19" s="800">
        <v>25</v>
      </c>
      <c r="N19" s="801">
        <v>68.333333333333329</v>
      </c>
      <c r="O19" s="826"/>
      <c r="P19" s="816">
        <v>292</v>
      </c>
    </row>
    <row r="20" spans="1:16" s="468" customFormat="1" ht="13.5" customHeight="1" x14ac:dyDescent="0.35">
      <c r="A20" s="793" t="s">
        <v>481</v>
      </c>
      <c r="B20" s="793" t="s">
        <v>482</v>
      </c>
      <c r="C20" s="793" t="s">
        <v>935</v>
      </c>
      <c r="D20" s="793" t="s">
        <v>58</v>
      </c>
      <c r="E20" s="793" t="s">
        <v>129</v>
      </c>
      <c r="F20" s="970"/>
      <c r="G20" s="794"/>
      <c r="H20" s="795"/>
      <c r="I20" s="796">
        <v>297</v>
      </c>
      <c r="J20" s="797">
        <v>162</v>
      </c>
      <c r="K20" s="798">
        <v>459</v>
      </c>
      <c r="L20" s="799">
        <v>99</v>
      </c>
      <c r="M20" s="800">
        <v>54</v>
      </c>
      <c r="N20" s="801">
        <v>153</v>
      </c>
      <c r="O20" s="826"/>
      <c r="P20" s="816">
        <v>280</v>
      </c>
    </row>
    <row r="21" spans="1:16" s="468" customFormat="1" ht="13.5" customHeight="1" x14ac:dyDescent="0.35">
      <c r="A21" s="793" t="s">
        <v>222</v>
      </c>
      <c r="B21" s="793" t="s">
        <v>223</v>
      </c>
      <c r="C21" s="793" t="s">
        <v>930</v>
      </c>
      <c r="D21" s="793" t="s">
        <v>59</v>
      </c>
      <c r="E21" s="793" t="s">
        <v>129</v>
      </c>
      <c r="F21" s="970"/>
      <c r="G21" s="794"/>
      <c r="H21" s="795"/>
      <c r="I21" s="796">
        <v>329</v>
      </c>
      <c r="J21" s="797">
        <v>205</v>
      </c>
      <c r="K21" s="798">
        <v>534</v>
      </c>
      <c r="L21" s="799">
        <v>109.66666666666667</v>
      </c>
      <c r="M21" s="800">
        <v>68.333333333333329</v>
      </c>
      <c r="N21" s="801">
        <v>178</v>
      </c>
      <c r="O21" s="826"/>
      <c r="P21" s="816">
        <v>53</v>
      </c>
    </row>
    <row r="22" spans="1:16" s="468" customFormat="1" ht="13.5" customHeight="1" x14ac:dyDescent="0.35">
      <c r="A22" s="793" t="s">
        <v>214</v>
      </c>
      <c r="B22" s="793" t="s">
        <v>215</v>
      </c>
      <c r="C22" s="793" t="s">
        <v>930</v>
      </c>
      <c r="D22" s="793" t="s">
        <v>59</v>
      </c>
      <c r="E22" s="793" t="s">
        <v>129</v>
      </c>
      <c r="F22" s="970"/>
      <c r="G22" s="794"/>
      <c r="H22" s="795"/>
      <c r="I22" s="796">
        <v>159</v>
      </c>
      <c r="J22" s="797">
        <v>88</v>
      </c>
      <c r="K22" s="798">
        <v>247</v>
      </c>
      <c r="L22" s="799">
        <v>53</v>
      </c>
      <c r="M22" s="800">
        <v>29.333333333333332</v>
      </c>
      <c r="N22" s="801">
        <v>82.333333333333329</v>
      </c>
      <c r="O22" s="826"/>
      <c r="P22" s="816">
        <v>205</v>
      </c>
    </row>
    <row r="23" spans="1:16" s="468" customFormat="1" ht="13.5" customHeight="1" x14ac:dyDescent="0.35">
      <c r="A23" s="793" t="s">
        <v>216</v>
      </c>
      <c r="B23" s="793" t="s">
        <v>217</v>
      </c>
      <c r="C23" s="793" t="s">
        <v>930</v>
      </c>
      <c r="D23" s="793" t="s">
        <v>59</v>
      </c>
      <c r="E23" s="793" t="s">
        <v>129</v>
      </c>
      <c r="F23" s="970"/>
      <c r="G23" s="794"/>
      <c r="H23" s="795"/>
      <c r="I23" s="796">
        <v>167</v>
      </c>
      <c r="J23" s="797">
        <v>102</v>
      </c>
      <c r="K23" s="798">
        <v>269</v>
      </c>
      <c r="L23" s="799">
        <v>55.666666666666664</v>
      </c>
      <c r="M23" s="800">
        <v>34</v>
      </c>
      <c r="N23" s="801">
        <v>89.666666666666671</v>
      </c>
      <c r="O23" s="826"/>
      <c r="P23" s="816">
        <v>266</v>
      </c>
    </row>
    <row r="24" spans="1:16" s="468" customFormat="1" ht="13.5" customHeight="1" x14ac:dyDescent="0.35">
      <c r="A24" s="793" t="s">
        <v>218</v>
      </c>
      <c r="B24" s="793" t="s">
        <v>219</v>
      </c>
      <c r="C24" s="793" t="s">
        <v>930</v>
      </c>
      <c r="D24" s="793" t="s">
        <v>59</v>
      </c>
      <c r="E24" s="793" t="s">
        <v>129</v>
      </c>
      <c r="F24" s="970"/>
      <c r="G24" s="794"/>
      <c r="H24" s="795"/>
      <c r="I24" s="796">
        <v>217</v>
      </c>
      <c r="J24" s="797">
        <v>144</v>
      </c>
      <c r="K24" s="798">
        <v>361</v>
      </c>
      <c r="L24" s="799">
        <v>72.333333333333329</v>
      </c>
      <c r="M24" s="800">
        <v>48</v>
      </c>
      <c r="N24" s="801">
        <v>120.33333333333333</v>
      </c>
      <c r="O24" s="826"/>
      <c r="P24" s="816">
        <v>51</v>
      </c>
    </row>
    <row r="25" spans="1:16" s="468" customFormat="1" ht="13.5" customHeight="1" x14ac:dyDescent="0.35">
      <c r="A25" s="793" t="s">
        <v>220</v>
      </c>
      <c r="B25" s="793" t="s">
        <v>221</v>
      </c>
      <c r="C25" s="793" t="s">
        <v>930</v>
      </c>
      <c r="D25" s="793" t="s">
        <v>59</v>
      </c>
      <c r="E25" s="793" t="s">
        <v>129</v>
      </c>
      <c r="F25" s="970"/>
      <c r="G25" s="794"/>
      <c r="H25" s="795"/>
      <c r="I25" s="796">
        <v>238</v>
      </c>
      <c r="J25" s="797">
        <v>156</v>
      </c>
      <c r="K25" s="798">
        <v>394</v>
      </c>
      <c r="L25" s="799">
        <v>79.333333333333329</v>
      </c>
      <c r="M25" s="800">
        <v>52</v>
      </c>
      <c r="N25" s="801">
        <v>131.33333333333334</v>
      </c>
      <c r="O25" s="826"/>
      <c r="P25" s="816">
        <v>247</v>
      </c>
    </row>
    <row r="26" spans="1:16" s="468" customFormat="1" ht="13.5" customHeight="1" x14ac:dyDescent="0.35">
      <c r="A26" s="793" t="s">
        <v>224</v>
      </c>
      <c r="B26" s="793" t="s">
        <v>225</v>
      </c>
      <c r="C26" s="793" t="s">
        <v>930</v>
      </c>
      <c r="D26" s="793" t="s">
        <v>59</v>
      </c>
      <c r="E26" s="793" t="s">
        <v>129</v>
      </c>
      <c r="F26" s="970"/>
      <c r="G26" s="794"/>
      <c r="H26" s="795"/>
      <c r="I26" s="796">
        <v>226</v>
      </c>
      <c r="J26" s="797">
        <v>150</v>
      </c>
      <c r="K26" s="798">
        <v>376</v>
      </c>
      <c r="L26" s="799">
        <v>75.333333333333329</v>
      </c>
      <c r="M26" s="800">
        <v>50</v>
      </c>
      <c r="N26" s="801">
        <v>125.33333333333333</v>
      </c>
      <c r="O26" s="826"/>
      <c r="P26" s="816">
        <v>300</v>
      </c>
    </row>
    <row r="27" spans="1:16" s="468" customFormat="1" ht="13.5" customHeight="1" x14ac:dyDescent="0.35">
      <c r="A27" s="793" t="s">
        <v>387</v>
      </c>
      <c r="B27" s="793" t="s">
        <v>388</v>
      </c>
      <c r="C27" s="793" t="s">
        <v>916</v>
      </c>
      <c r="D27" s="793" t="s">
        <v>62</v>
      </c>
      <c r="E27" s="793" t="s">
        <v>129</v>
      </c>
      <c r="F27" s="970"/>
      <c r="G27" s="794"/>
      <c r="H27" s="795"/>
      <c r="I27" s="796">
        <v>245</v>
      </c>
      <c r="J27" s="797">
        <v>163</v>
      </c>
      <c r="K27" s="798">
        <v>408</v>
      </c>
      <c r="L27" s="799">
        <v>81.666666666666671</v>
      </c>
      <c r="M27" s="800">
        <v>54.333333333333336</v>
      </c>
      <c r="N27" s="801">
        <v>136</v>
      </c>
      <c r="O27" s="826"/>
      <c r="P27" s="816">
        <v>39</v>
      </c>
    </row>
    <row r="28" spans="1:16" s="468" customFormat="1" ht="13.5" customHeight="1" x14ac:dyDescent="0.35">
      <c r="A28" s="793" t="s">
        <v>389</v>
      </c>
      <c r="B28" s="793" t="s">
        <v>390</v>
      </c>
      <c r="C28" s="793" t="s">
        <v>916</v>
      </c>
      <c r="D28" s="793" t="s">
        <v>62</v>
      </c>
      <c r="E28" s="793" t="s">
        <v>129</v>
      </c>
      <c r="F28" s="970"/>
      <c r="G28" s="794"/>
      <c r="H28" s="795"/>
      <c r="I28" s="796">
        <v>428</v>
      </c>
      <c r="J28" s="797">
        <v>247</v>
      </c>
      <c r="K28" s="798">
        <v>675</v>
      </c>
      <c r="L28" s="799">
        <v>142.66666666666666</v>
      </c>
      <c r="M28" s="800">
        <v>82.333333333333329</v>
      </c>
      <c r="N28" s="801">
        <v>225</v>
      </c>
      <c r="O28" s="826"/>
      <c r="P28" s="816">
        <v>175</v>
      </c>
    </row>
    <row r="29" spans="1:16" s="468" customFormat="1" ht="13.5" customHeight="1" x14ac:dyDescent="0.35">
      <c r="A29" s="793" t="s">
        <v>383</v>
      </c>
      <c r="B29" s="793" t="s">
        <v>384</v>
      </c>
      <c r="C29" s="793" t="s">
        <v>916</v>
      </c>
      <c r="D29" s="793" t="s">
        <v>62</v>
      </c>
      <c r="E29" s="793" t="s">
        <v>129</v>
      </c>
      <c r="F29" s="970"/>
      <c r="G29" s="794"/>
      <c r="H29" s="795"/>
      <c r="I29" s="796">
        <v>795</v>
      </c>
      <c r="J29" s="797">
        <v>460</v>
      </c>
      <c r="K29" s="798">
        <v>1255</v>
      </c>
      <c r="L29" s="799">
        <v>265</v>
      </c>
      <c r="M29" s="800">
        <v>153.33333333333334</v>
      </c>
      <c r="N29" s="801">
        <v>418.33333333333331</v>
      </c>
      <c r="O29" s="826"/>
      <c r="P29" s="816">
        <v>228</v>
      </c>
    </row>
    <row r="30" spans="1:16" s="468" customFormat="1" ht="13.5" customHeight="1" x14ac:dyDescent="0.35">
      <c r="A30" s="793" t="s">
        <v>385</v>
      </c>
      <c r="B30" s="793" t="s">
        <v>386</v>
      </c>
      <c r="C30" s="793" t="s">
        <v>916</v>
      </c>
      <c r="D30" s="793" t="s">
        <v>62</v>
      </c>
      <c r="E30" s="793" t="s">
        <v>129</v>
      </c>
      <c r="F30" s="970"/>
      <c r="G30" s="794"/>
      <c r="H30" s="795"/>
      <c r="I30" s="796">
        <v>631</v>
      </c>
      <c r="J30" s="797">
        <v>381</v>
      </c>
      <c r="K30" s="798">
        <v>1012</v>
      </c>
      <c r="L30" s="799">
        <v>210.33333333333334</v>
      </c>
      <c r="M30" s="800">
        <v>127</v>
      </c>
      <c r="N30" s="801">
        <v>337.33333333333331</v>
      </c>
      <c r="O30" s="826"/>
      <c r="P30" s="816">
        <v>183</v>
      </c>
    </row>
    <row r="31" spans="1:16" s="468" customFormat="1" ht="13.5" customHeight="1" x14ac:dyDescent="0.35">
      <c r="A31" s="793" t="s">
        <v>595</v>
      </c>
      <c r="B31" s="793" t="s">
        <v>938</v>
      </c>
      <c r="C31" s="793" t="s">
        <v>938</v>
      </c>
      <c r="D31" s="793" t="s">
        <v>56</v>
      </c>
      <c r="E31" s="793" t="s">
        <v>129</v>
      </c>
      <c r="F31" s="970"/>
      <c r="G31" s="794"/>
      <c r="H31" s="795"/>
      <c r="I31" s="796">
        <v>1352</v>
      </c>
      <c r="J31" s="797">
        <v>889</v>
      </c>
      <c r="K31" s="798">
        <v>2241</v>
      </c>
      <c r="L31" s="799">
        <v>450.66666666666669</v>
      </c>
      <c r="M31" s="800">
        <v>296.33333333333331</v>
      </c>
      <c r="N31" s="801">
        <v>747</v>
      </c>
      <c r="O31" s="826"/>
      <c r="P31" s="816">
        <v>83</v>
      </c>
    </row>
    <row r="32" spans="1:16" s="468" customFormat="1" ht="13.5" customHeight="1" x14ac:dyDescent="0.35">
      <c r="A32" s="793" t="s">
        <v>1209</v>
      </c>
      <c r="B32" s="793" t="s">
        <v>1210</v>
      </c>
      <c r="C32" s="793" t="s">
        <v>938</v>
      </c>
      <c r="D32" s="793" t="s">
        <v>56</v>
      </c>
      <c r="E32" s="793" t="s">
        <v>129</v>
      </c>
      <c r="F32" s="970"/>
      <c r="G32" s="794"/>
      <c r="H32" s="795"/>
      <c r="I32" s="796">
        <v>5</v>
      </c>
      <c r="J32" s="797">
        <v>0</v>
      </c>
      <c r="K32" s="798">
        <v>10</v>
      </c>
      <c r="L32" s="799">
        <v>1.6666666666666667</v>
      </c>
      <c r="M32" s="800">
        <v>0</v>
      </c>
      <c r="N32" s="801">
        <v>3.3333333333333335</v>
      </c>
      <c r="O32" s="826"/>
      <c r="P32" s="816">
        <v>245</v>
      </c>
    </row>
    <row r="33" spans="1:16" s="468" customFormat="1" ht="13.5" customHeight="1" x14ac:dyDescent="0.35">
      <c r="A33" s="793" t="s">
        <v>1211</v>
      </c>
      <c r="B33" s="793" t="s">
        <v>1230</v>
      </c>
      <c r="C33" s="793" t="s">
        <v>929</v>
      </c>
      <c r="D33" s="793" t="s">
        <v>56</v>
      </c>
      <c r="E33" s="793" t="s">
        <v>129</v>
      </c>
      <c r="F33" s="970"/>
      <c r="G33" s="794"/>
      <c r="H33" s="795"/>
      <c r="I33" s="796">
        <v>774</v>
      </c>
      <c r="J33" s="797">
        <v>522</v>
      </c>
      <c r="K33" s="798">
        <v>1296</v>
      </c>
      <c r="L33" s="799">
        <v>258</v>
      </c>
      <c r="M33" s="800">
        <v>174</v>
      </c>
      <c r="N33" s="801">
        <v>432</v>
      </c>
      <c r="O33" s="826"/>
      <c r="P33" s="816">
        <v>166</v>
      </c>
    </row>
    <row r="34" spans="1:16" s="468" customFormat="1" ht="13.5" customHeight="1" x14ac:dyDescent="0.35">
      <c r="A34" s="793" t="s">
        <v>1213</v>
      </c>
      <c r="B34" s="793" t="s">
        <v>929</v>
      </c>
      <c r="C34" s="793" t="s">
        <v>929</v>
      </c>
      <c r="D34" s="793" t="s">
        <v>56</v>
      </c>
      <c r="E34" s="793" t="s">
        <v>129</v>
      </c>
      <c r="F34" s="970"/>
      <c r="G34" s="794"/>
      <c r="H34" s="795"/>
      <c r="I34" s="796">
        <v>928</v>
      </c>
      <c r="J34" s="797">
        <v>563</v>
      </c>
      <c r="K34" s="798">
        <v>1491</v>
      </c>
      <c r="L34" s="799">
        <v>309.33333333333331</v>
      </c>
      <c r="M34" s="800">
        <v>187.66666666666666</v>
      </c>
      <c r="N34" s="801">
        <v>497</v>
      </c>
      <c r="O34" s="826"/>
      <c r="P34" s="816">
        <v>197</v>
      </c>
    </row>
    <row r="35" spans="1:16" s="468" customFormat="1" ht="13.5" customHeight="1" x14ac:dyDescent="0.35">
      <c r="A35" s="793" t="s">
        <v>363</v>
      </c>
      <c r="B35" s="793" t="s">
        <v>364</v>
      </c>
      <c r="C35" s="793" t="s">
        <v>360</v>
      </c>
      <c r="D35" s="793" t="s">
        <v>63</v>
      </c>
      <c r="E35" s="793" t="s">
        <v>129</v>
      </c>
      <c r="F35" s="970"/>
      <c r="G35" s="794"/>
      <c r="H35" s="795"/>
      <c r="I35" s="796">
        <v>209</v>
      </c>
      <c r="J35" s="797">
        <v>113</v>
      </c>
      <c r="K35" s="798">
        <v>322</v>
      </c>
      <c r="L35" s="799">
        <v>69.666666666666671</v>
      </c>
      <c r="M35" s="800">
        <v>37.666666666666664</v>
      </c>
      <c r="N35" s="801">
        <v>107.33333333333333</v>
      </c>
      <c r="O35" s="826"/>
      <c r="P35" s="816">
        <v>25</v>
      </c>
    </row>
    <row r="36" spans="1:16" s="468" customFormat="1" ht="13.5" customHeight="1" x14ac:dyDescent="0.35">
      <c r="A36" s="793" t="s">
        <v>365</v>
      </c>
      <c r="B36" s="793" t="s">
        <v>366</v>
      </c>
      <c r="C36" s="793" t="s">
        <v>360</v>
      </c>
      <c r="D36" s="793" t="s">
        <v>63</v>
      </c>
      <c r="E36" s="793" t="s">
        <v>129</v>
      </c>
      <c r="F36" s="970"/>
      <c r="G36" s="794"/>
      <c r="H36" s="795"/>
      <c r="I36" s="796">
        <v>366</v>
      </c>
      <c r="J36" s="797">
        <v>233</v>
      </c>
      <c r="K36" s="798">
        <v>599</v>
      </c>
      <c r="L36" s="799">
        <v>122</v>
      </c>
      <c r="M36" s="800">
        <v>77.666666666666671</v>
      </c>
      <c r="N36" s="801">
        <v>199.66666666666666</v>
      </c>
      <c r="O36" s="826"/>
      <c r="P36" s="816">
        <v>113</v>
      </c>
    </row>
    <row r="37" spans="1:16" ht="13.5" customHeight="1" x14ac:dyDescent="0.35">
      <c r="A37" s="793" t="s">
        <v>361</v>
      </c>
      <c r="B37" s="793" t="s">
        <v>362</v>
      </c>
      <c r="C37" s="793" t="s">
        <v>360</v>
      </c>
      <c r="D37" s="793" t="s">
        <v>63</v>
      </c>
      <c r="E37" s="793" t="s">
        <v>129</v>
      </c>
      <c r="F37" s="970"/>
      <c r="G37" s="794"/>
      <c r="H37" s="795"/>
      <c r="I37" s="796">
        <v>202</v>
      </c>
      <c r="J37" s="797">
        <v>150</v>
      </c>
      <c r="K37" s="798">
        <v>352</v>
      </c>
      <c r="L37" s="799">
        <v>67.333333333333329</v>
      </c>
      <c r="M37" s="800">
        <v>50</v>
      </c>
      <c r="N37" s="801">
        <v>117.33333333333333</v>
      </c>
      <c r="O37" s="826"/>
      <c r="P37" s="816">
        <v>103</v>
      </c>
    </row>
    <row r="38" spans="1:16" ht="13.5" customHeight="1" x14ac:dyDescent="0.35">
      <c r="A38" s="793" t="s">
        <v>359</v>
      </c>
      <c r="B38" s="793" t="s">
        <v>360</v>
      </c>
      <c r="C38" s="793" t="s">
        <v>360</v>
      </c>
      <c r="D38" s="793" t="s">
        <v>63</v>
      </c>
      <c r="E38" s="793" t="s">
        <v>129</v>
      </c>
      <c r="F38" s="970"/>
      <c r="G38" s="794"/>
      <c r="H38" s="795"/>
      <c r="I38" s="796">
        <v>1123</v>
      </c>
      <c r="J38" s="797">
        <v>687</v>
      </c>
      <c r="K38" s="798">
        <v>1810</v>
      </c>
      <c r="L38" s="799">
        <v>374.33333333333331</v>
      </c>
      <c r="M38" s="800">
        <v>229</v>
      </c>
      <c r="N38" s="801">
        <v>603.33333333333337</v>
      </c>
      <c r="O38" s="826"/>
      <c r="P38" s="816">
        <v>65</v>
      </c>
    </row>
    <row r="39" spans="1:16" ht="13.5" customHeight="1" x14ac:dyDescent="0.35">
      <c r="A39" s="793" t="s">
        <v>391</v>
      </c>
      <c r="B39" s="793" t="s">
        <v>392</v>
      </c>
      <c r="C39" s="793" t="s">
        <v>939</v>
      </c>
      <c r="D39" s="793" t="s">
        <v>62</v>
      </c>
      <c r="E39" s="793" t="s">
        <v>129</v>
      </c>
      <c r="F39" s="970"/>
      <c r="G39" s="794"/>
      <c r="H39" s="795"/>
      <c r="I39" s="796">
        <v>225</v>
      </c>
      <c r="J39" s="797">
        <v>160</v>
      </c>
      <c r="K39" s="798">
        <v>385</v>
      </c>
      <c r="L39" s="799">
        <v>75</v>
      </c>
      <c r="M39" s="800">
        <v>53.333333333333336</v>
      </c>
      <c r="N39" s="801">
        <v>128.33333333333334</v>
      </c>
      <c r="O39" s="826"/>
      <c r="P39" s="816">
        <v>109</v>
      </c>
    </row>
    <row r="40" spans="1:16" ht="13.5" customHeight="1" x14ac:dyDescent="0.35">
      <c r="A40" s="793" t="s">
        <v>393</v>
      </c>
      <c r="B40" s="793" t="s">
        <v>394</v>
      </c>
      <c r="C40" s="793" t="s">
        <v>939</v>
      </c>
      <c r="D40" s="793" t="s">
        <v>62</v>
      </c>
      <c r="E40" s="793" t="s">
        <v>129</v>
      </c>
      <c r="F40" s="970"/>
      <c r="G40" s="794"/>
      <c r="H40" s="795"/>
      <c r="I40" s="796">
        <v>158</v>
      </c>
      <c r="J40" s="797">
        <v>87</v>
      </c>
      <c r="K40" s="798">
        <v>245</v>
      </c>
      <c r="L40" s="799">
        <v>52.666666666666664</v>
      </c>
      <c r="M40" s="800">
        <v>29</v>
      </c>
      <c r="N40" s="801">
        <v>81.666666666666671</v>
      </c>
      <c r="O40" s="826"/>
      <c r="P40" s="816">
        <v>44</v>
      </c>
    </row>
    <row r="41" spans="1:16" ht="13.5" customHeight="1" x14ac:dyDescent="0.35">
      <c r="A41" s="793" t="s">
        <v>395</v>
      </c>
      <c r="B41" s="793" t="s">
        <v>396</v>
      </c>
      <c r="C41" s="793" t="s">
        <v>939</v>
      </c>
      <c r="D41" s="793" t="s">
        <v>62</v>
      </c>
      <c r="E41" s="793" t="s">
        <v>129</v>
      </c>
      <c r="F41" s="970"/>
      <c r="G41" s="794"/>
      <c r="H41" s="795"/>
      <c r="I41" s="796">
        <v>305</v>
      </c>
      <c r="J41" s="797">
        <v>186</v>
      </c>
      <c r="K41" s="798">
        <v>491</v>
      </c>
      <c r="L41" s="799">
        <v>101.66666666666667</v>
      </c>
      <c r="M41" s="800">
        <v>62</v>
      </c>
      <c r="N41" s="801">
        <v>163.66666666666666</v>
      </c>
      <c r="O41" s="826"/>
      <c r="P41" s="816">
        <v>115</v>
      </c>
    </row>
    <row r="42" spans="1:16" ht="13.5" customHeight="1" x14ac:dyDescent="0.35">
      <c r="A42" s="793" t="s">
        <v>397</v>
      </c>
      <c r="B42" s="793" t="s">
        <v>398</v>
      </c>
      <c r="C42" s="793" t="s">
        <v>939</v>
      </c>
      <c r="D42" s="793" t="s">
        <v>62</v>
      </c>
      <c r="E42" s="793" t="s">
        <v>129</v>
      </c>
      <c r="F42" s="970"/>
      <c r="G42" s="794"/>
      <c r="H42" s="795"/>
      <c r="I42" s="796">
        <v>198</v>
      </c>
      <c r="J42" s="797">
        <v>116</v>
      </c>
      <c r="K42" s="798">
        <v>314</v>
      </c>
      <c r="L42" s="799">
        <v>66</v>
      </c>
      <c r="M42" s="800">
        <v>38.666666666666664</v>
      </c>
      <c r="N42" s="801">
        <v>104.66666666666667</v>
      </c>
      <c r="O42" s="826"/>
      <c r="P42" s="816">
        <v>78</v>
      </c>
    </row>
    <row r="43" spans="1:16" ht="13.5" customHeight="1" x14ac:dyDescent="0.35">
      <c r="A43" s="793" t="s">
        <v>399</v>
      </c>
      <c r="B43" s="793" t="s">
        <v>400</v>
      </c>
      <c r="C43" s="793" t="s">
        <v>939</v>
      </c>
      <c r="D43" s="793" t="s">
        <v>62</v>
      </c>
      <c r="E43" s="793" t="s">
        <v>129</v>
      </c>
      <c r="F43" s="970"/>
      <c r="G43" s="794"/>
      <c r="H43" s="795"/>
      <c r="I43" s="796">
        <v>128</v>
      </c>
      <c r="J43" s="797">
        <v>72</v>
      </c>
      <c r="K43" s="798">
        <v>200</v>
      </c>
      <c r="L43" s="799">
        <v>42.666666666666664</v>
      </c>
      <c r="M43" s="800">
        <v>24</v>
      </c>
      <c r="N43" s="801">
        <v>66.666666666666671</v>
      </c>
      <c r="O43" s="826"/>
      <c r="P43" s="816">
        <v>169</v>
      </c>
    </row>
    <row r="44" spans="1:16" ht="13.5" customHeight="1" x14ac:dyDescent="0.35">
      <c r="A44" s="793" t="s">
        <v>401</v>
      </c>
      <c r="B44" s="793" t="s">
        <v>402</v>
      </c>
      <c r="C44" s="793" t="s">
        <v>939</v>
      </c>
      <c r="D44" s="793" t="s">
        <v>62</v>
      </c>
      <c r="E44" s="793" t="s">
        <v>129</v>
      </c>
      <c r="F44" s="970"/>
      <c r="G44" s="794"/>
      <c r="H44" s="795"/>
      <c r="I44" s="796">
        <v>245</v>
      </c>
      <c r="J44" s="797">
        <v>144</v>
      </c>
      <c r="K44" s="798">
        <v>389</v>
      </c>
      <c r="L44" s="799">
        <v>81.666666666666671</v>
      </c>
      <c r="M44" s="800">
        <v>48</v>
      </c>
      <c r="N44" s="801">
        <v>129.66666666666666</v>
      </c>
      <c r="O44" s="826"/>
      <c r="P44" s="816">
        <v>242</v>
      </c>
    </row>
    <row r="45" spans="1:16" ht="13.5" customHeight="1" x14ac:dyDescent="0.35">
      <c r="A45" s="793" t="s">
        <v>134</v>
      </c>
      <c r="B45" s="793" t="s">
        <v>135</v>
      </c>
      <c r="C45" s="793" t="s">
        <v>920</v>
      </c>
      <c r="D45" s="793" t="s">
        <v>61</v>
      </c>
      <c r="E45" s="793" t="s">
        <v>129</v>
      </c>
      <c r="F45" s="970"/>
      <c r="G45" s="794"/>
      <c r="H45" s="795"/>
      <c r="I45" s="796">
        <v>453</v>
      </c>
      <c r="J45" s="797">
        <v>311</v>
      </c>
      <c r="K45" s="798">
        <v>764</v>
      </c>
      <c r="L45" s="799">
        <v>151</v>
      </c>
      <c r="M45" s="800">
        <v>103.66666666666667</v>
      </c>
      <c r="N45" s="801">
        <v>254.66666666666666</v>
      </c>
      <c r="O45" s="826"/>
      <c r="P45" s="816">
        <v>90</v>
      </c>
    </row>
    <row r="46" spans="1:16" ht="13.5" customHeight="1" x14ac:dyDescent="0.35">
      <c r="A46" s="793" t="s">
        <v>127</v>
      </c>
      <c r="B46" s="793" t="s">
        <v>128</v>
      </c>
      <c r="C46" s="793" t="s">
        <v>920</v>
      </c>
      <c r="D46" s="793" t="s">
        <v>61</v>
      </c>
      <c r="E46" s="793" t="s">
        <v>129</v>
      </c>
      <c r="F46" s="970"/>
      <c r="G46" s="794"/>
      <c r="H46" s="795"/>
      <c r="I46" s="796">
        <v>248</v>
      </c>
      <c r="J46" s="797">
        <v>156</v>
      </c>
      <c r="K46" s="798">
        <v>404</v>
      </c>
      <c r="L46" s="799">
        <v>82.666666666666671</v>
      </c>
      <c r="M46" s="800">
        <v>52</v>
      </c>
      <c r="N46" s="801">
        <v>134.66666666666666</v>
      </c>
      <c r="O46" s="826"/>
      <c r="P46" s="816">
        <v>167</v>
      </c>
    </row>
    <row r="47" spans="1:16" ht="13.5" customHeight="1" x14ac:dyDescent="0.35">
      <c r="A47" s="793" t="s">
        <v>130</v>
      </c>
      <c r="B47" s="793" t="s">
        <v>131</v>
      </c>
      <c r="C47" s="793" t="s">
        <v>920</v>
      </c>
      <c r="D47" s="793" t="s">
        <v>61</v>
      </c>
      <c r="E47" s="793" t="s">
        <v>129</v>
      </c>
      <c r="F47" s="970"/>
      <c r="G47" s="794"/>
      <c r="H47" s="795"/>
      <c r="I47" s="796">
        <v>165</v>
      </c>
      <c r="J47" s="797">
        <v>102</v>
      </c>
      <c r="K47" s="798">
        <v>267</v>
      </c>
      <c r="L47" s="799">
        <v>55</v>
      </c>
      <c r="M47" s="800">
        <v>34</v>
      </c>
      <c r="N47" s="801">
        <v>89</v>
      </c>
      <c r="O47" s="826"/>
      <c r="P47" s="816">
        <v>58</v>
      </c>
    </row>
    <row r="48" spans="1:16" ht="13.5" customHeight="1" x14ac:dyDescent="0.35">
      <c r="A48" s="793" t="s">
        <v>132</v>
      </c>
      <c r="B48" s="793" t="s">
        <v>133</v>
      </c>
      <c r="C48" s="793" t="s">
        <v>920</v>
      </c>
      <c r="D48" s="793" t="s">
        <v>61</v>
      </c>
      <c r="E48" s="793" t="s">
        <v>129</v>
      </c>
      <c r="F48" s="970"/>
      <c r="G48" s="794"/>
      <c r="H48" s="795"/>
      <c r="I48" s="796">
        <v>249</v>
      </c>
      <c r="J48" s="797">
        <v>130</v>
      </c>
      <c r="K48" s="798">
        <v>379</v>
      </c>
      <c r="L48" s="799">
        <v>83</v>
      </c>
      <c r="M48" s="800">
        <v>43.333333333333336</v>
      </c>
      <c r="N48" s="801">
        <v>126.33333333333333</v>
      </c>
      <c r="O48" s="826"/>
      <c r="P48" s="816">
        <v>86</v>
      </c>
    </row>
    <row r="49" spans="1:16" ht="13.5" customHeight="1" x14ac:dyDescent="0.35">
      <c r="A49" s="793" t="s">
        <v>136</v>
      </c>
      <c r="B49" s="793" t="s">
        <v>137</v>
      </c>
      <c r="C49" s="793" t="s">
        <v>920</v>
      </c>
      <c r="D49" s="793" t="s">
        <v>61</v>
      </c>
      <c r="E49" s="793" t="s">
        <v>129</v>
      </c>
      <c r="F49" s="970"/>
      <c r="G49" s="794"/>
      <c r="H49" s="795"/>
      <c r="I49" s="796">
        <v>156</v>
      </c>
      <c r="J49" s="797">
        <v>89</v>
      </c>
      <c r="K49" s="798">
        <v>245</v>
      </c>
      <c r="L49" s="799">
        <v>52</v>
      </c>
      <c r="M49" s="800">
        <v>29.666666666666668</v>
      </c>
      <c r="N49" s="801">
        <v>81.666666666666671</v>
      </c>
      <c r="O49" s="826"/>
      <c r="P49" s="816">
        <v>265</v>
      </c>
    </row>
    <row r="50" spans="1:16" ht="13.5" customHeight="1" x14ac:dyDescent="0.35">
      <c r="A50" s="793" t="s">
        <v>138</v>
      </c>
      <c r="B50" s="793" t="s">
        <v>139</v>
      </c>
      <c r="C50" s="793" t="s">
        <v>920</v>
      </c>
      <c r="D50" s="793" t="s">
        <v>61</v>
      </c>
      <c r="E50" s="793" t="s">
        <v>129</v>
      </c>
      <c r="F50" s="970"/>
      <c r="G50" s="794"/>
      <c r="H50" s="795"/>
      <c r="I50" s="796">
        <v>224</v>
      </c>
      <c r="J50" s="797">
        <v>139</v>
      </c>
      <c r="K50" s="798">
        <v>363</v>
      </c>
      <c r="L50" s="799">
        <v>74.666666666666671</v>
      </c>
      <c r="M50" s="800">
        <v>46.333333333333336</v>
      </c>
      <c r="N50" s="801">
        <v>121</v>
      </c>
      <c r="O50" s="826"/>
      <c r="P50" s="816">
        <v>168</v>
      </c>
    </row>
    <row r="51" spans="1:16" ht="13.5" customHeight="1" x14ac:dyDescent="0.35">
      <c r="A51" s="793" t="s">
        <v>140</v>
      </c>
      <c r="B51" s="793" t="s">
        <v>141</v>
      </c>
      <c r="C51" s="793" t="s">
        <v>920</v>
      </c>
      <c r="D51" s="793" t="s">
        <v>61</v>
      </c>
      <c r="E51" s="793" t="s">
        <v>129</v>
      </c>
      <c r="F51" s="970"/>
      <c r="G51" s="794"/>
      <c r="H51" s="795"/>
      <c r="I51" s="796">
        <v>175</v>
      </c>
      <c r="J51" s="797">
        <v>103</v>
      </c>
      <c r="K51" s="798">
        <v>278</v>
      </c>
      <c r="L51" s="799">
        <v>58.333333333333336</v>
      </c>
      <c r="M51" s="800">
        <v>34.333333333333336</v>
      </c>
      <c r="N51" s="801">
        <v>92.666666666666671</v>
      </c>
      <c r="O51" s="826"/>
      <c r="P51" s="816">
        <v>202</v>
      </c>
    </row>
    <row r="52" spans="1:16" ht="13.5" customHeight="1" x14ac:dyDescent="0.35">
      <c r="A52" s="793" t="s">
        <v>142</v>
      </c>
      <c r="B52" s="793" t="s">
        <v>143</v>
      </c>
      <c r="C52" s="793" t="s">
        <v>920</v>
      </c>
      <c r="D52" s="793" t="s">
        <v>61</v>
      </c>
      <c r="E52" s="793" t="s">
        <v>129</v>
      </c>
      <c r="F52" s="970"/>
      <c r="G52" s="794"/>
      <c r="H52" s="795"/>
      <c r="I52" s="796">
        <v>221</v>
      </c>
      <c r="J52" s="797">
        <v>153</v>
      </c>
      <c r="K52" s="798">
        <v>374</v>
      </c>
      <c r="L52" s="799">
        <v>73.666666666666671</v>
      </c>
      <c r="M52" s="800">
        <v>51</v>
      </c>
      <c r="N52" s="801">
        <v>124.66666666666667</v>
      </c>
      <c r="O52" s="826"/>
      <c r="P52" s="816">
        <v>177</v>
      </c>
    </row>
    <row r="53" spans="1:16" ht="13.5" customHeight="1" x14ac:dyDescent="0.35">
      <c r="A53" s="793" t="s">
        <v>144</v>
      </c>
      <c r="B53" s="793" t="s">
        <v>145</v>
      </c>
      <c r="C53" s="793" t="s">
        <v>920</v>
      </c>
      <c r="D53" s="793" t="s">
        <v>61</v>
      </c>
      <c r="E53" s="793" t="s">
        <v>129</v>
      </c>
      <c r="F53" s="970"/>
      <c r="G53" s="794"/>
      <c r="H53" s="795"/>
      <c r="I53" s="796">
        <v>166</v>
      </c>
      <c r="J53" s="797">
        <v>91</v>
      </c>
      <c r="K53" s="798">
        <v>257</v>
      </c>
      <c r="L53" s="799">
        <v>55.333333333333336</v>
      </c>
      <c r="M53" s="800">
        <v>30.333333333333332</v>
      </c>
      <c r="N53" s="801">
        <v>85.666666666666671</v>
      </c>
      <c r="O53" s="826"/>
      <c r="P53" s="816">
        <v>218</v>
      </c>
    </row>
    <row r="54" spans="1:16" ht="13.5" customHeight="1" x14ac:dyDescent="0.35">
      <c r="A54" s="793" t="s">
        <v>604</v>
      </c>
      <c r="B54" s="793" t="s">
        <v>605</v>
      </c>
      <c r="C54" s="793" t="s">
        <v>928</v>
      </c>
      <c r="D54" s="793" t="s">
        <v>56</v>
      </c>
      <c r="E54" s="793" t="s">
        <v>129</v>
      </c>
      <c r="F54" s="970"/>
      <c r="G54" s="794"/>
      <c r="H54" s="795"/>
      <c r="I54" s="796">
        <v>487</v>
      </c>
      <c r="J54" s="797">
        <v>319</v>
      </c>
      <c r="K54" s="798">
        <v>806</v>
      </c>
      <c r="L54" s="799">
        <v>162.33333333333334</v>
      </c>
      <c r="M54" s="800">
        <v>106.33333333333333</v>
      </c>
      <c r="N54" s="801">
        <v>268.66666666666669</v>
      </c>
      <c r="O54" s="826"/>
      <c r="P54" s="816">
        <v>72</v>
      </c>
    </row>
    <row r="55" spans="1:16" ht="13.5" customHeight="1" x14ac:dyDescent="0.35">
      <c r="A55" s="793" t="s">
        <v>610</v>
      </c>
      <c r="B55" s="793" t="s">
        <v>611</v>
      </c>
      <c r="C55" s="793" t="s">
        <v>928</v>
      </c>
      <c r="D55" s="793" t="s">
        <v>56</v>
      </c>
      <c r="E55" s="793" t="s">
        <v>129</v>
      </c>
      <c r="F55" s="970"/>
      <c r="G55" s="794"/>
      <c r="H55" s="795"/>
      <c r="I55" s="796">
        <v>353</v>
      </c>
      <c r="J55" s="797">
        <v>213</v>
      </c>
      <c r="K55" s="798">
        <v>566</v>
      </c>
      <c r="L55" s="799">
        <v>117.66666666666667</v>
      </c>
      <c r="M55" s="800">
        <v>71</v>
      </c>
      <c r="N55" s="801">
        <v>188.66666666666666</v>
      </c>
      <c r="O55" s="826"/>
      <c r="P55" s="816">
        <v>48</v>
      </c>
    </row>
    <row r="56" spans="1:16" ht="13.5" customHeight="1" x14ac:dyDescent="0.35">
      <c r="A56" s="793" t="s">
        <v>596</v>
      </c>
      <c r="B56" s="793" t="s">
        <v>597</v>
      </c>
      <c r="C56" s="793" t="s">
        <v>928</v>
      </c>
      <c r="D56" s="793" t="s">
        <v>56</v>
      </c>
      <c r="E56" s="793" t="s">
        <v>129</v>
      </c>
      <c r="F56" s="970"/>
      <c r="G56" s="794"/>
      <c r="H56" s="795"/>
      <c r="I56" s="796">
        <v>362</v>
      </c>
      <c r="J56" s="797">
        <v>238</v>
      </c>
      <c r="K56" s="798">
        <v>600</v>
      </c>
      <c r="L56" s="799">
        <v>120.66666666666667</v>
      </c>
      <c r="M56" s="800">
        <v>79.333333333333329</v>
      </c>
      <c r="N56" s="801">
        <v>200</v>
      </c>
      <c r="O56" s="826"/>
      <c r="P56" s="816">
        <v>238</v>
      </c>
    </row>
    <row r="57" spans="1:16" ht="13.5" customHeight="1" x14ac:dyDescent="0.35">
      <c r="A57" s="793" t="s">
        <v>598</v>
      </c>
      <c r="B57" s="793" t="s">
        <v>599</v>
      </c>
      <c r="C57" s="793" t="s">
        <v>928</v>
      </c>
      <c r="D57" s="793" t="s">
        <v>56</v>
      </c>
      <c r="E57" s="793" t="s">
        <v>129</v>
      </c>
      <c r="F57" s="970"/>
      <c r="G57" s="794"/>
      <c r="H57" s="795"/>
      <c r="I57" s="796">
        <v>203</v>
      </c>
      <c r="J57" s="797">
        <v>114</v>
      </c>
      <c r="K57" s="798">
        <v>317</v>
      </c>
      <c r="L57" s="799">
        <v>67.666666666666671</v>
      </c>
      <c r="M57" s="800">
        <v>38</v>
      </c>
      <c r="N57" s="801">
        <v>105.66666666666667</v>
      </c>
      <c r="O57" s="826"/>
      <c r="P57" s="816">
        <v>193</v>
      </c>
    </row>
    <row r="58" spans="1:16" ht="13.5" customHeight="1" x14ac:dyDescent="0.35">
      <c r="A58" s="793" t="s">
        <v>600</v>
      </c>
      <c r="B58" s="793" t="s">
        <v>601</v>
      </c>
      <c r="C58" s="793" t="s">
        <v>928</v>
      </c>
      <c r="D58" s="793" t="s">
        <v>56</v>
      </c>
      <c r="E58" s="793" t="s">
        <v>129</v>
      </c>
      <c r="F58" s="970"/>
      <c r="G58" s="794"/>
      <c r="H58" s="795"/>
      <c r="I58" s="796">
        <v>173</v>
      </c>
      <c r="J58" s="797">
        <v>93</v>
      </c>
      <c r="K58" s="798">
        <v>266</v>
      </c>
      <c r="L58" s="799">
        <v>57.666666666666664</v>
      </c>
      <c r="M58" s="800">
        <v>31</v>
      </c>
      <c r="N58" s="801">
        <v>88.666666666666671</v>
      </c>
      <c r="O58" s="826"/>
      <c r="P58" s="816">
        <v>162</v>
      </c>
    </row>
    <row r="59" spans="1:16" ht="13.5" customHeight="1" x14ac:dyDescent="0.35">
      <c r="A59" s="793" t="s">
        <v>602</v>
      </c>
      <c r="B59" s="793" t="s">
        <v>603</v>
      </c>
      <c r="C59" s="793" t="s">
        <v>928</v>
      </c>
      <c r="D59" s="793" t="s">
        <v>56</v>
      </c>
      <c r="E59" s="793" t="s">
        <v>129</v>
      </c>
      <c r="F59" s="970"/>
      <c r="G59" s="794"/>
      <c r="H59" s="795"/>
      <c r="I59" s="796">
        <v>215</v>
      </c>
      <c r="J59" s="797">
        <v>153</v>
      </c>
      <c r="K59" s="798">
        <v>368</v>
      </c>
      <c r="L59" s="799">
        <v>71.666666666666671</v>
      </c>
      <c r="M59" s="800">
        <v>51</v>
      </c>
      <c r="N59" s="801">
        <v>122.66666666666667</v>
      </c>
      <c r="O59" s="826"/>
      <c r="P59" s="816">
        <v>123</v>
      </c>
    </row>
    <row r="60" spans="1:16" ht="13.5" customHeight="1" x14ac:dyDescent="0.35">
      <c r="A60" s="793" t="s">
        <v>606</v>
      </c>
      <c r="B60" s="793" t="s">
        <v>607</v>
      </c>
      <c r="C60" s="793" t="s">
        <v>928</v>
      </c>
      <c r="D60" s="793" t="s">
        <v>56</v>
      </c>
      <c r="E60" s="793" t="s">
        <v>129</v>
      </c>
      <c r="F60" s="970"/>
      <c r="G60" s="794"/>
      <c r="H60" s="795"/>
      <c r="I60" s="796">
        <v>208</v>
      </c>
      <c r="J60" s="797">
        <v>98</v>
      </c>
      <c r="K60" s="798">
        <v>306</v>
      </c>
      <c r="L60" s="799">
        <v>69.333333333333329</v>
      </c>
      <c r="M60" s="800">
        <v>32.666666666666664</v>
      </c>
      <c r="N60" s="801">
        <v>102</v>
      </c>
      <c r="O60" s="826"/>
      <c r="P60" s="816">
        <v>219</v>
      </c>
    </row>
    <row r="61" spans="1:16" ht="13.5" customHeight="1" x14ac:dyDescent="0.35">
      <c r="A61" s="793" t="s">
        <v>608</v>
      </c>
      <c r="B61" s="793" t="s">
        <v>609</v>
      </c>
      <c r="C61" s="793" t="s">
        <v>928</v>
      </c>
      <c r="D61" s="793" t="s">
        <v>56</v>
      </c>
      <c r="E61" s="793" t="s">
        <v>129</v>
      </c>
      <c r="F61" s="970"/>
      <c r="G61" s="794"/>
      <c r="H61" s="795"/>
      <c r="I61" s="796">
        <v>309</v>
      </c>
      <c r="J61" s="797">
        <v>182</v>
      </c>
      <c r="K61" s="798">
        <v>491</v>
      </c>
      <c r="L61" s="799">
        <v>103</v>
      </c>
      <c r="M61" s="800">
        <v>60.666666666666664</v>
      </c>
      <c r="N61" s="801">
        <v>163.66666666666666</v>
      </c>
      <c r="O61" s="826"/>
      <c r="P61" s="816">
        <v>186</v>
      </c>
    </row>
    <row r="62" spans="1:16" ht="13.5" customHeight="1" x14ac:dyDescent="0.35">
      <c r="A62" s="793" t="s">
        <v>612</v>
      </c>
      <c r="B62" s="793" t="s">
        <v>613</v>
      </c>
      <c r="C62" s="793" t="s">
        <v>928</v>
      </c>
      <c r="D62" s="793" t="s">
        <v>56</v>
      </c>
      <c r="E62" s="793" t="s">
        <v>129</v>
      </c>
      <c r="F62" s="970"/>
      <c r="G62" s="794"/>
      <c r="H62" s="795"/>
      <c r="I62" s="796">
        <v>179</v>
      </c>
      <c r="J62" s="797">
        <v>110</v>
      </c>
      <c r="K62" s="798">
        <v>289</v>
      </c>
      <c r="L62" s="799">
        <v>59.666666666666664</v>
      </c>
      <c r="M62" s="800">
        <v>36.666666666666664</v>
      </c>
      <c r="N62" s="801">
        <v>96.333333333333329</v>
      </c>
      <c r="O62" s="826"/>
      <c r="P62" s="816">
        <v>67</v>
      </c>
    </row>
    <row r="63" spans="1:16" ht="13.5" customHeight="1" x14ac:dyDescent="0.35">
      <c r="A63" s="793" t="s">
        <v>614</v>
      </c>
      <c r="B63" s="793" t="s">
        <v>615</v>
      </c>
      <c r="C63" s="793" t="s">
        <v>928</v>
      </c>
      <c r="D63" s="793" t="s">
        <v>56</v>
      </c>
      <c r="E63" s="793" t="s">
        <v>129</v>
      </c>
      <c r="F63" s="970"/>
      <c r="G63" s="794"/>
      <c r="H63" s="795"/>
      <c r="I63" s="796">
        <v>138</v>
      </c>
      <c r="J63" s="797">
        <v>87</v>
      </c>
      <c r="K63" s="798">
        <v>225</v>
      </c>
      <c r="L63" s="799">
        <v>46</v>
      </c>
      <c r="M63" s="800">
        <v>29</v>
      </c>
      <c r="N63" s="801">
        <v>75</v>
      </c>
      <c r="O63" s="826"/>
      <c r="P63" s="816">
        <v>139</v>
      </c>
    </row>
    <row r="64" spans="1:16" ht="13.5" customHeight="1" x14ac:dyDescent="0.35">
      <c r="A64" s="793" t="s">
        <v>483</v>
      </c>
      <c r="B64" s="793" t="s">
        <v>484</v>
      </c>
      <c r="C64" s="793" t="s">
        <v>936</v>
      </c>
      <c r="D64" s="793" t="s">
        <v>58</v>
      </c>
      <c r="E64" s="793" t="s">
        <v>129</v>
      </c>
      <c r="F64" s="970"/>
      <c r="G64" s="794"/>
      <c r="H64" s="795"/>
      <c r="I64" s="796">
        <v>378</v>
      </c>
      <c r="J64" s="797">
        <v>206</v>
      </c>
      <c r="K64" s="798">
        <v>584</v>
      </c>
      <c r="L64" s="799">
        <v>126</v>
      </c>
      <c r="M64" s="800">
        <v>68.666666666666671</v>
      </c>
      <c r="N64" s="801">
        <v>194.66666666666666</v>
      </c>
      <c r="O64" s="826"/>
      <c r="P64" s="816">
        <v>140</v>
      </c>
    </row>
    <row r="65" spans="1:16" ht="13.5" customHeight="1" x14ac:dyDescent="0.35">
      <c r="A65" s="793" t="s">
        <v>485</v>
      </c>
      <c r="B65" s="793" t="s">
        <v>486</v>
      </c>
      <c r="C65" s="793" t="s">
        <v>936</v>
      </c>
      <c r="D65" s="793" t="s">
        <v>58</v>
      </c>
      <c r="E65" s="793" t="s">
        <v>129</v>
      </c>
      <c r="F65" s="970"/>
      <c r="G65" s="794"/>
      <c r="H65" s="795"/>
      <c r="I65" s="796">
        <v>210</v>
      </c>
      <c r="J65" s="797">
        <v>155</v>
      </c>
      <c r="K65" s="798">
        <v>365</v>
      </c>
      <c r="L65" s="799">
        <v>70</v>
      </c>
      <c r="M65" s="800">
        <v>51.666666666666664</v>
      </c>
      <c r="N65" s="801">
        <v>121.66666666666667</v>
      </c>
      <c r="O65" s="826"/>
      <c r="P65" s="816">
        <v>106</v>
      </c>
    </row>
    <row r="66" spans="1:16" ht="13.5" customHeight="1" x14ac:dyDescent="0.35">
      <c r="A66" s="793" t="s">
        <v>487</v>
      </c>
      <c r="B66" s="793" t="s">
        <v>488</v>
      </c>
      <c r="C66" s="793" t="s">
        <v>936</v>
      </c>
      <c r="D66" s="793" t="s">
        <v>58</v>
      </c>
      <c r="E66" s="793" t="s">
        <v>129</v>
      </c>
      <c r="F66" s="970"/>
      <c r="G66" s="794"/>
      <c r="H66" s="795"/>
      <c r="I66" s="796">
        <v>199</v>
      </c>
      <c r="J66" s="797">
        <v>108</v>
      </c>
      <c r="K66" s="798">
        <v>307</v>
      </c>
      <c r="L66" s="799">
        <v>66.333333333333329</v>
      </c>
      <c r="M66" s="800">
        <v>36</v>
      </c>
      <c r="N66" s="801">
        <v>102.33333333333333</v>
      </c>
      <c r="O66" s="826"/>
      <c r="P66" s="816">
        <v>13</v>
      </c>
    </row>
    <row r="67" spans="1:16" ht="13.5" customHeight="1" x14ac:dyDescent="0.35">
      <c r="A67" s="793" t="s">
        <v>489</v>
      </c>
      <c r="B67" s="793" t="s">
        <v>490</v>
      </c>
      <c r="C67" s="793" t="s">
        <v>936</v>
      </c>
      <c r="D67" s="793" t="s">
        <v>58</v>
      </c>
      <c r="E67" s="793" t="s">
        <v>129</v>
      </c>
      <c r="F67" s="970"/>
      <c r="G67" s="794"/>
      <c r="H67" s="795"/>
      <c r="I67" s="796">
        <v>161</v>
      </c>
      <c r="J67" s="797">
        <v>129</v>
      </c>
      <c r="K67" s="798">
        <v>290</v>
      </c>
      <c r="L67" s="799">
        <v>53.666666666666664</v>
      </c>
      <c r="M67" s="800">
        <v>43</v>
      </c>
      <c r="N67" s="801">
        <v>96.666666666666671</v>
      </c>
      <c r="O67" s="826"/>
      <c r="P67" s="816">
        <v>194</v>
      </c>
    </row>
    <row r="68" spans="1:16" ht="13.5" customHeight="1" x14ac:dyDescent="0.35">
      <c r="A68" s="793" t="s">
        <v>491</v>
      </c>
      <c r="B68" s="793" t="s">
        <v>492</v>
      </c>
      <c r="C68" s="793" t="s">
        <v>936</v>
      </c>
      <c r="D68" s="793" t="s">
        <v>58</v>
      </c>
      <c r="E68" s="793" t="s">
        <v>129</v>
      </c>
      <c r="F68" s="970"/>
      <c r="G68" s="794"/>
      <c r="H68" s="795"/>
      <c r="I68" s="796">
        <v>226</v>
      </c>
      <c r="J68" s="797">
        <v>162</v>
      </c>
      <c r="K68" s="798">
        <v>388</v>
      </c>
      <c r="L68" s="799">
        <v>75.333333333333329</v>
      </c>
      <c r="M68" s="800">
        <v>54</v>
      </c>
      <c r="N68" s="801">
        <v>129.33333333333334</v>
      </c>
      <c r="O68" s="826"/>
      <c r="P68" s="816">
        <v>135</v>
      </c>
    </row>
    <row r="69" spans="1:16" ht="13.5" customHeight="1" x14ac:dyDescent="0.35">
      <c r="A69" s="793" t="s">
        <v>493</v>
      </c>
      <c r="B69" s="793" t="s">
        <v>494</v>
      </c>
      <c r="C69" s="793" t="s">
        <v>936</v>
      </c>
      <c r="D69" s="793" t="s">
        <v>58</v>
      </c>
      <c r="E69" s="793" t="s">
        <v>129</v>
      </c>
      <c r="F69" s="970"/>
      <c r="G69" s="794"/>
      <c r="H69" s="795"/>
      <c r="I69" s="796">
        <v>279</v>
      </c>
      <c r="J69" s="797">
        <v>182</v>
      </c>
      <c r="K69" s="798">
        <v>461</v>
      </c>
      <c r="L69" s="799">
        <v>93</v>
      </c>
      <c r="M69" s="800">
        <v>60.666666666666664</v>
      </c>
      <c r="N69" s="801">
        <v>153.66666666666666</v>
      </c>
      <c r="O69" s="826"/>
      <c r="P69" s="816">
        <v>254</v>
      </c>
    </row>
    <row r="70" spans="1:16" ht="13.5" customHeight="1" x14ac:dyDescent="0.35">
      <c r="A70" s="793" t="s">
        <v>246</v>
      </c>
      <c r="B70" s="793" t="s">
        <v>247</v>
      </c>
      <c r="C70" s="793" t="s">
        <v>932</v>
      </c>
      <c r="D70" s="793" t="s">
        <v>59</v>
      </c>
      <c r="E70" s="793" t="s">
        <v>129</v>
      </c>
      <c r="F70" s="970"/>
      <c r="G70" s="794"/>
      <c r="H70" s="795"/>
      <c r="I70" s="796">
        <v>353</v>
      </c>
      <c r="J70" s="797">
        <v>197</v>
      </c>
      <c r="K70" s="798">
        <v>550</v>
      </c>
      <c r="L70" s="799">
        <v>117.66666666666667</v>
      </c>
      <c r="M70" s="800">
        <v>65.666666666666671</v>
      </c>
      <c r="N70" s="801">
        <v>183.33333333333334</v>
      </c>
      <c r="O70" s="826"/>
      <c r="P70" s="816">
        <v>129</v>
      </c>
    </row>
    <row r="71" spans="1:16" ht="13.5" customHeight="1" x14ac:dyDescent="0.35">
      <c r="A71" s="793" t="s">
        <v>250</v>
      </c>
      <c r="B71" s="793" t="s">
        <v>251</v>
      </c>
      <c r="C71" s="793" t="s">
        <v>932</v>
      </c>
      <c r="D71" s="793" t="s">
        <v>59</v>
      </c>
      <c r="E71" s="793" t="s">
        <v>129</v>
      </c>
      <c r="F71" s="970"/>
      <c r="G71" s="794"/>
      <c r="H71" s="795"/>
      <c r="I71" s="796">
        <v>278</v>
      </c>
      <c r="J71" s="797">
        <v>162</v>
      </c>
      <c r="K71" s="798">
        <v>440</v>
      </c>
      <c r="L71" s="799">
        <v>92.666666666666671</v>
      </c>
      <c r="M71" s="800">
        <v>54</v>
      </c>
      <c r="N71" s="801">
        <v>146.66666666666666</v>
      </c>
      <c r="O71" s="826"/>
      <c r="P71" s="816">
        <v>116</v>
      </c>
    </row>
    <row r="72" spans="1:16" ht="13.5" customHeight="1" x14ac:dyDescent="0.35">
      <c r="A72" s="793" t="s">
        <v>226</v>
      </c>
      <c r="B72" s="793" t="s">
        <v>227</v>
      </c>
      <c r="C72" s="793" t="s">
        <v>932</v>
      </c>
      <c r="D72" s="793" t="s">
        <v>59</v>
      </c>
      <c r="E72" s="793" t="s">
        <v>129</v>
      </c>
      <c r="F72" s="970"/>
      <c r="G72" s="794"/>
      <c r="H72" s="795"/>
      <c r="I72" s="796">
        <v>316</v>
      </c>
      <c r="J72" s="797">
        <v>212</v>
      </c>
      <c r="K72" s="798">
        <v>528</v>
      </c>
      <c r="L72" s="799">
        <v>105.33333333333333</v>
      </c>
      <c r="M72" s="800">
        <v>70.666666666666671</v>
      </c>
      <c r="N72" s="801">
        <v>176</v>
      </c>
      <c r="O72" s="826"/>
      <c r="P72" s="816">
        <v>111</v>
      </c>
    </row>
    <row r="73" spans="1:16" ht="13.5" customHeight="1" x14ac:dyDescent="0.35">
      <c r="A73" s="793" t="s">
        <v>228</v>
      </c>
      <c r="B73" s="793" t="s">
        <v>229</v>
      </c>
      <c r="C73" s="793" t="s">
        <v>932</v>
      </c>
      <c r="D73" s="793" t="s">
        <v>59</v>
      </c>
      <c r="E73" s="793" t="s">
        <v>129</v>
      </c>
      <c r="F73" s="970"/>
      <c r="G73" s="794"/>
      <c r="H73" s="795"/>
      <c r="I73" s="796">
        <v>273</v>
      </c>
      <c r="J73" s="797">
        <v>151</v>
      </c>
      <c r="K73" s="798">
        <v>424</v>
      </c>
      <c r="L73" s="799">
        <v>91</v>
      </c>
      <c r="M73" s="800">
        <v>50.333333333333336</v>
      </c>
      <c r="N73" s="801">
        <v>141.33333333333334</v>
      </c>
      <c r="O73" s="826"/>
      <c r="P73" s="816">
        <v>203</v>
      </c>
    </row>
    <row r="74" spans="1:16" ht="13.5" customHeight="1" x14ac:dyDescent="0.35">
      <c r="A74" s="793" t="s">
        <v>230</v>
      </c>
      <c r="B74" s="793" t="s">
        <v>231</v>
      </c>
      <c r="C74" s="793" t="s">
        <v>932</v>
      </c>
      <c r="D74" s="793" t="s">
        <v>59</v>
      </c>
      <c r="E74" s="793" t="s">
        <v>129</v>
      </c>
      <c r="F74" s="970"/>
      <c r="G74" s="794"/>
      <c r="H74" s="795"/>
      <c r="I74" s="796">
        <v>161</v>
      </c>
      <c r="J74" s="797">
        <v>83</v>
      </c>
      <c r="K74" s="798">
        <v>244</v>
      </c>
      <c r="L74" s="799">
        <v>53.666666666666664</v>
      </c>
      <c r="M74" s="800">
        <v>27.666666666666668</v>
      </c>
      <c r="N74" s="801">
        <v>81.333333333333329</v>
      </c>
      <c r="O74" s="826"/>
      <c r="P74" s="816">
        <v>287</v>
      </c>
    </row>
    <row r="75" spans="1:16" ht="13.5" customHeight="1" x14ac:dyDescent="0.35">
      <c r="A75" s="793" t="s">
        <v>232</v>
      </c>
      <c r="B75" s="793" t="s">
        <v>233</v>
      </c>
      <c r="C75" s="793" t="s">
        <v>932</v>
      </c>
      <c r="D75" s="793" t="s">
        <v>59</v>
      </c>
      <c r="E75" s="793" t="s">
        <v>129</v>
      </c>
      <c r="F75" s="970"/>
      <c r="G75" s="794"/>
      <c r="H75" s="795"/>
      <c r="I75" s="796">
        <v>178</v>
      </c>
      <c r="J75" s="797">
        <v>115</v>
      </c>
      <c r="K75" s="798">
        <v>293</v>
      </c>
      <c r="L75" s="799">
        <v>59.333333333333336</v>
      </c>
      <c r="M75" s="800">
        <v>38.333333333333336</v>
      </c>
      <c r="N75" s="801">
        <v>97.666666666666671</v>
      </c>
      <c r="O75" s="826"/>
      <c r="P75" s="816">
        <v>182</v>
      </c>
    </row>
    <row r="76" spans="1:16" ht="13.5" customHeight="1" x14ac:dyDescent="0.35">
      <c r="A76" s="793" t="s">
        <v>234</v>
      </c>
      <c r="B76" s="793" t="s">
        <v>235</v>
      </c>
      <c r="C76" s="793" t="s">
        <v>932</v>
      </c>
      <c r="D76" s="793" t="s">
        <v>59</v>
      </c>
      <c r="E76" s="793" t="s">
        <v>129</v>
      </c>
      <c r="F76" s="970"/>
      <c r="G76" s="794"/>
      <c r="H76" s="795"/>
      <c r="I76" s="796">
        <v>259</v>
      </c>
      <c r="J76" s="797">
        <v>175</v>
      </c>
      <c r="K76" s="798">
        <v>434</v>
      </c>
      <c r="L76" s="799">
        <v>86.333333333333329</v>
      </c>
      <c r="M76" s="800">
        <v>58.333333333333336</v>
      </c>
      <c r="N76" s="801">
        <v>144.66666666666666</v>
      </c>
      <c r="O76" s="826"/>
      <c r="P76" s="816">
        <v>260</v>
      </c>
    </row>
    <row r="77" spans="1:16" ht="13.5" customHeight="1" x14ac:dyDescent="0.35">
      <c r="A77" s="793" t="s">
        <v>236</v>
      </c>
      <c r="B77" s="793" t="s">
        <v>237</v>
      </c>
      <c r="C77" s="793" t="s">
        <v>932</v>
      </c>
      <c r="D77" s="793" t="s">
        <v>59</v>
      </c>
      <c r="E77" s="793" t="s">
        <v>129</v>
      </c>
      <c r="F77" s="970"/>
      <c r="G77" s="794"/>
      <c r="H77" s="795"/>
      <c r="I77" s="796">
        <v>259</v>
      </c>
      <c r="J77" s="797">
        <v>180</v>
      </c>
      <c r="K77" s="798">
        <v>439</v>
      </c>
      <c r="L77" s="799">
        <v>86.333333333333329</v>
      </c>
      <c r="M77" s="800">
        <v>60</v>
      </c>
      <c r="N77" s="801">
        <v>146.33333333333334</v>
      </c>
      <c r="O77" s="826"/>
      <c r="P77" s="816">
        <v>181</v>
      </c>
    </row>
    <row r="78" spans="1:16" ht="13.5" customHeight="1" x14ac:dyDescent="0.35">
      <c r="A78" s="793" t="s">
        <v>238</v>
      </c>
      <c r="B78" s="793" t="s">
        <v>239</v>
      </c>
      <c r="C78" s="793" t="s">
        <v>932</v>
      </c>
      <c r="D78" s="793" t="s">
        <v>59</v>
      </c>
      <c r="E78" s="793" t="s">
        <v>129</v>
      </c>
      <c r="F78" s="970"/>
      <c r="G78" s="794"/>
      <c r="H78" s="795"/>
      <c r="I78" s="796">
        <v>200</v>
      </c>
      <c r="J78" s="797">
        <v>151</v>
      </c>
      <c r="K78" s="798">
        <v>351</v>
      </c>
      <c r="L78" s="799">
        <v>66.666666666666671</v>
      </c>
      <c r="M78" s="800">
        <v>50.333333333333336</v>
      </c>
      <c r="N78" s="801">
        <v>117</v>
      </c>
      <c r="O78" s="826"/>
      <c r="P78" s="816">
        <v>200</v>
      </c>
    </row>
    <row r="79" spans="1:16" ht="13.5" customHeight="1" x14ac:dyDescent="0.35">
      <c r="A79" s="793" t="s">
        <v>240</v>
      </c>
      <c r="B79" s="793" t="s">
        <v>241</v>
      </c>
      <c r="C79" s="793" t="s">
        <v>932</v>
      </c>
      <c r="D79" s="793" t="s">
        <v>59</v>
      </c>
      <c r="E79" s="793" t="s">
        <v>129</v>
      </c>
      <c r="F79" s="970"/>
      <c r="G79" s="794"/>
      <c r="H79" s="795"/>
      <c r="I79" s="796">
        <v>150</v>
      </c>
      <c r="J79" s="797">
        <v>110</v>
      </c>
      <c r="K79" s="798">
        <v>260</v>
      </c>
      <c r="L79" s="799">
        <v>50</v>
      </c>
      <c r="M79" s="800">
        <v>36.666666666666664</v>
      </c>
      <c r="N79" s="801">
        <v>86.666666666666671</v>
      </c>
      <c r="O79" s="826"/>
      <c r="P79" s="816">
        <v>100</v>
      </c>
    </row>
    <row r="80" spans="1:16" ht="13.5" customHeight="1" x14ac:dyDescent="0.35">
      <c r="A80" s="793" t="s">
        <v>242</v>
      </c>
      <c r="B80" s="793" t="s">
        <v>243</v>
      </c>
      <c r="C80" s="793" t="s">
        <v>932</v>
      </c>
      <c r="D80" s="793" t="s">
        <v>59</v>
      </c>
      <c r="E80" s="793" t="s">
        <v>129</v>
      </c>
      <c r="F80" s="970"/>
      <c r="G80" s="794"/>
      <c r="H80" s="795"/>
      <c r="I80" s="796">
        <v>130</v>
      </c>
      <c r="J80" s="797">
        <v>83</v>
      </c>
      <c r="K80" s="798">
        <v>213</v>
      </c>
      <c r="L80" s="799">
        <v>43.333333333333336</v>
      </c>
      <c r="M80" s="800">
        <v>27.666666666666668</v>
      </c>
      <c r="N80" s="801">
        <v>71</v>
      </c>
      <c r="O80" s="826"/>
      <c r="P80" s="816">
        <v>211</v>
      </c>
    </row>
    <row r="81" spans="1:16" ht="13.5" customHeight="1" x14ac:dyDescent="0.35">
      <c r="A81" s="793" t="s">
        <v>244</v>
      </c>
      <c r="B81" s="793" t="s">
        <v>245</v>
      </c>
      <c r="C81" s="793" t="s">
        <v>932</v>
      </c>
      <c r="D81" s="793" t="s">
        <v>59</v>
      </c>
      <c r="E81" s="793" t="s">
        <v>129</v>
      </c>
      <c r="F81" s="970"/>
      <c r="G81" s="794"/>
      <c r="H81" s="795"/>
      <c r="I81" s="796">
        <v>153</v>
      </c>
      <c r="J81" s="797">
        <v>97</v>
      </c>
      <c r="K81" s="798">
        <v>250</v>
      </c>
      <c r="L81" s="799">
        <v>51</v>
      </c>
      <c r="M81" s="800">
        <v>32.333333333333336</v>
      </c>
      <c r="N81" s="801">
        <v>83.333333333333329</v>
      </c>
      <c r="O81" s="826"/>
      <c r="P81" s="816">
        <v>286</v>
      </c>
    </row>
    <row r="82" spans="1:16" ht="13.5" customHeight="1" x14ac:dyDescent="0.35">
      <c r="A82" s="793" t="s">
        <v>248</v>
      </c>
      <c r="B82" s="793" t="s">
        <v>249</v>
      </c>
      <c r="C82" s="793" t="s">
        <v>932</v>
      </c>
      <c r="D82" s="793" t="s">
        <v>59</v>
      </c>
      <c r="E82" s="793" t="s">
        <v>129</v>
      </c>
      <c r="F82" s="970"/>
      <c r="G82" s="794"/>
      <c r="H82" s="795"/>
      <c r="I82" s="796">
        <v>420</v>
      </c>
      <c r="J82" s="797">
        <v>260</v>
      </c>
      <c r="K82" s="798">
        <v>680</v>
      </c>
      <c r="L82" s="799">
        <v>140</v>
      </c>
      <c r="M82" s="800">
        <v>86.666666666666671</v>
      </c>
      <c r="N82" s="801">
        <v>226.66666666666666</v>
      </c>
      <c r="O82" s="826"/>
      <c r="P82" s="816">
        <v>32</v>
      </c>
    </row>
    <row r="83" spans="1:16" ht="13.5" customHeight="1" x14ac:dyDescent="0.35">
      <c r="A83" s="793" t="s">
        <v>252</v>
      </c>
      <c r="B83" s="793" t="s">
        <v>253</v>
      </c>
      <c r="C83" s="793" t="s">
        <v>932</v>
      </c>
      <c r="D83" s="793" t="s">
        <v>59</v>
      </c>
      <c r="E83" s="793" t="s">
        <v>129</v>
      </c>
      <c r="F83" s="970"/>
      <c r="G83" s="794"/>
      <c r="H83" s="795"/>
      <c r="I83" s="796">
        <v>148</v>
      </c>
      <c r="J83" s="797">
        <v>77</v>
      </c>
      <c r="K83" s="798">
        <v>225</v>
      </c>
      <c r="L83" s="799">
        <v>49.333333333333336</v>
      </c>
      <c r="M83" s="800">
        <v>25.666666666666668</v>
      </c>
      <c r="N83" s="801">
        <v>75</v>
      </c>
      <c r="O83" s="826"/>
      <c r="P83" s="816">
        <v>295</v>
      </c>
    </row>
    <row r="84" spans="1:16" ht="13.5" customHeight="1" x14ac:dyDescent="0.35">
      <c r="A84" s="793" t="s">
        <v>624</v>
      </c>
      <c r="B84" s="793" t="s">
        <v>625</v>
      </c>
      <c r="C84" s="793" t="s">
        <v>927</v>
      </c>
      <c r="D84" s="793" t="s">
        <v>56</v>
      </c>
      <c r="E84" s="793" t="s">
        <v>129</v>
      </c>
      <c r="F84" s="970"/>
      <c r="G84" s="794"/>
      <c r="H84" s="795"/>
      <c r="I84" s="796">
        <v>426</v>
      </c>
      <c r="J84" s="797">
        <v>232</v>
      </c>
      <c r="K84" s="798">
        <v>658</v>
      </c>
      <c r="L84" s="799">
        <v>142</v>
      </c>
      <c r="M84" s="800">
        <v>77.333333333333329</v>
      </c>
      <c r="N84" s="801">
        <v>219.33333333333334</v>
      </c>
      <c r="O84" s="826"/>
      <c r="P84" s="816">
        <v>267</v>
      </c>
    </row>
    <row r="85" spans="1:16" ht="13.5" customHeight="1" x14ac:dyDescent="0.35">
      <c r="A85" s="793" t="s">
        <v>616</v>
      </c>
      <c r="B85" s="793" t="s">
        <v>617</v>
      </c>
      <c r="C85" s="793" t="s">
        <v>927</v>
      </c>
      <c r="D85" s="793" t="s">
        <v>56</v>
      </c>
      <c r="E85" s="793" t="s">
        <v>129</v>
      </c>
      <c r="F85" s="970"/>
      <c r="G85" s="794"/>
      <c r="H85" s="795"/>
      <c r="I85" s="796">
        <v>223</v>
      </c>
      <c r="J85" s="797">
        <v>143</v>
      </c>
      <c r="K85" s="798">
        <v>366</v>
      </c>
      <c r="L85" s="799">
        <v>74.333333333333329</v>
      </c>
      <c r="M85" s="800">
        <v>47.666666666666664</v>
      </c>
      <c r="N85" s="801">
        <v>122</v>
      </c>
      <c r="O85" s="826"/>
      <c r="P85" s="816">
        <v>237</v>
      </c>
    </row>
    <row r="86" spans="1:16" ht="13.5" customHeight="1" x14ac:dyDescent="0.35">
      <c r="A86" s="793" t="s">
        <v>618</v>
      </c>
      <c r="B86" s="793" t="s">
        <v>619</v>
      </c>
      <c r="C86" s="793" t="s">
        <v>927</v>
      </c>
      <c r="D86" s="793" t="s">
        <v>56</v>
      </c>
      <c r="E86" s="793" t="s">
        <v>129</v>
      </c>
      <c r="F86" s="970"/>
      <c r="G86" s="794"/>
      <c r="H86" s="795"/>
      <c r="I86" s="796">
        <v>177</v>
      </c>
      <c r="J86" s="797">
        <v>102</v>
      </c>
      <c r="K86" s="798">
        <v>279</v>
      </c>
      <c r="L86" s="799">
        <v>59</v>
      </c>
      <c r="M86" s="800">
        <v>34</v>
      </c>
      <c r="N86" s="801">
        <v>93</v>
      </c>
      <c r="O86" s="826"/>
      <c r="P86" s="816">
        <v>272</v>
      </c>
    </row>
    <row r="87" spans="1:16" ht="13.5" customHeight="1" x14ac:dyDescent="0.35">
      <c r="A87" s="793" t="s">
        <v>620</v>
      </c>
      <c r="B87" s="793" t="s">
        <v>621</v>
      </c>
      <c r="C87" s="793" t="s">
        <v>927</v>
      </c>
      <c r="D87" s="793" t="s">
        <v>56</v>
      </c>
      <c r="E87" s="793" t="s">
        <v>129</v>
      </c>
      <c r="F87" s="970"/>
      <c r="G87" s="794"/>
      <c r="H87" s="795"/>
      <c r="I87" s="796">
        <v>205</v>
      </c>
      <c r="J87" s="797">
        <v>121</v>
      </c>
      <c r="K87" s="798">
        <v>326</v>
      </c>
      <c r="L87" s="799">
        <v>68.333333333333329</v>
      </c>
      <c r="M87" s="800">
        <v>40.333333333333336</v>
      </c>
      <c r="N87" s="801">
        <v>108.66666666666667</v>
      </c>
      <c r="O87" s="826"/>
      <c r="P87" s="816">
        <v>143</v>
      </c>
    </row>
    <row r="88" spans="1:16" ht="13.5" customHeight="1" x14ac:dyDescent="0.35">
      <c r="A88" s="793" t="s">
        <v>622</v>
      </c>
      <c r="B88" s="793" t="s">
        <v>623</v>
      </c>
      <c r="C88" s="793" t="s">
        <v>927</v>
      </c>
      <c r="D88" s="793" t="s">
        <v>56</v>
      </c>
      <c r="E88" s="793" t="s">
        <v>129</v>
      </c>
      <c r="F88" s="970"/>
      <c r="G88" s="794"/>
      <c r="H88" s="795"/>
      <c r="I88" s="796">
        <v>289</v>
      </c>
      <c r="J88" s="797">
        <v>175</v>
      </c>
      <c r="K88" s="798">
        <v>464</v>
      </c>
      <c r="L88" s="799">
        <v>96.333333333333329</v>
      </c>
      <c r="M88" s="800">
        <v>58.333333333333336</v>
      </c>
      <c r="N88" s="801">
        <v>154.66666666666666</v>
      </c>
      <c r="O88" s="826"/>
      <c r="P88" s="816">
        <v>138</v>
      </c>
    </row>
    <row r="89" spans="1:16" ht="13.5" customHeight="1" x14ac:dyDescent="0.35">
      <c r="A89" s="793" t="s">
        <v>626</v>
      </c>
      <c r="B89" s="793" t="s">
        <v>627</v>
      </c>
      <c r="C89" s="793" t="s">
        <v>927</v>
      </c>
      <c r="D89" s="793" t="s">
        <v>56</v>
      </c>
      <c r="E89" s="793" t="s">
        <v>129</v>
      </c>
      <c r="F89" s="970"/>
      <c r="G89" s="794"/>
      <c r="H89" s="795"/>
      <c r="I89" s="796">
        <v>257</v>
      </c>
      <c r="J89" s="797">
        <v>155</v>
      </c>
      <c r="K89" s="798">
        <v>412</v>
      </c>
      <c r="L89" s="799">
        <v>85.666666666666671</v>
      </c>
      <c r="M89" s="800">
        <v>51.666666666666664</v>
      </c>
      <c r="N89" s="801">
        <v>137.33333333333334</v>
      </c>
      <c r="O89" s="826"/>
      <c r="P89" s="816">
        <v>279</v>
      </c>
    </row>
    <row r="90" spans="1:16" ht="13.5" customHeight="1" x14ac:dyDescent="0.35">
      <c r="A90" s="793" t="s">
        <v>628</v>
      </c>
      <c r="B90" s="793" t="s">
        <v>629</v>
      </c>
      <c r="C90" s="793" t="s">
        <v>927</v>
      </c>
      <c r="D90" s="793" t="s">
        <v>56</v>
      </c>
      <c r="E90" s="793" t="s">
        <v>129</v>
      </c>
      <c r="F90" s="970"/>
      <c r="G90" s="794"/>
      <c r="H90" s="795"/>
      <c r="I90" s="796">
        <v>197</v>
      </c>
      <c r="J90" s="797">
        <v>122</v>
      </c>
      <c r="K90" s="798">
        <v>319</v>
      </c>
      <c r="L90" s="799">
        <v>65.666666666666671</v>
      </c>
      <c r="M90" s="800">
        <v>40.666666666666664</v>
      </c>
      <c r="N90" s="801">
        <v>106.33333333333333</v>
      </c>
      <c r="O90" s="826"/>
      <c r="P90" s="816">
        <v>261</v>
      </c>
    </row>
    <row r="91" spans="1:16" ht="13.5" customHeight="1" x14ac:dyDescent="0.35">
      <c r="A91" s="793" t="s">
        <v>305</v>
      </c>
      <c r="B91" s="793" t="s">
        <v>306</v>
      </c>
      <c r="C91" s="793" t="s">
        <v>954</v>
      </c>
      <c r="D91" s="793" t="s">
        <v>57</v>
      </c>
      <c r="E91" s="793" t="s">
        <v>129</v>
      </c>
      <c r="F91" s="970"/>
      <c r="G91" s="794"/>
      <c r="H91" s="795"/>
      <c r="I91" s="796">
        <v>17</v>
      </c>
      <c r="J91" s="797">
        <v>0</v>
      </c>
      <c r="K91" s="798">
        <v>19</v>
      </c>
      <c r="L91" s="799">
        <v>5.666666666666667</v>
      </c>
      <c r="M91" s="800">
        <v>0</v>
      </c>
      <c r="N91" s="801">
        <v>6.333333333333333</v>
      </c>
      <c r="O91" s="826"/>
      <c r="P91" s="816">
        <v>208</v>
      </c>
    </row>
    <row r="92" spans="1:16" ht="13.5" customHeight="1" x14ac:dyDescent="0.35">
      <c r="A92" s="793" t="s">
        <v>293</v>
      </c>
      <c r="B92" s="793" t="s">
        <v>294</v>
      </c>
      <c r="C92" s="793" t="s">
        <v>954</v>
      </c>
      <c r="D92" s="793" t="s">
        <v>57</v>
      </c>
      <c r="E92" s="793" t="s">
        <v>129</v>
      </c>
      <c r="F92" s="970"/>
      <c r="G92" s="794"/>
      <c r="H92" s="795"/>
      <c r="I92" s="796">
        <v>228</v>
      </c>
      <c r="J92" s="797">
        <v>131</v>
      </c>
      <c r="K92" s="798">
        <v>359</v>
      </c>
      <c r="L92" s="799">
        <v>76</v>
      </c>
      <c r="M92" s="800">
        <v>43.666666666666664</v>
      </c>
      <c r="N92" s="801">
        <v>119.66666666666667</v>
      </c>
      <c r="O92" s="826"/>
      <c r="P92" s="816">
        <v>5</v>
      </c>
    </row>
    <row r="93" spans="1:16" ht="13.5" customHeight="1" x14ac:dyDescent="0.35">
      <c r="A93" s="793" t="s">
        <v>295</v>
      </c>
      <c r="B93" s="793" t="s">
        <v>296</v>
      </c>
      <c r="C93" s="793" t="s">
        <v>954</v>
      </c>
      <c r="D93" s="793" t="s">
        <v>57</v>
      </c>
      <c r="E93" s="793" t="s">
        <v>129</v>
      </c>
      <c r="F93" s="970"/>
      <c r="G93" s="794"/>
      <c r="H93" s="795"/>
      <c r="I93" s="796">
        <v>493</v>
      </c>
      <c r="J93" s="797">
        <v>339</v>
      </c>
      <c r="K93" s="798">
        <v>832</v>
      </c>
      <c r="L93" s="799">
        <v>164.33333333333334</v>
      </c>
      <c r="M93" s="800">
        <v>113</v>
      </c>
      <c r="N93" s="801">
        <v>277.33333333333331</v>
      </c>
      <c r="O93" s="826"/>
      <c r="P93" s="816">
        <v>184</v>
      </c>
    </row>
    <row r="94" spans="1:16" ht="13.5" customHeight="1" x14ac:dyDescent="0.35">
      <c r="A94" s="793" t="s">
        <v>297</v>
      </c>
      <c r="B94" s="793" t="s">
        <v>298</v>
      </c>
      <c r="C94" s="793" t="s">
        <v>954</v>
      </c>
      <c r="D94" s="793" t="s">
        <v>57</v>
      </c>
      <c r="E94" s="793" t="s">
        <v>129</v>
      </c>
      <c r="F94" s="970"/>
      <c r="G94" s="794"/>
      <c r="H94" s="795"/>
      <c r="I94" s="796">
        <v>386</v>
      </c>
      <c r="J94" s="797">
        <v>241</v>
      </c>
      <c r="K94" s="798">
        <v>627</v>
      </c>
      <c r="L94" s="799">
        <v>128.66666666666666</v>
      </c>
      <c r="M94" s="800">
        <v>80.333333333333329</v>
      </c>
      <c r="N94" s="801">
        <v>209</v>
      </c>
      <c r="O94" s="826"/>
      <c r="P94" s="816">
        <v>190</v>
      </c>
    </row>
    <row r="95" spans="1:16" ht="13.5" customHeight="1" x14ac:dyDescent="0.35">
      <c r="A95" s="793" t="s">
        <v>299</v>
      </c>
      <c r="B95" s="793" t="s">
        <v>300</v>
      </c>
      <c r="C95" s="793" t="s">
        <v>954</v>
      </c>
      <c r="D95" s="793" t="s">
        <v>57</v>
      </c>
      <c r="E95" s="793" t="s">
        <v>129</v>
      </c>
      <c r="F95" s="970"/>
      <c r="G95" s="794"/>
      <c r="H95" s="795"/>
      <c r="I95" s="796">
        <v>429</v>
      </c>
      <c r="J95" s="797">
        <v>228</v>
      </c>
      <c r="K95" s="798">
        <v>657</v>
      </c>
      <c r="L95" s="799">
        <v>143</v>
      </c>
      <c r="M95" s="800">
        <v>76</v>
      </c>
      <c r="N95" s="801">
        <v>219</v>
      </c>
      <c r="O95" s="826"/>
      <c r="P95" s="816">
        <v>49</v>
      </c>
    </row>
    <row r="96" spans="1:16" ht="13.5" customHeight="1" x14ac:dyDescent="0.35">
      <c r="A96" s="793" t="s">
        <v>301</v>
      </c>
      <c r="B96" s="793" t="s">
        <v>302</v>
      </c>
      <c r="C96" s="793" t="s">
        <v>954</v>
      </c>
      <c r="D96" s="793" t="s">
        <v>57</v>
      </c>
      <c r="E96" s="793" t="s">
        <v>129</v>
      </c>
      <c r="F96" s="970"/>
      <c r="G96" s="794"/>
      <c r="H96" s="795"/>
      <c r="I96" s="796">
        <v>471</v>
      </c>
      <c r="J96" s="797">
        <v>293</v>
      </c>
      <c r="K96" s="798">
        <v>764</v>
      </c>
      <c r="L96" s="799">
        <v>157</v>
      </c>
      <c r="M96" s="800">
        <v>97.666666666666671</v>
      </c>
      <c r="N96" s="801">
        <v>254.66666666666666</v>
      </c>
      <c r="O96" s="826"/>
      <c r="P96" s="816">
        <v>230</v>
      </c>
    </row>
    <row r="97" spans="1:16" ht="13.5" customHeight="1" x14ac:dyDescent="0.35">
      <c r="A97" s="793" t="s">
        <v>303</v>
      </c>
      <c r="B97" s="793" t="s">
        <v>304</v>
      </c>
      <c r="C97" s="793" t="s">
        <v>954</v>
      </c>
      <c r="D97" s="793" t="s">
        <v>57</v>
      </c>
      <c r="E97" s="793" t="s">
        <v>129</v>
      </c>
      <c r="F97" s="970"/>
      <c r="G97" s="794"/>
      <c r="H97" s="795"/>
      <c r="I97" s="796">
        <v>247</v>
      </c>
      <c r="J97" s="797">
        <v>123</v>
      </c>
      <c r="K97" s="798">
        <v>370</v>
      </c>
      <c r="L97" s="799">
        <v>82.333333333333329</v>
      </c>
      <c r="M97" s="800">
        <v>41</v>
      </c>
      <c r="N97" s="801">
        <v>123.33333333333333</v>
      </c>
      <c r="O97" s="826"/>
      <c r="P97" s="816">
        <v>132</v>
      </c>
    </row>
    <row r="98" spans="1:16" ht="13.5" customHeight="1" x14ac:dyDescent="0.35">
      <c r="A98" s="793" t="s">
        <v>307</v>
      </c>
      <c r="B98" s="793" t="s">
        <v>308</v>
      </c>
      <c r="C98" s="793" t="s">
        <v>954</v>
      </c>
      <c r="D98" s="793" t="s">
        <v>57</v>
      </c>
      <c r="E98" s="793" t="s">
        <v>129</v>
      </c>
      <c r="F98" s="970"/>
      <c r="G98" s="794"/>
      <c r="H98" s="795"/>
      <c r="I98" s="796">
        <v>497</v>
      </c>
      <c r="J98" s="797">
        <v>261</v>
      </c>
      <c r="K98" s="798">
        <v>758</v>
      </c>
      <c r="L98" s="799">
        <v>165.66666666666666</v>
      </c>
      <c r="M98" s="800">
        <v>87</v>
      </c>
      <c r="N98" s="801">
        <v>252.66666666666666</v>
      </c>
      <c r="O98" s="826"/>
      <c r="P98" s="816">
        <v>102</v>
      </c>
    </row>
    <row r="99" spans="1:16" ht="13.5" customHeight="1" x14ac:dyDescent="0.35">
      <c r="A99" s="793" t="s">
        <v>309</v>
      </c>
      <c r="B99" s="793" t="s">
        <v>310</v>
      </c>
      <c r="C99" s="793" t="s">
        <v>954</v>
      </c>
      <c r="D99" s="793" t="s">
        <v>57</v>
      </c>
      <c r="E99" s="793" t="s">
        <v>129</v>
      </c>
      <c r="F99" s="970"/>
      <c r="G99" s="794"/>
      <c r="H99" s="795"/>
      <c r="I99" s="796">
        <v>440</v>
      </c>
      <c r="J99" s="797">
        <v>255</v>
      </c>
      <c r="K99" s="798">
        <v>695</v>
      </c>
      <c r="L99" s="799">
        <v>146.66666666666666</v>
      </c>
      <c r="M99" s="800">
        <v>85</v>
      </c>
      <c r="N99" s="801">
        <v>231.66666666666666</v>
      </c>
      <c r="O99" s="826"/>
      <c r="P99" s="816">
        <v>88</v>
      </c>
    </row>
    <row r="100" spans="1:16" ht="13.5" customHeight="1" x14ac:dyDescent="0.35">
      <c r="A100" s="793" t="s">
        <v>311</v>
      </c>
      <c r="B100" s="793" t="s">
        <v>312</v>
      </c>
      <c r="C100" s="793" t="s">
        <v>954</v>
      </c>
      <c r="D100" s="793" t="s">
        <v>57</v>
      </c>
      <c r="E100" s="793" t="s">
        <v>129</v>
      </c>
      <c r="F100" s="970"/>
      <c r="G100" s="794"/>
      <c r="H100" s="795"/>
      <c r="I100" s="796">
        <v>439</v>
      </c>
      <c r="J100" s="797">
        <v>238</v>
      </c>
      <c r="K100" s="798">
        <v>677</v>
      </c>
      <c r="L100" s="799">
        <v>146.33333333333334</v>
      </c>
      <c r="M100" s="800">
        <v>79.333333333333329</v>
      </c>
      <c r="N100" s="801">
        <v>225.66666666666666</v>
      </c>
      <c r="O100" s="826"/>
      <c r="P100" s="816">
        <v>59</v>
      </c>
    </row>
    <row r="101" spans="1:16" ht="13.5" customHeight="1" x14ac:dyDescent="0.35">
      <c r="A101" s="793" t="s">
        <v>313</v>
      </c>
      <c r="B101" s="793" t="s">
        <v>314</v>
      </c>
      <c r="C101" s="793" t="s">
        <v>954</v>
      </c>
      <c r="D101" s="793" t="s">
        <v>57</v>
      </c>
      <c r="E101" s="793" t="s">
        <v>129</v>
      </c>
      <c r="F101" s="970"/>
      <c r="G101" s="794"/>
      <c r="H101" s="795"/>
      <c r="I101" s="796">
        <v>295</v>
      </c>
      <c r="J101" s="797">
        <v>186</v>
      </c>
      <c r="K101" s="798">
        <v>481</v>
      </c>
      <c r="L101" s="799">
        <v>98.333333333333329</v>
      </c>
      <c r="M101" s="800">
        <v>62</v>
      </c>
      <c r="N101" s="801">
        <v>160.33333333333334</v>
      </c>
      <c r="O101" s="826"/>
      <c r="P101" s="816">
        <v>60</v>
      </c>
    </row>
    <row r="102" spans="1:16" ht="13.5" customHeight="1" x14ac:dyDescent="0.35">
      <c r="A102" s="793" t="s">
        <v>315</v>
      </c>
      <c r="B102" s="793" t="s">
        <v>316</v>
      </c>
      <c r="C102" s="793" t="s">
        <v>954</v>
      </c>
      <c r="D102" s="793" t="s">
        <v>57</v>
      </c>
      <c r="E102" s="793" t="s">
        <v>129</v>
      </c>
      <c r="F102" s="970"/>
      <c r="G102" s="794"/>
      <c r="H102" s="795"/>
      <c r="I102" s="796">
        <v>251</v>
      </c>
      <c r="J102" s="797">
        <v>137</v>
      </c>
      <c r="K102" s="798">
        <v>388</v>
      </c>
      <c r="L102" s="799">
        <v>83.666666666666671</v>
      </c>
      <c r="M102" s="800">
        <v>45.666666666666664</v>
      </c>
      <c r="N102" s="801">
        <v>129.33333333333334</v>
      </c>
      <c r="O102" s="826"/>
      <c r="P102" s="816">
        <v>7</v>
      </c>
    </row>
    <row r="103" spans="1:16" ht="13.5" customHeight="1" x14ac:dyDescent="0.35">
      <c r="A103" s="793" t="s">
        <v>317</v>
      </c>
      <c r="B103" s="793" t="s">
        <v>318</v>
      </c>
      <c r="C103" s="793" t="s">
        <v>954</v>
      </c>
      <c r="D103" s="793" t="s">
        <v>57</v>
      </c>
      <c r="E103" s="793" t="s">
        <v>129</v>
      </c>
      <c r="F103" s="970"/>
      <c r="G103" s="794"/>
      <c r="H103" s="795"/>
      <c r="I103" s="796">
        <v>161</v>
      </c>
      <c r="J103" s="797">
        <v>91</v>
      </c>
      <c r="K103" s="798">
        <v>252</v>
      </c>
      <c r="L103" s="799">
        <v>53.666666666666664</v>
      </c>
      <c r="M103" s="800">
        <v>30.333333333333332</v>
      </c>
      <c r="N103" s="801">
        <v>84</v>
      </c>
      <c r="O103" s="826"/>
      <c r="P103" s="816">
        <v>96</v>
      </c>
    </row>
    <row r="104" spans="1:16" ht="13.5" customHeight="1" x14ac:dyDescent="0.35">
      <c r="A104" s="793" t="s">
        <v>319</v>
      </c>
      <c r="B104" s="793" t="s">
        <v>320</v>
      </c>
      <c r="C104" s="793" t="s">
        <v>954</v>
      </c>
      <c r="D104" s="793" t="s">
        <v>57</v>
      </c>
      <c r="E104" s="793" t="s">
        <v>129</v>
      </c>
      <c r="F104" s="970"/>
      <c r="G104" s="794"/>
      <c r="H104" s="795"/>
      <c r="I104" s="796">
        <v>250</v>
      </c>
      <c r="J104" s="797">
        <v>146</v>
      </c>
      <c r="K104" s="798">
        <v>396</v>
      </c>
      <c r="L104" s="799">
        <v>83.333333333333329</v>
      </c>
      <c r="M104" s="800">
        <v>48.666666666666664</v>
      </c>
      <c r="N104" s="801">
        <v>132</v>
      </c>
      <c r="O104" s="826"/>
      <c r="P104" s="816">
        <v>37</v>
      </c>
    </row>
    <row r="105" spans="1:16" ht="13.5" customHeight="1" x14ac:dyDescent="0.35">
      <c r="A105" s="793" t="s">
        <v>321</v>
      </c>
      <c r="B105" s="793" t="s">
        <v>322</v>
      </c>
      <c r="C105" s="793" t="s">
        <v>954</v>
      </c>
      <c r="D105" s="793" t="s">
        <v>57</v>
      </c>
      <c r="E105" s="793" t="s">
        <v>129</v>
      </c>
      <c r="F105" s="970"/>
      <c r="G105" s="794"/>
      <c r="H105" s="795"/>
      <c r="I105" s="796">
        <v>335</v>
      </c>
      <c r="J105" s="797">
        <v>250</v>
      </c>
      <c r="K105" s="798">
        <v>585</v>
      </c>
      <c r="L105" s="799">
        <v>111.66666666666667</v>
      </c>
      <c r="M105" s="800">
        <v>83.333333333333329</v>
      </c>
      <c r="N105" s="801">
        <v>195</v>
      </c>
      <c r="O105" s="826"/>
      <c r="P105" s="816">
        <v>199</v>
      </c>
    </row>
    <row r="106" spans="1:16" ht="13.5" customHeight="1" x14ac:dyDescent="0.35">
      <c r="A106" s="793" t="s">
        <v>323</v>
      </c>
      <c r="B106" s="793" t="s">
        <v>324</v>
      </c>
      <c r="C106" s="793" t="s">
        <v>954</v>
      </c>
      <c r="D106" s="793" t="s">
        <v>57</v>
      </c>
      <c r="E106" s="793" t="s">
        <v>129</v>
      </c>
      <c r="F106" s="970"/>
      <c r="G106" s="794"/>
      <c r="H106" s="795"/>
      <c r="I106" s="796">
        <v>431</v>
      </c>
      <c r="J106" s="797">
        <v>284</v>
      </c>
      <c r="K106" s="798">
        <v>715</v>
      </c>
      <c r="L106" s="799">
        <v>143.66666666666666</v>
      </c>
      <c r="M106" s="800">
        <v>94.666666666666671</v>
      </c>
      <c r="N106" s="801">
        <v>238.33333333333334</v>
      </c>
      <c r="O106" s="826"/>
      <c r="P106" s="816">
        <v>179</v>
      </c>
    </row>
    <row r="107" spans="1:16" ht="13.5" customHeight="1" x14ac:dyDescent="0.35">
      <c r="A107" s="793" t="s">
        <v>325</v>
      </c>
      <c r="B107" s="793" t="s">
        <v>326</v>
      </c>
      <c r="C107" s="793" t="s">
        <v>954</v>
      </c>
      <c r="D107" s="793" t="s">
        <v>57</v>
      </c>
      <c r="E107" s="793" t="s">
        <v>129</v>
      </c>
      <c r="F107" s="970"/>
      <c r="G107" s="794"/>
      <c r="H107" s="795"/>
      <c r="I107" s="796">
        <v>447</v>
      </c>
      <c r="J107" s="797">
        <v>275</v>
      </c>
      <c r="K107" s="798">
        <v>722</v>
      </c>
      <c r="L107" s="799">
        <v>149</v>
      </c>
      <c r="M107" s="800">
        <v>91.666666666666671</v>
      </c>
      <c r="N107" s="801">
        <v>240.66666666666666</v>
      </c>
      <c r="O107" s="826"/>
      <c r="P107" s="816">
        <v>151</v>
      </c>
    </row>
    <row r="108" spans="1:16" ht="13.5" customHeight="1" x14ac:dyDescent="0.35">
      <c r="A108" s="793" t="s">
        <v>327</v>
      </c>
      <c r="B108" s="793" t="s">
        <v>328</v>
      </c>
      <c r="C108" s="793" t="s">
        <v>954</v>
      </c>
      <c r="D108" s="793" t="s">
        <v>57</v>
      </c>
      <c r="E108" s="793" t="s">
        <v>129</v>
      </c>
      <c r="F108" s="970"/>
      <c r="G108" s="794"/>
      <c r="H108" s="795"/>
      <c r="I108" s="796">
        <v>376</v>
      </c>
      <c r="J108" s="797">
        <v>215</v>
      </c>
      <c r="K108" s="798">
        <v>591</v>
      </c>
      <c r="L108" s="799">
        <v>125.33333333333333</v>
      </c>
      <c r="M108" s="800">
        <v>71.666666666666671</v>
      </c>
      <c r="N108" s="801">
        <v>197</v>
      </c>
      <c r="O108" s="826"/>
      <c r="P108" s="816">
        <v>95</v>
      </c>
    </row>
    <row r="109" spans="1:16" ht="13.5" customHeight="1" x14ac:dyDescent="0.35">
      <c r="A109" s="793" t="s">
        <v>329</v>
      </c>
      <c r="B109" s="793" t="s">
        <v>330</v>
      </c>
      <c r="C109" s="793" t="s">
        <v>954</v>
      </c>
      <c r="D109" s="793" t="s">
        <v>57</v>
      </c>
      <c r="E109" s="793" t="s">
        <v>129</v>
      </c>
      <c r="F109" s="970"/>
      <c r="G109" s="794"/>
      <c r="H109" s="795"/>
      <c r="I109" s="796">
        <v>230</v>
      </c>
      <c r="J109" s="797">
        <v>148</v>
      </c>
      <c r="K109" s="798">
        <v>378</v>
      </c>
      <c r="L109" s="799">
        <v>76.666666666666671</v>
      </c>
      <c r="M109" s="800">
        <v>49.333333333333336</v>
      </c>
      <c r="N109" s="801">
        <v>126</v>
      </c>
      <c r="O109" s="826"/>
      <c r="P109" s="816">
        <v>28</v>
      </c>
    </row>
    <row r="110" spans="1:16" ht="13.5" customHeight="1" x14ac:dyDescent="0.35">
      <c r="A110" s="793" t="s">
        <v>331</v>
      </c>
      <c r="B110" s="793" t="s">
        <v>332</v>
      </c>
      <c r="C110" s="793" t="s">
        <v>954</v>
      </c>
      <c r="D110" s="793" t="s">
        <v>57</v>
      </c>
      <c r="E110" s="793" t="s">
        <v>129</v>
      </c>
      <c r="F110" s="970"/>
      <c r="G110" s="794"/>
      <c r="H110" s="795"/>
      <c r="I110" s="796">
        <v>135</v>
      </c>
      <c r="J110" s="797">
        <v>70</v>
      </c>
      <c r="K110" s="798">
        <v>205</v>
      </c>
      <c r="L110" s="799">
        <v>45</v>
      </c>
      <c r="M110" s="800">
        <v>23.333333333333332</v>
      </c>
      <c r="N110" s="801">
        <v>68.333333333333329</v>
      </c>
      <c r="O110" s="826"/>
      <c r="P110" s="816">
        <v>122</v>
      </c>
    </row>
    <row r="111" spans="1:16" ht="13.5" customHeight="1" x14ac:dyDescent="0.35">
      <c r="A111" s="793" t="s">
        <v>333</v>
      </c>
      <c r="B111" s="793" t="s">
        <v>334</v>
      </c>
      <c r="C111" s="793" t="s">
        <v>954</v>
      </c>
      <c r="D111" s="793" t="s">
        <v>57</v>
      </c>
      <c r="E111" s="793" t="s">
        <v>129</v>
      </c>
      <c r="F111" s="970"/>
      <c r="G111" s="794"/>
      <c r="H111" s="795"/>
      <c r="I111" s="796">
        <v>217</v>
      </c>
      <c r="J111" s="797">
        <v>149</v>
      </c>
      <c r="K111" s="798">
        <v>366</v>
      </c>
      <c r="L111" s="799">
        <v>72.333333333333329</v>
      </c>
      <c r="M111" s="800">
        <v>49.666666666666664</v>
      </c>
      <c r="N111" s="801">
        <v>122</v>
      </c>
      <c r="O111" s="826"/>
      <c r="P111" s="816">
        <v>270</v>
      </c>
    </row>
    <row r="112" spans="1:16" ht="13.5" customHeight="1" x14ac:dyDescent="0.35">
      <c r="A112" s="793" t="s">
        <v>335</v>
      </c>
      <c r="B112" s="793" t="s">
        <v>336</v>
      </c>
      <c r="C112" s="793" t="s">
        <v>954</v>
      </c>
      <c r="D112" s="793" t="s">
        <v>57</v>
      </c>
      <c r="E112" s="793" t="s">
        <v>129</v>
      </c>
      <c r="F112" s="970"/>
      <c r="G112" s="794"/>
      <c r="H112" s="795"/>
      <c r="I112" s="796">
        <v>322</v>
      </c>
      <c r="J112" s="797">
        <v>148</v>
      </c>
      <c r="K112" s="798">
        <v>470</v>
      </c>
      <c r="L112" s="799">
        <v>107.33333333333333</v>
      </c>
      <c r="M112" s="800">
        <v>49.333333333333336</v>
      </c>
      <c r="N112" s="801">
        <v>156.66666666666666</v>
      </c>
      <c r="O112" s="826"/>
      <c r="P112" s="816">
        <v>42</v>
      </c>
    </row>
    <row r="113" spans="1:16" ht="13.5" customHeight="1" x14ac:dyDescent="0.35">
      <c r="A113" s="793" t="s">
        <v>337</v>
      </c>
      <c r="B113" s="793" t="s">
        <v>338</v>
      </c>
      <c r="C113" s="793" t="s">
        <v>954</v>
      </c>
      <c r="D113" s="793" t="s">
        <v>57</v>
      </c>
      <c r="E113" s="793" t="s">
        <v>129</v>
      </c>
      <c r="F113" s="970"/>
      <c r="G113" s="794"/>
      <c r="H113" s="795"/>
      <c r="I113" s="796">
        <v>307</v>
      </c>
      <c r="J113" s="797">
        <v>172</v>
      </c>
      <c r="K113" s="798">
        <v>479</v>
      </c>
      <c r="L113" s="799">
        <v>102.33333333333333</v>
      </c>
      <c r="M113" s="800">
        <v>57.333333333333336</v>
      </c>
      <c r="N113" s="801">
        <v>159.66666666666666</v>
      </c>
      <c r="O113" s="826"/>
      <c r="P113" s="816">
        <v>35</v>
      </c>
    </row>
    <row r="114" spans="1:16" ht="13.5" customHeight="1" x14ac:dyDescent="0.35">
      <c r="A114" s="793" t="s">
        <v>339</v>
      </c>
      <c r="B114" s="793" t="s">
        <v>340</v>
      </c>
      <c r="C114" s="793" t="s">
        <v>954</v>
      </c>
      <c r="D114" s="793" t="s">
        <v>57</v>
      </c>
      <c r="E114" s="793" t="s">
        <v>129</v>
      </c>
      <c r="F114" s="970"/>
      <c r="G114" s="794"/>
      <c r="H114" s="795"/>
      <c r="I114" s="796">
        <v>236</v>
      </c>
      <c r="J114" s="797">
        <v>140</v>
      </c>
      <c r="K114" s="798">
        <v>376</v>
      </c>
      <c r="L114" s="799">
        <v>78.666666666666671</v>
      </c>
      <c r="M114" s="800">
        <v>46.666666666666664</v>
      </c>
      <c r="N114" s="801">
        <v>125.33333333333333</v>
      </c>
      <c r="O114" s="826"/>
      <c r="P114" s="816">
        <v>214</v>
      </c>
    </row>
    <row r="115" spans="1:16" ht="13.5" customHeight="1" x14ac:dyDescent="0.35">
      <c r="A115" s="793" t="s">
        <v>341</v>
      </c>
      <c r="B115" s="793" t="s">
        <v>342</v>
      </c>
      <c r="C115" s="793" t="s">
        <v>954</v>
      </c>
      <c r="D115" s="793" t="s">
        <v>57</v>
      </c>
      <c r="E115" s="793" t="s">
        <v>129</v>
      </c>
      <c r="F115" s="970"/>
      <c r="G115" s="794"/>
      <c r="H115" s="795"/>
      <c r="I115" s="796">
        <v>317</v>
      </c>
      <c r="J115" s="797">
        <v>173</v>
      </c>
      <c r="K115" s="798">
        <v>490</v>
      </c>
      <c r="L115" s="799">
        <v>105.66666666666667</v>
      </c>
      <c r="M115" s="800">
        <v>57.666666666666664</v>
      </c>
      <c r="N115" s="801">
        <v>163.33333333333334</v>
      </c>
      <c r="O115" s="826"/>
      <c r="P115" s="816">
        <v>12</v>
      </c>
    </row>
    <row r="116" spans="1:16" ht="13.5" customHeight="1" x14ac:dyDescent="0.35">
      <c r="A116" s="793" t="s">
        <v>343</v>
      </c>
      <c r="B116" s="793" t="s">
        <v>344</v>
      </c>
      <c r="C116" s="793" t="s">
        <v>954</v>
      </c>
      <c r="D116" s="793" t="s">
        <v>57</v>
      </c>
      <c r="E116" s="793" t="s">
        <v>129</v>
      </c>
      <c r="F116" s="970"/>
      <c r="G116" s="794"/>
      <c r="H116" s="795"/>
      <c r="I116" s="796">
        <v>342</v>
      </c>
      <c r="J116" s="797">
        <v>230</v>
      </c>
      <c r="K116" s="798">
        <v>572</v>
      </c>
      <c r="L116" s="799">
        <v>114</v>
      </c>
      <c r="M116" s="800">
        <v>76.666666666666671</v>
      </c>
      <c r="N116" s="801">
        <v>190.66666666666666</v>
      </c>
      <c r="O116" s="826"/>
      <c r="P116" s="816">
        <v>160</v>
      </c>
    </row>
    <row r="117" spans="1:16" ht="13.5" customHeight="1" x14ac:dyDescent="0.35">
      <c r="A117" s="793" t="s">
        <v>345</v>
      </c>
      <c r="B117" s="793" t="s">
        <v>346</v>
      </c>
      <c r="C117" s="793" t="s">
        <v>954</v>
      </c>
      <c r="D117" s="793" t="s">
        <v>57</v>
      </c>
      <c r="E117" s="793" t="s">
        <v>129</v>
      </c>
      <c r="F117" s="970"/>
      <c r="G117" s="794"/>
      <c r="H117" s="795"/>
      <c r="I117" s="796">
        <v>249</v>
      </c>
      <c r="J117" s="797">
        <v>134</v>
      </c>
      <c r="K117" s="798">
        <v>383</v>
      </c>
      <c r="L117" s="799">
        <v>83</v>
      </c>
      <c r="M117" s="800">
        <v>44.666666666666664</v>
      </c>
      <c r="N117" s="801">
        <v>127.66666666666667</v>
      </c>
      <c r="O117" s="826"/>
      <c r="P117" s="816">
        <v>297</v>
      </c>
    </row>
    <row r="118" spans="1:16" ht="13.5" customHeight="1" x14ac:dyDescent="0.35">
      <c r="A118" s="793" t="s">
        <v>347</v>
      </c>
      <c r="B118" s="793" t="s">
        <v>348</v>
      </c>
      <c r="C118" s="793" t="s">
        <v>954</v>
      </c>
      <c r="D118" s="793" t="s">
        <v>57</v>
      </c>
      <c r="E118" s="793" t="s">
        <v>129</v>
      </c>
      <c r="F118" s="970"/>
      <c r="G118" s="794"/>
      <c r="H118" s="795"/>
      <c r="I118" s="796">
        <v>257</v>
      </c>
      <c r="J118" s="797">
        <v>144</v>
      </c>
      <c r="K118" s="798">
        <v>401</v>
      </c>
      <c r="L118" s="799">
        <v>85.666666666666671</v>
      </c>
      <c r="M118" s="800">
        <v>48</v>
      </c>
      <c r="N118" s="801">
        <v>133.66666666666666</v>
      </c>
      <c r="O118" s="826"/>
      <c r="P118" s="816">
        <v>43</v>
      </c>
    </row>
    <row r="119" spans="1:16" ht="13.5" customHeight="1" x14ac:dyDescent="0.35">
      <c r="A119" s="793" t="s">
        <v>349</v>
      </c>
      <c r="B119" s="793" t="s">
        <v>350</v>
      </c>
      <c r="C119" s="793" t="s">
        <v>954</v>
      </c>
      <c r="D119" s="793" t="s">
        <v>57</v>
      </c>
      <c r="E119" s="793" t="s">
        <v>129</v>
      </c>
      <c r="F119" s="970"/>
      <c r="G119" s="794"/>
      <c r="H119" s="795"/>
      <c r="I119" s="796">
        <v>263</v>
      </c>
      <c r="J119" s="797">
        <v>168</v>
      </c>
      <c r="K119" s="798">
        <v>431</v>
      </c>
      <c r="L119" s="799">
        <v>87.666666666666671</v>
      </c>
      <c r="M119" s="800">
        <v>56</v>
      </c>
      <c r="N119" s="801">
        <v>143.66666666666666</v>
      </c>
      <c r="O119" s="826"/>
      <c r="P119" s="816">
        <v>227</v>
      </c>
    </row>
    <row r="120" spans="1:16" ht="13.5" customHeight="1" x14ac:dyDescent="0.35">
      <c r="A120" s="793" t="s">
        <v>351</v>
      </c>
      <c r="B120" s="793" t="s">
        <v>352</v>
      </c>
      <c r="C120" s="793" t="s">
        <v>954</v>
      </c>
      <c r="D120" s="793" t="s">
        <v>57</v>
      </c>
      <c r="E120" s="793" t="s">
        <v>129</v>
      </c>
      <c r="F120" s="970"/>
      <c r="G120" s="794"/>
      <c r="H120" s="795"/>
      <c r="I120" s="796">
        <v>257</v>
      </c>
      <c r="J120" s="797">
        <v>131</v>
      </c>
      <c r="K120" s="798">
        <v>388</v>
      </c>
      <c r="L120" s="799">
        <v>85.666666666666671</v>
      </c>
      <c r="M120" s="800">
        <v>43.666666666666664</v>
      </c>
      <c r="N120" s="801">
        <v>129.33333333333334</v>
      </c>
      <c r="O120" s="826"/>
      <c r="P120" s="816">
        <v>27</v>
      </c>
    </row>
    <row r="121" spans="1:16" ht="13.5" customHeight="1" x14ac:dyDescent="0.35">
      <c r="A121" s="793" t="s">
        <v>353</v>
      </c>
      <c r="B121" s="793" t="s">
        <v>354</v>
      </c>
      <c r="C121" s="793" t="s">
        <v>954</v>
      </c>
      <c r="D121" s="793" t="s">
        <v>57</v>
      </c>
      <c r="E121" s="793" t="s">
        <v>129</v>
      </c>
      <c r="F121" s="970"/>
      <c r="G121" s="794"/>
      <c r="H121" s="795"/>
      <c r="I121" s="796">
        <v>286</v>
      </c>
      <c r="J121" s="797">
        <v>162</v>
      </c>
      <c r="K121" s="798">
        <v>448</v>
      </c>
      <c r="L121" s="799">
        <v>95.333333333333329</v>
      </c>
      <c r="M121" s="800">
        <v>54</v>
      </c>
      <c r="N121" s="801">
        <v>149.33333333333334</v>
      </c>
      <c r="O121" s="826"/>
      <c r="P121" s="816">
        <v>45</v>
      </c>
    </row>
    <row r="122" spans="1:16" ht="13.5" customHeight="1" x14ac:dyDescent="0.35">
      <c r="A122" s="793" t="s">
        <v>355</v>
      </c>
      <c r="B122" s="793" t="s">
        <v>356</v>
      </c>
      <c r="C122" s="793" t="s">
        <v>954</v>
      </c>
      <c r="D122" s="793" t="s">
        <v>57</v>
      </c>
      <c r="E122" s="793" t="s">
        <v>129</v>
      </c>
      <c r="F122" s="970"/>
      <c r="G122" s="794"/>
      <c r="H122" s="795"/>
      <c r="I122" s="796">
        <v>269</v>
      </c>
      <c r="J122" s="797">
        <v>175</v>
      </c>
      <c r="K122" s="798">
        <v>444</v>
      </c>
      <c r="L122" s="799">
        <v>89.666666666666671</v>
      </c>
      <c r="M122" s="800">
        <v>58.333333333333336</v>
      </c>
      <c r="N122" s="801">
        <v>148</v>
      </c>
      <c r="O122" s="826"/>
      <c r="P122" s="816">
        <v>173</v>
      </c>
    </row>
    <row r="123" spans="1:16" ht="13.5" customHeight="1" x14ac:dyDescent="0.35">
      <c r="A123" s="793" t="s">
        <v>357</v>
      </c>
      <c r="B123" s="793" t="s">
        <v>358</v>
      </c>
      <c r="C123" s="793" t="s">
        <v>954</v>
      </c>
      <c r="D123" s="793" t="s">
        <v>57</v>
      </c>
      <c r="E123" s="793" t="s">
        <v>129</v>
      </c>
      <c r="F123" s="970"/>
      <c r="G123" s="794"/>
      <c r="H123" s="795"/>
      <c r="I123" s="796">
        <v>204</v>
      </c>
      <c r="J123" s="797">
        <v>126</v>
      </c>
      <c r="K123" s="798">
        <v>330</v>
      </c>
      <c r="L123" s="799">
        <v>68</v>
      </c>
      <c r="M123" s="800">
        <v>42</v>
      </c>
      <c r="N123" s="801">
        <v>110</v>
      </c>
      <c r="O123" s="826"/>
      <c r="P123" s="816">
        <v>134</v>
      </c>
    </row>
    <row r="124" spans="1:16" ht="13.5" customHeight="1" x14ac:dyDescent="0.35">
      <c r="A124" s="793" t="s">
        <v>403</v>
      </c>
      <c r="B124" s="793" t="s">
        <v>404</v>
      </c>
      <c r="C124" s="793" t="s">
        <v>949</v>
      </c>
      <c r="D124" s="793" t="s">
        <v>62</v>
      </c>
      <c r="E124" s="793" t="s">
        <v>129</v>
      </c>
      <c r="F124" s="970"/>
      <c r="G124" s="794"/>
      <c r="H124" s="795"/>
      <c r="I124" s="796">
        <v>561</v>
      </c>
      <c r="J124" s="797">
        <v>346</v>
      </c>
      <c r="K124" s="798">
        <v>907</v>
      </c>
      <c r="L124" s="799">
        <v>187</v>
      </c>
      <c r="M124" s="800">
        <v>115.33333333333333</v>
      </c>
      <c r="N124" s="801">
        <v>302.33333333333331</v>
      </c>
      <c r="O124" s="826"/>
      <c r="P124" s="816">
        <v>47</v>
      </c>
    </row>
    <row r="125" spans="1:16" ht="13.5" customHeight="1" x14ac:dyDescent="0.35">
      <c r="A125" s="793" t="s">
        <v>405</v>
      </c>
      <c r="B125" s="793" t="s">
        <v>406</v>
      </c>
      <c r="C125" s="793" t="s">
        <v>949</v>
      </c>
      <c r="D125" s="793" t="s">
        <v>62</v>
      </c>
      <c r="E125" s="793" t="s">
        <v>129</v>
      </c>
      <c r="F125" s="970"/>
      <c r="G125" s="794"/>
      <c r="H125" s="795"/>
      <c r="I125" s="796">
        <v>407</v>
      </c>
      <c r="J125" s="797">
        <v>294</v>
      </c>
      <c r="K125" s="798">
        <v>701</v>
      </c>
      <c r="L125" s="799">
        <v>135.66666666666666</v>
      </c>
      <c r="M125" s="800">
        <v>98</v>
      </c>
      <c r="N125" s="801">
        <v>233.66666666666666</v>
      </c>
      <c r="O125" s="826"/>
      <c r="P125" s="816">
        <v>110</v>
      </c>
    </row>
    <row r="126" spans="1:16" ht="13.5" customHeight="1" x14ac:dyDescent="0.35">
      <c r="A126" s="793" t="s">
        <v>407</v>
      </c>
      <c r="B126" s="793" t="s">
        <v>408</v>
      </c>
      <c r="C126" s="793" t="s">
        <v>949</v>
      </c>
      <c r="D126" s="793" t="s">
        <v>62</v>
      </c>
      <c r="E126" s="793" t="s">
        <v>129</v>
      </c>
      <c r="F126" s="970"/>
      <c r="G126" s="794"/>
      <c r="H126" s="795"/>
      <c r="I126" s="796">
        <v>889</v>
      </c>
      <c r="J126" s="797">
        <v>587</v>
      </c>
      <c r="K126" s="798">
        <v>1476</v>
      </c>
      <c r="L126" s="799">
        <v>296.33333333333331</v>
      </c>
      <c r="M126" s="800">
        <v>195.66666666666666</v>
      </c>
      <c r="N126" s="801">
        <v>492</v>
      </c>
      <c r="O126" s="826"/>
      <c r="P126" s="816">
        <v>2</v>
      </c>
    </row>
    <row r="127" spans="1:16" ht="13.5" customHeight="1" x14ac:dyDescent="0.35">
      <c r="A127" s="793" t="s">
        <v>409</v>
      </c>
      <c r="B127" s="793" t="s">
        <v>410</v>
      </c>
      <c r="C127" s="793" t="s">
        <v>949</v>
      </c>
      <c r="D127" s="793" t="s">
        <v>62</v>
      </c>
      <c r="E127" s="793" t="s">
        <v>129</v>
      </c>
      <c r="F127" s="970"/>
      <c r="G127" s="794"/>
      <c r="H127" s="795"/>
      <c r="I127" s="796">
        <v>542</v>
      </c>
      <c r="J127" s="797">
        <v>323</v>
      </c>
      <c r="K127" s="798">
        <v>865</v>
      </c>
      <c r="L127" s="799">
        <v>180.66666666666666</v>
      </c>
      <c r="M127" s="800">
        <v>107.66666666666667</v>
      </c>
      <c r="N127" s="801">
        <v>288.33333333333331</v>
      </c>
      <c r="O127" s="826"/>
      <c r="P127" s="816">
        <v>29</v>
      </c>
    </row>
    <row r="128" spans="1:16" ht="13.5" customHeight="1" x14ac:dyDescent="0.35">
      <c r="A128" s="793" t="s">
        <v>411</v>
      </c>
      <c r="B128" s="793" t="s">
        <v>412</v>
      </c>
      <c r="C128" s="793" t="s">
        <v>949</v>
      </c>
      <c r="D128" s="793" t="s">
        <v>62</v>
      </c>
      <c r="E128" s="793" t="s">
        <v>129</v>
      </c>
      <c r="F128" s="970"/>
      <c r="G128" s="794"/>
      <c r="H128" s="795"/>
      <c r="I128" s="796">
        <v>492</v>
      </c>
      <c r="J128" s="797">
        <v>322</v>
      </c>
      <c r="K128" s="798">
        <v>814</v>
      </c>
      <c r="L128" s="799">
        <v>164</v>
      </c>
      <c r="M128" s="800">
        <v>107.33333333333333</v>
      </c>
      <c r="N128" s="801">
        <v>271.33333333333331</v>
      </c>
      <c r="O128" s="826"/>
      <c r="P128" s="816">
        <v>17</v>
      </c>
    </row>
    <row r="129" spans="1:16" ht="13.5" customHeight="1" x14ac:dyDescent="0.35">
      <c r="A129" s="793" t="s">
        <v>413</v>
      </c>
      <c r="B129" s="793" t="s">
        <v>414</v>
      </c>
      <c r="C129" s="793" t="s">
        <v>949</v>
      </c>
      <c r="D129" s="793" t="s">
        <v>62</v>
      </c>
      <c r="E129" s="793" t="s">
        <v>129</v>
      </c>
      <c r="F129" s="970"/>
      <c r="G129" s="794"/>
      <c r="H129" s="795"/>
      <c r="I129" s="796">
        <v>449</v>
      </c>
      <c r="J129" s="797">
        <v>273</v>
      </c>
      <c r="K129" s="798">
        <v>722</v>
      </c>
      <c r="L129" s="799">
        <v>149.66666666666666</v>
      </c>
      <c r="M129" s="800">
        <v>91</v>
      </c>
      <c r="N129" s="801">
        <v>240.66666666666666</v>
      </c>
      <c r="O129" s="826"/>
      <c r="P129" s="816">
        <v>20</v>
      </c>
    </row>
    <row r="130" spans="1:16" ht="13.5" customHeight="1" x14ac:dyDescent="0.35">
      <c r="A130" s="793" t="s">
        <v>415</v>
      </c>
      <c r="B130" s="793" t="s">
        <v>416</v>
      </c>
      <c r="C130" s="793" t="s">
        <v>949</v>
      </c>
      <c r="D130" s="793" t="s">
        <v>62</v>
      </c>
      <c r="E130" s="793" t="s">
        <v>129</v>
      </c>
      <c r="F130" s="970"/>
      <c r="G130" s="794"/>
      <c r="H130" s="795"/>
      <c r="I130" s="796">
        <v>598</v>
      </c>
      <c r="J130" s="797">
        <v>431</v>
      </c>
      <c r="K130" s="798">
        <v>1029</v>
      </c>
      <c r="L130" s="799">
        <v>199.33333333333334</v>
      </c>
      <c r="M130" s="800">
        <v>143.66666666666666</v>
      </c>
      <c r="N130" s="801">
        <v>343</v>
      </c>
      <c r="O130" s="826"/>
      <c r="P130" s="816">
        <v>154</v>
      </c>
    </row>
    <row r="131" spans="1:16" ht="13.5" customHeight="1" x14ac:dyDescent="0.35">
      <c r="A131" s="793" t="s">
        <v>417</v>
      </c>
      <c r="B131" s="793" t="s">
        <v>418</v>
      </c>
      <c r="C131" s="793" t="s">
        <v>949</v>
      </c>
      <c r="D131" s="793" t="s">
        <v>62</v>
      </c>
      <c r="E131" s="793" t="s">
        <v>129</v>
      </c>
      <c r="F131" s="970"/>
      <c r="G131" s="794"/>
      <c r="H131" s="795"/>
      <c r="I131" s="796">
        <v>522</v>
      </c>
      <c r="J131" s="797">
        <v>370</v>
      </c>
      <c r="K131" s="798">
        <v>892</v>
      </c>
      <c r="L131" s="799">
        <v>174</v>
      </c>
      <c r="M131" s="800">
        <v>123.33333333333333</v>
      </c>
      <c r="N131" s="801">
        <v>297.33333333333331</v>
      </c>
      <c r="O131" s="826"/>
      <c r="P131" s="816">
        <v>23</v>
      </c>
    </row>
    <row r="132" spans="1:16" ht="13.5" customHeight="1" x14ac:dyDescent="0.35">
      <c r="A132" s="793" t="s">
        <v>419</v>
      </c>
      <c r="B132" s="793" t="s">
        <v>420</v>
      </c>
      <c r="C132" s="793" t="s">
        <v>949</v>
      </c>
      <c r="D132" s="793" t="s">
        <v>62</v>
      </c>
      <c r="E132" s="793" t="s">
        <v>129</v>
      </c>
      <c r="F132" s="970"/>
      <c r="G132" s="794"/>
      <c r="H132" s="795"/>
      <c r="I132" s="796">
        <v>429</v>
      </c>
      <c r="J132" s="797">
        <v>282</v>
      </c>
      <c r="K132" s="798">
        <v>711</v>
      </c>
      <c r="L132" s="799">
        <v>143</v>
      </c>
      <c r="M132" s="800">
        <v>94</v>
      </c>
      <c r="N132" s="801">
        <v>237</v>
      </c>
      <c r="O132" s="826"/>
      <c r="P132" s="816">
        <v>209</v>
      </c>
    </row>
    <row r="133" spans="1:16" ht="13.5" customHeight="1" x14ac:dyDescent="0.35">
      <c r="A133" s="793" t="s">
        <v>421</v>
      </c>
      <c r="B133" s="793" t="s">
        <v>422</v>
      </c>
      <c r="C133" s="793" t="s">
        <v>949</v>
      </c>
      <c r="D133" s="793" t="s">
        <v>62</v>
      </c>
      <c r="E133" s="793" t="s">
        <v>129</v>
      </c>
      <c r="F133" s="970"/>
      <c r="G133" s="794"/>
      <c r="H133" s="795"/>
      <c r="I133" s="796">
        <v>677</v>
      </c>
      <c r="J133" s="797">
        <v>392</v>
      </c>
      <c r="K133" s="798">
        <v>1069</v>
      </c>
      <c r="L133" s="799">
        <v>225.66666666666666</v>
      </c>
      <c r="M133" s="800">
        <v>130.66666666666666</v>
      </c>
      <c r="N133" s="801">
        <v>356.33333333333331</v>
      </c>
      <c r="O133" s="826"/>
      <c r="P133" s="816">
        <v>97</v>
      </c>
    </row>
    <row r="134" spans="1:16" ht="13.5" customHeight="1" x14ac:dyDescent="0.35">
      <c r="A134" s="793" t="s">
        <v>511</v>
      </c>
      <c r="B134" s="793" t="s">
        <v>512</v>
      </c>
      <c r="C134" s="793" t="s">
        <v>937</v>
      </c>
      <c r="D134" s="793" t="s">
        <v>58</v>
      </c>
      <c r="E134" s="793" t="s">
        <v>129</v>
      </c>
      <c r="F134" s="970"/>
      <c r="G134" s="794"/>
      <c r="H134" s="795"/>
      <c r="I134" s="796">
        <v>303</v>
      </c>
      <c r="J134" s="797">
        <v>207</v>
      </c>
      <c r="K134" s="798">
        <v>510</v>
      </c>
      <c r="L134" s="799">
        <v>101</v>
      </c>
      <c r="M134" s="800">
        <v>69</v>
      </c>
      <c r="N134" s="801">
        <v>170</v>
      </c>
      <c r="O134" s="826"/>
      <c r="P134" s="816">
        <v>57</v>
      </c>
    </row>
    <row r="135" spans="1:16" ht="13.5" customHeight="1" x14ac:dyDescent="0.35">
      <c r="A135" s="793" t="s">
        <v>515</v>
      </c>
      <c r="B135" s="793" t="s">
        <v>516</v>
      </c>
      <c r="C135" s="793" t="s">
        <v>937</v>
      </c>
      <c r="D135" s="793" t="s">
        <v>58</v>
      </c>
      <c r="E135" s="793" t="s">
        <v>129</v>
      </c>
      <c r="F135" s="970"/>
      <c r="G135" s="794"/>
      <c r="H135" s="795"/>
      <c r="I135" s="796">
        <v>391</v>
      </c>
      <c r="J135" s="797">
        <v>240</v>
      </c>
      <c r="K135" s="798">
        <v>631</v>
      </c>
      <c r="L135" s="799">
        <v>130.33333333333334</v>
      </c>
      <c r="M135" s="800">
        <v>80</v>
      </c>
      <c r="N135" s="801">
        <v>210.33333333333334</v>
      </c>
      <c r="O135" s="826"/>
      <c r="P135" s="816">
        <v>55</v>
      </c>
    </row>
    <row r="136" spans="1:16" ht="13.5" customHeight="1" x14ac:dyDescent="0.35">
      <c r="A136" s="793" t="s">
        <v>495</v>
      </c>
      <c r="B136" s="793" t="s">
        <v>496</v>
      </c>
      <c r="C136" s="793" t="s">
        <v>937</v>
      </c>
      <c r="D136" s="793" t="s">
        <v>58</v>
      </c>
      <c r="E136" s="793" t="s">
        <v>129</v>
      </c>
      <c r="F136" s="970"/>
      <c r="G136" s="794"/>
      <c r="H136" s="795"/>
      <c r="I136" s="796">
        <v>259</v>
      </c>
      <c r="J136" s="797">
        <v>154</v>
      </c>
      <c r="K136" s="798">
        <v>413</v>
      </c>
      <c r="L136" s="799">
        <v>86.333333333333329</v>
      </c>
      <c r="M136" s="800">
        <v>51.333333333333336</v>
      </c>
      <c r="N136" s="801">
        <v>137.66666666666666</v>
      </c>
      <c r="O136" s="826"/>
      <c r="P136" s="816">
        <v>246</v>
      </c>
    </row>
    <row r="137" spans="1:16" ht="13.5" customHeight="1" x14ac:dyDescent="0.35">
      <c r="A137" s="793" t="s">
        <v>497</v>
      </c>
      <c r="B137" s="793" t="s">
        <v>498</v>
      </c>
      <c r="C137" s="793" t="s">
        <v>937</v>
      </c>
      <c r="D137" s="793" t="s">
        <v>58</v>
      </c>
      <c r="E137" s="793" t="s">
        <v>129</v>
      </c>
      <c r="F137" s="970"/>
      <c r="G137" s="794"/>
      <c r="H137" s="795"/>
      <c r="I137" s="796">
        <v>184</v>
      </c>
      <c r="J137" s="797">
        <v>113</v>
      </c>
      <c r="K137" s="798">
        <v>297</v>
      </c>
      <c r="L137" s="799">
        <v>61.333333333333336</v>
      </c>
      <c r="M137" s="800">
        <v>37.666666666666664</v>
      </c>
      <c r="N137" s="801">
        <v>99</v>
      </c>
      <c r="O137" s="826"/>
      <c r="P137" s="816">
        <v>285</v>
      </c>
    </row>
    <row r="138" spans="1:16" ht="13.5" customHeight="1" x14ac:dyDescent="0.35">
      <c r="A138" s="793" t="s">
        <v>499</v>
      </c>
      <c r="B138" s="793" t="s">
        <v>500</v>
      </c>
      <c r="C138" s="793" t="s">
        <v>937</v>
      </c>
      <c r="D138" s="793" t="s">
        <v>58</v>
      </c>
      <c r="E138" s="793" t="s">
        <v>129</v>
      </c>
      <c r="F138" s="970"/>
      <c r="G138" s="794"/>
      <c r="H138" s="795"/>
      <c r="I138" s="796">
        <v>223</v>
      </c>
      <c r="J138" s="797">
        <v>146</v>
      </c>
      <c r="K138" s="798">
        <v>369</v>
      </c>
      <c r="L138" s="799">
        <v>74.333333333333329</v>
      </c>
      <c r="M138" s="800">
        <v>48.666666666666664</v>
      </c>
      <c r="N138" s="801">
        <v>123</v>
      </c>
      <c r="O138" s="826"/>
      <c r="P138" s="816">
        <v>288</v>
      </c>
    </row>
    <row r="139" spans="1:16" ht="13.5" customHeight="1" x14ac:dyDescent="0.35">
      <c r="A139" s="793" t="s">
        <v>501</v>
      </c>
      <c r="B139" s="793" t="s">
        <v>502</v>
      </c>
      <c r="C139" s="793" t="s">
        <v>937</v>
      </c>
      <c r="D139" s="793" t="s">
        <v>58</v>
      </c>
      <c r="E139" s="793" t="s">
        <v>129</v>
      </c>
      <c r="F139" s="970"/>
      <c r="G139" s="794"/>
      <c r="H139" s="795"/>
      <c r="I139" s="796">
        <v>211</v>
      </c>
      <c r="J139" s="797">
        <v>123</v>
      </c>
      <c r="K139" s="798">
        <v>334</v>
      </c>
      <c r="L139" s="799">
        <v>70.333333333333329</v>
      </c>
      <c r="M139" s="800">
        <v>41</v>
      </c>
      <c r="N139" s="801">
        <v>111.33333333333333</v>
      </c>
      <c r="O139" s="826"/>
      <c r="P139" s="816">
        <v>298</v>
      </c>
    </row>
    <row r="140" spans="1:16" ht="13.5" customHeight="1" x14ac:dyDescent="0.35">
      <c r="A140" s="793" t="s">
        <v>503</v>
      </c>
      <c r="B140" s="793" t="s">
        <v>504</v>
      </c>
      <c r="C140" s="793" t="s">
        <v>937</v>
      </c>
      <c r="D140" s="793" t="s">
        <v>58</v>
      </c>
      <c r="E140" s="793" t="s">
        <v>129</v>
      </c>
      <c r="F140" s="970"/>
      <c r="G140" s="794"/>
      <c r="H140" s="795"/>
      <c r="I140" s="796">
        <v>158</v>
      </c>
      <c r="J140" s="797">
        <v>97</v>
      </c>
      <c r="K140" s="798">
        <v>255</v>
      </c>
      <c r="L140" s="799">
        <v>52.666666666666664</v>
      </c>
      <c r="M140" s="800">
        <v>32.333333333333336</v>
      </c>
      <c r="N140" s="801">
        <v>85</v>
      </c>
      <c r="O140" s="826"/>
      <c r="P140" s="816">
        <v>130</v>
      </c>
    </row>
    <row r="141" spans="1:16" ht="13.5" customHeight="1" x14ac:dyDescent="0.35">
      <c r="A141" s="793" t="s">
        <v>505</v>
      </c>
      <c r="B141" s="793" t="s">
        <v>506</v>
      </c>
      <c r="C141" s="793" t="s">
        <v>937</v>
      </c>
      <c r="D141" s="793" t="s">
        <v>58</v>
      </c>
      <c r="E141" s="793" t="s">
        <v>129</v>
      </c>
      <c r="F141" s="970"/>
      <c r="G141" s="794"/>
      <c r="H141" s="795"/>
      <c r="I141" s="796">
        <v>109</v>
      </c>
      <c r="J141" s="797">
        <v>58</v>
      </c>
      <c r="K141" s="798">
        <v>167</v>
      </c>
      <c r="L141" s="799">
        <v>36.333333333333336</v>
      </c>
      <c r="M141" s="800">
        <v>19.333333333333332</v>
      </c>
      <c r="N141" s="801">
        <v>55.666666666666664</v>
      </c>
      <c r="O141" s="826"/>
      <c r="P141" s="816">
        <v>317</v>
      </c>
    </row>
    <row r="142" spans="1:16" ht="13.5" customHeight="1" x14ac:dyDescent="0.35">
      <c r="A142" s="793" t="s">
        <v>507</v>
      </c>
      <c r="B142" s="793" t="s">
        <v>508</v>
      </c>
      <c r="C142" s="793" t="s">
        <v>937</v>
      </c>
      <c r="D142" s="793" t="s">
        <v>58</v>
      </c>
      <c r="E142" s="793" t="s">
        <v>129</v>
      </c>
      <c r="F142" s="970"/>
      <c r="G142" s="794"/>
      <c r="H142" s="795"/>
      <c r="I142" s="796">
        <v>250</v>
      </c>
      <c r="J142" s="797">
        <v>144</v>
      </c>
      <c r="K142" s="798">
        <v>394</v>
      </c>
      <c r="L142" s="799">
        <v>83.333333333333329</v>
      </c>
      <c r="M142" s="800">
        <v>48</v>
      </c>
      <c r="N142" s="801">
        <v>131.33333333333334</v>
      </c>
      <c r="O142" s="826"/>
      <c r="P142" s="816">
        <v>133</v>
      </c>
    </row>
    <row r="143" spans="1:16" ht="13.5" customHeight="1" x14ac:dyDescent="0.35">
      <c r="A143" s="793" t="s">
        <v>509</v>
      </c>
      <c r="B143" s="793" t="s">
        <v>510</v>
      </c>
      <c r="C143" s="793" t="s">
        <v>937</v>
      </c>
      <c r="D143" s="793" t="s">
        <v>58</v>
      </c>
      <c r="E143" s="793" t="s">
        <v>129</v>
      </c>
      <c r="F143" s="970"/>
      <c r="G143" s="794"/>
      <c r="H143" s="795"/>
      <c r="I143" s="796">
        <v>417</v>
      </c>
      <c r="J143" s="797">
        <v>258</v>
      </c>
      <c r="K143" s="798">
        <v>675</v>
      </c>
      <c r="L143" s="799">
        <v>139</v>
      </c>
      <c r="M143" s="800">
        <v>86</v>
      </c>
      <c r="N143" s="801">
        <v>225</v>
      </c>
      <c r="O143" s="826"/>
      <c r="P143" s="816">
        <v>241</v>
      </c>
    </row>
    <row r="144" spans="1:16" ht="13.5" customHeight="1" x14ac:dyDescent="0.35">
      <c r="A144" s="793" t="s">
        <v>513</v>
      </c>
      <c r="B144" s="793" t="s">
        <v>514</v>
      </c>
      <c r="C144" s="793" t="s">
        <v>937</v>
      </c>
      <c r="D144" s="793" t="s">
        <v>58</v>
      </c>
      <c r="E144" s="793" t="s">
        <v>129</v>
      </c>
      <c r="F144" s="970"/>
      <c r="G144" s="794"/>
      <c r="H144" s="795"/>
      <c r="I144" s="796">
        <v>129</v>
      </c>
      <c r="J144" s="797">
        <v>68</v>
      </c>
      <c r="K144" s="798">
        <v>197</v>
      </c>
      <c r="L144" s="799">
        <v>43</v>
      </c>
      <c r="M144" s="800">
        <v>22.666666666666668</v>
      </c>
      <c r="N144" s="801">
        <v>65.666666666666671</v>
      </c>
      <c r="O144" s="826"/>
      <c r="P144" s="816">
        <v>196</v>
      </c>
    </row>
    <row r="145" spans="1:16" ht="13.5" customHeight="1" x14ac:dyDescent="0.35">
      <c r="A145" s="793" t="s">
        <v>517</v>
      </c>
      <c r="B145" s="793" t="s">
        <v>518</v>
      </c>
      <c r="C145" s="793" t="s">
        <v>937</v>
      </c>
      <c r="D145" s="793" t="s">
        <v>58</v>
      </c>
      <c r="E145" s="793" t="s">
        <v>129</v>
      </c>
      <c r="F145" s="970"/>
      <c r="G145" s="794"/>
      <c r="H145" s="795"/>
      <c r="I145" s="796">
        <v>193</v>
      </c>
      <c r="J145" s="797">
        <v>134</v>
      </c>
      <c r="K145" s="798">
        <v>327</v>
      </c>
      <c r="L145" s="799">
        <v>64.333333333333329</v>
      </c>
      <c r="M145" s="800">
        <v>44.666666666666664</v>
      </c>
      <c r="N145" s="801">
        <v>109</v>
      </c>
      <c r="O145" s="826"/>
      <c r="P145" s="816">
        <v>262</v>
      </c>
    </row>
    <row r="146" spans="1:16" ht="13.5" customHeight="1" x14ac:dyDescent="0.35">
      <c r="A146" s="793" t="s">
        <v>519</v>
      </c>
      <c r="B146" s="793" t="s">
        <v>520</v>
      </c>
      <c r="C146" s="793" t="s">
        <v>937</v>
      </c>
      <c r="D146" s="793" t="s">
        <v>58</v>
      </c>
      <c r="E146" s="793" t="s">
        <v>129</v>
      </c>
      <c r="F146" s="970"/>
      <c r="G146" s="794"/>
      <c r="H146" s="795"/>
      <c r="I146" s="796">
        <v>201</v>
      </c>
      <c r="J146" s="797">
        <v>146</v>
      </c>
      <c r="K146" s="798">
        <v>347</v>
      </c>
      <c r="L146" s="799">
        <v>67</v>
      </c>
      <c r="M146" s="800">
        <v>48.666666666666664</v>
      </c>
      <c r="N146" s="801">
        <v>115.66666666666667</v>
      </c>
      <c r="O146" s="826"/>
      <c r="P146" s="816">
        <v>293</v>
      </c>
    </row>
    <row r="147" spans="1:16" ht="13.5" customHeight="1" x14ac:dyDescent="0.35">
      <c r="A147" s="793" t="s">
        <v>644</v>
      </c>
      <c r="B147" s="793" t="s">
        <v>923</v>
      </c>
      <c r="C147" s="793" t="s">
        <v>923</v>
      </c>
      <c r="D147" s="793" t="s">
        <v>60</v>
      </c>
      <c r="E147" s="793" t="s">
        <v>129</v>
      </c>
      <c r="F147" s="970"/>
      <c r="G147" s="794"/>
      <c r="H147" s="795"/>
      <c r="I147" s="796">
        <v>455</v>
      </c>
      <c r="J147" s="797">
        <v>282</v>
      </c>
      <c r="K147" s="798">
        <v>737</v>
      </c>
      <c r="L147" s="799">
        <v>151.66666666666666</v>
      </c>
      <c r="M147" s="800">
        <v>94</v>
      </c>
      <c r="N147" s="801">
        <v>245.66666666666666</v>
      </c>
      <c r="O147" s="826"/>
      <c r="P147" s="816">
        <v>137</v>
      </c>
    </row>
    <row r="148" spans="1:16" ht="13.5" customHeight="1" x14ac:dyDescent="0.35">
      <c r="A148" s="793" t="s">
        <v>254</v>
      </c>
      <c r="B148" s="793" t="s">
        <v>255</v>
      </c>
      <c r="C148" s="793" t="s">
        <v>940</v>
      </c>
      <c r="D148" s="793" t="s">
        <v>59</v>
      </c>
      <c r="E148" s="793" t="s">
        <v>129</v>
      </c>
      <c r="F148" s="970"/>
      <c r="G148" s="794"/>
      <c r="H148" s="795"/>
      <c r="I148" s="796">
        <v>169</v>
      </c>
      <c r="J148" s="797">
        <v>110</v>
      </c>
      <c r="K148" s="798">
        <v>279</v>
      </c>
      <c r="L148" s="799">
        <v>56.333333333333336</v>
      </c>
      <c r="M148" s="800">
        <v>36.666666666666664</v>
      </c>
      <c r="N148" s="801">
        <v>93</v>
      </c>
      <c r="O148" s="826"/>
      <c r="P148" s="816">
        <v>153</v>
      </c>
    </row>
    <row r="149" spans="1:16" ht="13.5" customHeight="1" x14ac:dyDescent="0.35">
      <c r="A149" s="793" t="s">
        <v>256</v>
      </c>
      <c r="B149" s="793" t="s">
        <v>257</v>
      </c>
      <c r="C149" s="793" t="s">
        <v>940</v>
      </c>
      <c r="D149" s="793" t="s">
        <v>59</v>
      </c>
      <c r="E149" s="793" t="s">
        <v>129</v>
      </c>
      <c r="F149" s="970"/>
      <c r="G149" s="794"/>
      <c r="H149" s="795"/>
      <c r="I149" s="796">
        <v>206</v>
      </c>
      <c r="J149" s="797">
        <v>146</v>
      </c>
      <c r="K149" s="798">
        <v>352</v>
      </c>
      <c r="L149" s="799">
        <v>68.666666666666671</v>
      </c>
      <c r="M149" s="800">
        <v>48.666666666666664</v>
      </c>
      <c r="N149" s="801">
        <v>117.33333333333333</v>
      </c>
      <c r="O149" s="826"/>
      <c r="P149" s="816">
        <v>240</v>
      </c>
    </row>
    <row r="150" spans="1:16" ht="13.5" customHeight="1" x14ac:dyDescent="0.35">
      <c r="A150" s="793" t="s">
        <v>260</v>
      </c>
      <c r="B150" s="793" t="s">
        <v>261</v>
      </c>
      <c r="C150" s="793" t="s">
        <v>940</v>
      </c>
      <c r="D150" s="793" t="s">
        <v>59</v>
      </c>
      <c r="E150" s="793" t="s">
        <v>129</v>
      </c>
      <c r="F150" s="970"/>
      <c r="G150" s="794"/>
      <c r="H150" s="795"/>
      <c r="I150" s="796">
        <v>147</v>
      </c>
      <c r="J150" s="797">
        <v>99</v>
      </c>
      <c r="K150" s="798">
        <v>246</v>
      </c>
      <c r="L150" s="799">
        <v>49</v>
      </c>
      <c r="M150" s="800">
        <v>33</v>
      </c>
      <c r="N150" s="801">
        <v>82</v>
      </c>
      <c r="O150" s="826"/>
      <c r="P150" s="816">
        <v>224</v>
      </c>
    </row>
    <row r="151" spans="1:16" ht="13.5" customHeight="1" x14ac:dyDescent="0.35">
      <c r="A151" s="793" t="s">
        <v>262</v>
      </c>
      <c r="B151" s="793" t="s">
        <v>263</v>
      </c>
      <c r="C151" s="793" t="s">
        <v>940</v>
      </c>
      <c r="D151" s="793" t="s">
        <v>59</v>
      </c>
      <c r="E151" s="793" t="s">
        <v>129</v>
      </c>
      <c r="F151" s="970"/>
      <c r="G151" s="794"/>
      <c r="H151" s="795"/>
      <c r="I151" s="796">
        <v>217</v>
      </c>
      <c r="J151" s="797">
        <v>141</v>
      </c>
      <c r="K151" s="798">
        <v>358</v>
      </c>
      <c r="L151" s="799">
        <v>72.333333333333329</v>
      </c>
      <c r="M151" s="800">
        <v>47</v>
      </c>
      <c r="N151" s="801">
        <v>119.33333333333333</v>
      </c>
      <c r="O151" s="826"/>
      <c r="P151" s="816">
        <v>269</v>
      </c>
    </row>
    <row r="152" spans="1:16" ht="13.5" customHeight="1" x14ac:dyDescent="0.35">
      <c r="A152" s="793" t="s">
        <v>268</v>
      </c>
      <c r="B152" s="793" t="s">
        <v>269</v>
      </c>
      <c r="C152" s="793" t="s">
        <v>940</v>
      </c>
      <c r="D152" s="793" t="s">
        <v>59</v>
      </c>
      <c r="E152" s="793" t="s">
        <v>129</v>
      </c>
      <c r="F152" s="970"/>
      <c r="G152" s="794"/>
      <c r="H152" s="795"/>
      <c r="I152" s="796">
        <v>137</v>
      </c>
      <c r="J152" s="797">
        <v>93</v>
      </c>
      <c r="K152" s="798">
        <v>230</v>
      </c>
      <c r="L152" s="799">
        <v>45.666666666666664</v>
      </c>
      <c r="M152" s="800">
        <v>31</v>
      </c>
      <c r="N152" s="801">
        <v>76.666666666666671</v>
      </c>
      <c r="O152" s="826"/>
      <c r="P152" s="816">
        <v>291</v>
      </c>
    </row>
    <row r="153" spans="1:16" ht="13.5" customHeight="1" x14ac:dyDescent="0.35">
      <c r="A153" s="793" t="s">
        <v>270</v>
      </c>
      <c r="B153" s="793" t="s">
        <v>271</v>
      </c>
      <c r="C153" s="793" t="s">
        <v>940</v>
      </c>
      <c r="D153" s="793" t="s">
        <v>59</v>
      </c>
      <c r="E153" s="793" t="s">
        <v>129</v>
      </c>
      <c r="F153" s="970"/>
      <c r="G153" s="794"/>
      <c r="H153" s="795"/>
      <c r="I153" s="796">
        <v>128</v>
      </c>
      <c r="J153" s="797">
        <v>76</v>
      </c>
      <c r="K153" s="798">
        <v>204</v>
      </c>
      <c r="L153" s="799">
        <v>42.666666666666664</v>
      </c>
      <c r="M153" s="800">
        <v>25.333333333333332</v>
      </c>
      <c r="N153" s="801">
        <v>68</v>
      </c>
      <c r="O153" s="826"/>
      <c r="P153" s="816">
        <v>195</v>
      </c>
    </row>
    <row r="154" spans="1:16" ht="13.5" customHeight="1" x14ac:dyDescent="0.35">
      <c r="A154" s="793" t="s">
        <v>264</v>
      </c>
      <c r="B154" s="793" t="s">
        <v>265</v>
      </c>
      <c r="C154" s="793" t="s">
        <v>940</v>
      </c>
      <c r="D154" s="793" t="s">
        <v>59</v>
      </c>
      <c r="E154" s="793" t="s">
        <v>129</v>
      </c>
      <c r="F154" s="970"/>
      <c r="G154" s="794"/>
      <c r="H154" s="795"/>
      <c r="I154" s="796">
        <v>188</v>
      </c>
      <c r="J154" s="797">
        <v>105</v>
      </c>
      <c r="K154" s="798">
        <v>293</v>
      </c>
      <c r="L154" s="799">
        <v>62.666666666666664</v>
      </c>
      <c r="M154" s="800">
        <v>35</v>
      </c>
      <c r="N154" s="801">
        <v>97.666666666666671</v>
      </c>
      <c r="O154" s="826"/>
      <c r="P154" s="816">
        <v>306</v>
      </c>
    </row>
    <row r="155" spans="1:16" ht="13.5" customHeight="1" x14ac:dyDescent="0.35">
      <c r="A155" s="793" t="s">
        <v>272</v>
      </c>
      <c r="B155" s="793" t="s">
        <v>273</v>
      </c>
      <c r="C155" s="793" t="s">
        <v>940</v>
      </c>
      <c r="D155" s="793" t="s">
        <v>59</v>
      </c>
      <c r="E155" s="793" t="s">
        <v>129</v>
      </c>
      <c r="F155" s="970"/>
      <c r="G155" s="794"/>
      <c r="H155" s="795"/>
      <c r="I155" s="796">
        <v>179</v>
      </c>
      <c r="J155" s="797">
        <v>113</v>
      </c>
      <c r="K155" s="798">
        <v>292</v>
      </c>
      <c r="L155" s="799">
        <v>59.666666666666664</v>
      </c>
      <c r="M155" s="800">
        <v>37.666666666666664</v>
      </c>
      <c r="N155" s="801">
        <v>97.333333333333329</v>
      </c>
      <c r="O155" s="826"/>
      <c r="P155" s="816">
        <v>215</v>
      </c>
    </row>
    <row r="156" spans="1:16" ht="13.5" customHeight="1" x14ac:dyDescent="0.35">
      <c r="A156" s="793" t="s">
        <v>258</v>
      </c>
      <c r="B156" s="793" t="s">
        <v>259</v>
      </c>
      <c r="C156" s="793" t="s">
        <v>940</v>
      </c>
      <c r="D156" s="793" t="s">
        <v>59</v>
      </c>
      <c r="E156" s="793" t="s">
        <v>129</v>
      </c>
      <c r="F156" s="970"/>
      <c r="G156" s="794"/>
      <c r="H156" s="795"/>
      <c r="I156" s="796">
        <v>212</v>
      </c>
      <c r="J156" s="797">
        <v>135</v>
      </c>
      <c r="K156" s="798">
        <v>347</v>
      </c>
      <c r="L156" s="799">
        <v>70.666666666666671</v>
      </c>
      <c r="M156" s="800">
        <v>45</v>
      </c>
      <c r="N156" s="801">
        <v>115.66666666666667</v>
      </c>
      <c r="O156" s="826"/>
      <c r="P156" s="816">
        <v>307</v>
      </c>
    </row>
    <row r="157" spans="1:16" ht="13.5" customHeight="1" x14ac:dyDescent="0.35">
      <c r="A157" s="793" t="s">
        <v>266</v>
      </c>
      <c r="B157" s="793" t="s">
        <v>267</v>
      </c>
      <c r="C157" s="793" t="s">
        <v>940</v>
      </c>
      <c r="D157" s="793" t="s">
        <v>59</v>
      </c>
      <c r="E157" s="793" t="s">
        <v>129</v>
      </c>
      <c r="F157" s="970"/>
      <c r="G157" s="794"/>
      <c r="H157" s="795"/>
      <c r="I157" s="796">
        <v>151</v>
      </c>
      <c r="J157" s="797">
        <v>79</v>
      </c>
      <c r="K157" s="798">
        <v>230</v>
      </c>
      <c r="L157" s="799">
        <v>50.333333333333336</v>
      </c>
      <c r="M157" s="800">
        <v>26.333333333333332</v>
      </c>
      <c r="N157" s="801">
        <v>76.666666666666671</v>
      </c>
      <c r="O157" s="826"/>
      <c r="P157" s="816">
        <v>117</v>
      </c>
    </row>
    <row r="158" spans="1:16" ht="13.5" customHeight="1" x14ac:dyDescent="0.35">
      <c r="A158" s="793" t="s">
        <v>1216</v>
      </c>
      <c r="B158" s="793" t="s">
        <v>1217</v>
      </c>
      <c r="C158" s="793" t="s">
        <v>944</v>
      </c>
      <c r="D158" s="793" t="s">
        <v>59</v>
      </c>
      <c r="E158" s="793" t="s">
        <v>129</v>
      </c>
      <c r="F158" s="970"/>
      <c r="G158" s="794"/>
      <c r="H158" s="795"/>
      <c r="I158" s="796">
        <v>567</v>
      </c>
      <c r="J158" s="797">
        <v>394</v>
      </c>
      <c r="K158" s="798">
        <v>961</v>
      </c>
      <c r="L158" s="799">
        <v>189</v>
      </c>
      <c r="M158" s="800">
        <v>131.33333333333334</v>
      </c>
      <c r="N158" s="801">
        <v>320.33333333333331</v>
      </c>
      <c r="O158" s="826"/>
      <c r="P158" s="816">
        <v>158</v>
      </c>
    </row>
    <row r="159" spans="1:16" ht="13.5" customHeight="1" x14ac:dyDescent="0.35">
      <c r="A159" s="793" t="s">
        <v>1218</v>
      </c>
      <c r="B159" s="793" t="s">
        <v>1219</v>
      </c>
      <c r="C159" s="793" t="s">
        <v>944</v>
      </c>
      <c r="D159" s="793" t="s">
        <v>59</v>
      </c>
      <c r="E159" s="793" t="s">
        <v>129</v>
      </c>
      <c r="F159" s="970"/>
      <c r="G159" s="794"/>
      <c r="H159" s="795"/>
      <c r="I159" s="796">
        <v>312</v>
      </c>
      <c r="J159" s="797">
        <v>203</v>
      </c>
      <c r="K159" s="798">
        <v>515</v>
      </c>
      <c r="L159" s="799">
        <v>104</v>
      </c>
      <c r="M159" s="800">
        <v>67.666666666666671</v>
      </c>
      <c r="N159" s="801">
        <v>171.66666666666666</v>
      </c>
      <c r="O159" s="826"/>
      <c r="P159" s="816">
        <v>176</v>
      </c>
    </row>
    <row r="160" spans="1:16" ht="13.5" customHeight="1" x14ac:dyDescent="0.35">
      <c r="A160" s="793" t="s">
        <v>1220</v>
      </c>
      <c r="B160" s="793" t="s">
        <v>1221</v>
      </c>
      <c r="C160" s="793" t="s">
        <v>925</v>
      </c>
      <c r="D160" s="793" t="s">
        <v>56</v>
      </c>
      <c r="E160" s="793" t="s">
        <v>129</v>
      </c>
      <c r="F160" s="970"/>
      <c r="G160" s="794"/>
      <c r="H160" s="795"/>
      <c r="I160" s="796">
        <v>320</v>
      </c>
      <c r="J160" s="797">
        <v>204</v>
      </c>
      <c r="K160" s="798">
        <v>524</v>
      </c>
      <c r="L160" s="799">
        <v>106.66666666666667</v>
      </c>
      <c r="M160" s="800">
        <v>68</v>
      </c>
      <c r="N160" s="801">
        <v>174.66666666666666</v>
      </c>
      <c r="O160" s="826"/>
      <c r="P160" s="816">
        <v>142</v>
      </c>
    </row>
    <row r="161" spans="1:16" ht="13.5" customHeight="1" x14ac:dyDescent="0.35">
      <c r="A161" s="793" t="s">
        <v>521</v>
      </c>
      <c r="B161" s="793" t="s">
        <v>522</v>
      </c>
      <c r="C161" s="793" t="s">
        <v>522</v>
      </c>
      <c r="D161" s="793" t="s">
        <v>58</v>
      </c>
      <c r="E161" s="793" t="s">
        <v>129</v>
      </c>
      <c r="F161" s="970"/>
      <c r="G161" s="794"/>
      <c r="H161" s="795"/>
      <c r="I161" s="796">
        <v>369</v>
      </c>
      <c r="J161" s="797">
        <v>235</v>
      </c>
      <c r="K161" s="798">
        <v>604</v>
      </c>
      <c r="L161" s="799">
        <v>123</v>
      </c>
      <c r="M161" s="800">
        <v>78.333333333333329</v>
      </c>
      <c r="N161" s="801">
        <v>201.33333333333334</v>
      </c>
      <c r="O161" s="826"/>
      <c r="P161" s="816">
        <v>80</v>
      </c>
    </row>
    <row r="162" spans="1:16" ht="13.5" customHeight="1" x14ac:dyDescent="0.35">
      <c r="A162" s="793" t="s">
        <v>535</v>
      </c>
      <c r="B162" s="793" t="s">
        <v>536</v>
      </c>
      <c r="C162" s="793" t="s">
        <v>933</v>
      </c>
      <c r="D162" s="793" t="s">
        <v>58</v>
      </c>
      <c r="E162" s="793" t="s">
        <v>129</v>
      </c>
      <c r="F162" s="970"/>
      <c r="G162" s="794"/>
      <c r="H162" s="795"/>
      <c r="I162" s="796">
        <v>376</v>
      </c>
      <c r="J162" s="797">
        <v>245</v>
      </c>
      <c r="K162" s="798">
        <v>621</v>
      </c>
      <c r="L162" s="799">
        <v>125.33333333333333</v>
      </c>
      <c r="M162" s="800">
        <v>81.666666666666671</v>
      </c>
      <c r="N162" s="801">
        <v>207</v>
      </c>
      <c r="O162" s="826"/>
      <c r="P162" s="816">
        <v>98</v>
      </c>
    </row>
    <row r="163" spans="1:16" ht="13.5" customHeight="1" x14ac:dyDescent="0.35">
      <c r="A163" s="793" t="s">
        <v>523</v>
      </c>
      <c r="B163" s="793" t="s">
        <v>524</v>
      </c>
      <c r="C163" s="793" t="s">
        <v>933</v>
      </c>
      <c r="D163" s="793" t="s">
        <v>58</v>
      </c>
      <c r="E163" s="793" t="s">
        <v>129</v>
      </c>
      <c r="F163" s="970"/>
      <c r="G163" s="794"/>
      <c r="H163" s="795"/>
      <c r="I163" s="796">
        <v>159</v>
      </c>
      <c r="J163" s="797">
        <v>122</v>
      </c>
      <c r="K163" s="798">
        <v>281</v>
      </c>
      <c r="L163" s="799">
        <v>53</v>
      </c>
      <c r="M163" s="800">
        <v>40.666666666666664</v>
      </c>
      <c r="N163" s="801">
        <v>93.666666666666671</v>
      </c>
      <c r="O163" s="826"/>
      <c r="P163" s="816">
        <v>152</v>
      </c>
    </row>
    <row r="164" spans="1:16" ht="13.5" customHeight="1" x14ac:dyDescent="0.35">
      <c r="A164" s="793" t="s">
        <v>525</v>
      </c>
      <c r="B164" s="793" t="s">
        <v>526</v>
      </c>
      <c r="C164" s="793" t="s">
        <v>933</v>
      </c>
      <c r="D164" s="793" t="s">
        <v>58</v>
      </c>
      <c r="E164" s="793" t="s">
        <v>129</v>
      </c>
      <c r="F164" s="970"/>
      <c r="G164" s="794"/>
      <c r="H164" s="795"/>
      <c r="I164" s="796">
        <v>277</v>
      </c>
      <c r="J164" s="797">
        <v>193</v>
      </c>
      <c r="K164" s="798">
        <v>470</v>
      </c>
      <c r="L164" s="799">
        <v>92.333333333333329</v>
      </c>
      <c r="M164" s="800">
        <v>64.333333333333329</v>
      </c>
      <c r="N164" s="801">
        <v>156.66666666666666</v>
      </c>
      <c r="O164" s="826"/>
      <c r="P164" s="816">
        <v>185</v>
      </c>
    </row>
    <row r="165" spans="1:16" ht="13.5" customHeight="1" x14ac:dyDescent="0.35">
      <c r="A165" s="793" t="s">
        <v>527</v>
      </c>
      <c r="B165" s="793" t="s">
        <v>528</v>
      </c>
      <c r="C165" s="793" t="s">
        <v>933</v>
      </c>
      <c r="D165" s="793" t="s">
        <v>58</v>
      </c>
      <c r="E165" s="793" t="s">
        <v>129</v>
      </c>
      <c r="F165" s="970"/>
      <c r="G165" s="794"/>
      <c r="H165" s="795"/>
      <c r="I165" s="796">
        <v>136</v>
      </c>
      <c r="J165" s="797">
        <v>96</v>
      </c>
      <c r="K165" s="798">
        <v>232</v>
      </c>
      <c r="L165" s="799">
        <v>45.333333333333336</v>
      </c>
      <c r="M165" s="800">
        <v>32</v>
      </c>
      <c r="N165" s="801">
        <v>77.333333333333329</v>
      </c>
      <c r="O165" s="826"/>
      <c r="P165" s="816">
        <v>145</v>
      </c>
    </row>
    <row r="166" spans="1:16" ht="13.5" customHeight="1" x14ac:dyDescent="0.35">
      <c r="A166" s="793" t="s">
        <v>529</v>
      </c>
      <c r="B166" s="793" t="s">
        <v>530</v>
      </c>
      <c r="C166" s="793" t="s">
        <v>933</v>
      </c>
      <c r="D166" s="793" t="s">
        <v>58</v>
      </c>
      <c r="E166" s="793" t="s">
        <v>129</v>
      </c>
      <c r="F166" s="970"/>
      <c r="G166" s="794"/>
      <c r="H166" s="795"/>
      <c r="I166" s="796">
        <v>221</v>
      </c>
      <c r="J166" s="797">
        <v>141</v>
      </c>
      <c r="K166" s="798">
        <v>362</v>
      </c>
      <c r="L166" s="799">
        <v>73.666666666666671</v>
      </c>
      <c r="M166" s="800">
        <v>47</v>
      </c>
      <c r="N166" s="801">
        <v>120.66666666666667</v>
      </c>
      <c r="O166" s="826"/>
      <c r="P166" s="816">
        <v>107</v>
      </c>
    </row>
    <row r="167" spans="1:16" ht="13.5" customHeight="1" x14ac:dyDescent="0.35">
      <c r="A167" s="793" t="s">
        <v>531</v>
      </c>
      <c r="B167" s="793" t="s">
        <v>532</v>
      </c>
      <c r="C167" s="793" t="s">
        <v>933</v>
      </c>
      <c r="D167" s="793" t="s">
        <v>58</v>
      </c>
      <c r="E167" s="793" t="s">
        <v>129</v>
      </c>
      <c r="F167" s="970"/>
      <c r="G167" s="794"/>
      <c r="H167" s="795"/>
      <c r="I167" s="796">
        <v>186</v>
      </c>
      <c r="J167" s="797">
        <v>103</v>
      </c>
      <c r="K167" s="798">
        <v>289</v>
      </c>
      <c r="L167" s="799">
        <v>62</v>
      </c>
      <c r="M167" s="800">
        <v>34.333333333333336</v>
      </c>
      <c r="N167" s="801">
        <v>96.333333333333329</v>
      </c>
      <c r="O167" s="826"/>
      <c r="P167" s="816">
        <v>119</v>
      </c>
    </row>
    <row r="168" spans="1:16" ht="13.5" customHeight="1" x14ac:dyDescent="0.35">
      <c r="A168" s="793" t="s">
        <v>533</v>
      </c>
      <c r="B168" s="793" t="s">
        <v>534</v>
      </c>
      <c r="C168" s="793" t="s">
        <v>933</v>
      </c>
      <c r="D168" s="793" t="s">
        <v>58</v>
      </c>
      <c r="E168" s="793" t="s">
        <v>129</v>
      </c>
      <c r="F168" s="970"/>
      <c r="G168" s="794"/>
      <c r="H168" s="795"/>
      <c r="I168" s="796">
        <v>256</v>
      </c>
      <c r="J168" s="797">
        <v>169</v>
      </c>
      <c r="K168" s="798">
        <v>425</v>
      </c>
      <c r="L168" s="799">
        <v>85.333333333333329</v>
      </c>
      <c r="M168" s="800">
        <v>56.333333333333336</v>
      </c>
      <c r="N168" s="801">
        <v>141.66666666666666</v>
      </c>
      <c r="O168" s="826"/>
      <c r="P168" s="816">
        <v>188</v>
      </c>
    </row>
    <row r="169" spans="1:16" ht="13.5" customHeight="1" x14ac:dyDescent="0.35">
      <c r="A169" s="793" t="s">
        <v>537</v>
      </c>
      <c r="B169" s="793" t="s">
        <v>538</v>
      </c>
      <c r="C169" s="793" t="s">
        <v>933</v>
      </c>
      <c r="D169" s="793" t="s">
        <v>58</v>
      </c>
      <c r="E169" s="793" t="s">
        <v>129</v>
      </c>
      <c r="F169" s="970"/>
      <c r="G169" s="794"/>
      <c r="H169" s="795"/>
      <c r="I169" s="796">
        <v>187</v>
      </c>
      <c r="J169" s="797">
        <v>89</v>
      </c>
      <c r="K169" s="798">
        <v>276</v>
      </c>
      <c r="L169" s="799">
        <v>62.333333333333336</v>
      </c>
      <c r="M169" s="800">
        <v>29.666666666666668</v>
      </c>
      <c r="N169" s="801">
        <v>92</v>
      </c>
      <c r="O169" s="826"/>
      <c r="P169" s="816">
        <v>253</v>
      </c>
    </row>
    <row r="170" spans="1:16" ht="13.5" customHeight="1" x14ac:dyDescent="0.35">
      <c r="A170" s="793" t="s">
        <v>539</v>
      </c>
      <c r="B170" s="793" t="s">
        <v>1214</v>
      </c>
      <c r="C170" s="793" t="s">
        <v>933</v>
      </c>
      <c r="D170" s="793" t="s">
        <v>58</v>
      </c>
      <c r="E170" s="793" t="s">
        <v>129</v>
      </c>
      <c r="F170" s="970"/>
      <c r="G170" s="794"/>
      <c r="H170" s="795"/>
      <c r="I170" s="796">
        <v>226</v>
      </c>
      <c r="J170" s="797">
        <v>151</v>
      </c>
      <c r="K170" s="798">
        <v>377</v>
      </c>
      <c r="L170" s="799">
        <v>75.333333333333329</v>
      </c>
      <c r="M170" s="800">
        <v>50.333333333333336</v>
      </c>
      <c r="N170" s="801">
        <v>125.66666666666667</v>
      </c>
      <c r="O170" s="826"/>
      <c r="P170" s="816">
        <v>84</v>
      </c>
    </row>
    <row r="171" spans="1:16" ht="13.5" customHeight="1" x14ac:dyDescent="0.35">
      <c r="A171" s="793" t="s">
        <v>540</v>
      </c>
      <c r="B171" s="793" t="s">
        <v>541</v>
      </c>
      <c r="C171" s="793" t="s">
        <v>933</v>
      </c>
      <c r="D171" s="793" t="s">
        <v>58</v>
      </c>
      <c r="E171" s="793" t="s">
        <v>129</v>
      </c>
      <c r="F171" s="970"/>
      <c r="G171" s="794"/>
      <c r="H171" s="795"/>
      <c r="I171" s="796">
        <v>224</v>
      </c>
      <c r="J171" s="797">
        <v>159</v>
      </c>
      <c r="K171" s="798">
        <v>383</v>
      </c>
      <c r="L171" s="799">
        <v>74.666666666666671</v>
      </c>
      <c r="M171" s="800">
        <v>53</v>
      </c>
      <c r="N171" s="801">
        <v>127.66666666666667</v>
      </c>
      <c r="O171" s="826"/>
      <c r="P171" s="816">
        <v>69</v>
      </c>
    </row>
    <row r="172" spans="1:16" ht="13.5" customHeight="1" x14ac:dyDescent="0.35">
      <c r="A172" s="793" t="s">
        <v>542</v>
      </c>
      <c r="B172" s="793" t="s">
        <v>543</v>
      </c>
      <c r="C172" s="793" t="s">
        <v>933</v>
      </c>
      <c r="D172" s="793" t="s">
        <v>58</v>
      </c>
      <c r="E172" s="793" t="s">
        <v>129</v>
      </c>
      <c r="F172" s="970"/>
      <c r="G172" s="794"/>
      <c r="H172" s="795"/>
      <c r="I172" s="796">
        <v>352</v>
      </c>
      <c r="J172" s="797">
        <v>214</v>
      </c>
      <c r="K172" s="798">
        <v>566</v>
      </c>
      <c r="L172" s="799">
        <v>117.33333333333333</v>
      </c>
      <c r="M172" s="800">
        <v>71.333333333333329</v>
      </c>
      <c r="N172" s="801">
        <v>188.66666666666666</v>
      </c>
      <c r="O172" s="826"/>
      <c r="P172" s="816">
        <v>34</v>
      </c>
    </row>
    <row r="173" spans="1:16" ht="13.5" customHeight="1" x14ac:dyDescent="0.35">
      <c r="A173" s="793" t="s">
        <v>544</v>
      </c>
      <c r="B173" s="793" t="s">
        <v>545</v>
      </c>
      <c r="C173" s="793" t="s">
        <v>933</v>
      </c>
      <c r="D173" s="793" t="s">
        <v>58</v>
      </c>
      <c r="E173" s="793" t="s">
        <v>129</v>
      </c>
      <c r="F173" s="970"/>
      <c r="G173" s="794"/>
      <c r="H173" s="795"/>
      <c r="I173" s="796">
        <v>208</v>
      </c>
      <c r="J173" s="797">
        <v>109</v>
      </c>
      <c r="K173" s="798">
        <v>317</v>
      </c>
      <c r="L173" s="799">
        <v>69.333333333333329</v>
      </c>
      <c r="M173" s="800">
        <v>36.333333333333336</v>
      </c>
      <c r="N173" s="801">
        <v>105.66666666666667</v>
      </c>
      <c r="O173" s="826"/>
      <c r="P173" s="816">
        <v>236</v>
      </c>
    </row>
    <row r="174" spans="1:16" ht="13.5" customHeight="1" x14ac:dyDescent="0.35">
      <c r="A174" s="793" t="s">
        <v>546</v>
      </c>
      <c r="B174" s="793" t="s">
        <v>547</v>
      </c>
      <c r="C174" s="793" t="s">
        <v>933</v>
      </c>
      <c r="D174" s="793" t="s">
        <v>58</v>
      </c>
      <c r="E174" s="793" t="s">
        <v>129</v>
      </c>
      <c r="F174" s="970"/>
      <c r="G174" s="794"/>
      <c r="H174" s="795"/>
      <c r="I174" s="796">
        <v>161</v>
      </c>
      <c r="J174" s="797">
        <v>96</v>
      </c>
      <c r="K174" s="798">
        <v>257</v>
      </c>
      <c r="L174" s="799">
        <v>53.666666666666664</v>
      </c>
      <c r="M174" s="800">
        <v>32</v>
      </c>
      <c r="N174" s="801">
        <v>85.666666666666671</v>
      </c>
      <c r="O174" s="826"/>
      <c r="P174" s="816">
        <v>273</v>
      </c>
    </row>
    <row r="175" spans="1:16" ht="13.5" customHeight="1" x14ac:dyDescent="0.35">
      <c r="A175" s="793" t="s">
        <v>423</v>
      </c>
      <c r="B175" s="793" t="s">
        <v>424</v>
      </c>
      <c r="C175" s="793" t="s">
        <v>917</v>
      </c>
      <c r="D175" s="793" t="s">
        <v>62</v>
      </c>
      <c r="E175" s="793" t="s">
        <v>129</v>
      </c>
      <c r="F175" s="970"/>
      <c r="G175" s="794"/>
      <c r="H175" s="795"/>
      <c r="I175" s="796">
        <v>308</v>
      </c>
      <c r="J175" s="797">
        <v>198</v>
      </c>
      <c r="K175" s="798">
        <v>506</v>
      </c>
      <c r="L175" s="799">
        <v>102.66666666666667</v>
      </c>
      <c r="M175" s="800">
        <v>66</v>
      </c>
      <c r="N175" s="801">
        <v>168.66666666666666</v>
      </c>
      <c r="O175" s="826"/>
      <c r="P175" s="816">
        <v>14</v>
      </c>
    </row>
    <row r="176" spans="1:16" ht="13.5" customHeight="1" x14ac:dyDescent="0.35">
      <c r="A176" s="793" t="s">
        <v>425</v>
      </c>
      <c r="B176" s="793" t="s">
        <v>426</v>
      </c>
      <c r="C176" s="793" t="s">
        <v>917</v>
      </c>
      <c r="D176" s="793" t="s">
        <v>62</v>
      </c>
      <c r="E176" s="793" t="s">
        <v>129</v>
      </c>
      <c r="F176" s="970"/>
      <c r="G176" s="794"/>
      <c r="H176" s="795"/>
      <c r="I176" s="796">
        <v>398</v>
      </c>
      <c r="J176" s="797">
        <v>252</v>
      </c>
      <c r="K176" s="798">
        <v>650</v>
      </c>
      <c r="L176" s="799">
        <v>132.66666666666666</v>
      </c>
      <c r="M176" s="800">
        <v>84</v>
      </c>
      <c r="N176" s="801">
        <v>216.66666666666666</v>
      </c>
      <c r="O176" s="826"/>
      <c r="P176" s="816">
        <v>1</v>
      </c>
    </row>
    <row r="177" spans="1:16" ht="13.5" customHeight="1" x14ac:dyDescent="0.35">
      <c r="A177" s="793" t="s">
        <v>427</v>
      </c>
      <c r="B177" s="793" t="s">
        <v>428</v>
      </c>
      <c r="C177" s="793" t="s">
        <v>917</v>
      </c>
      <c r="D177" s="793" t="s">
        <v>62</v>
      </c>
      <c r="E177" s="793" t="s">
        <v>129</v>
      </c>
      <c r="F177" s="970"/>
      <c r="G177" s="794"/>
      <c r="H177" s="795"/>
      <c r="I177" s="796">
        <v>194</v>
      </c>
      <c r="J177" s="797">
        <v>118</v>
      </c>
      <c r="K177" s="798">
        <v>312</v>
      </c>
      <c r="L177" s="799">
        <v>64.666666666666671</v>
      </c>
      <c r="M177" s="800">
        <v>39.333333333333336</v>
      </c>
      <c r="N177" s="801">
        <v>104</v>
      </c>
      <c r="O177" s="826"/>
      <c r="P177" s="816">
        <v>11</v>
      </c>
    </row>
    <row r="178" spans="1:16" ht="13.5" customHeight="1" x14ac:dyDescent="0.35">
      <c r="A178" s="793" t="s">
        <v>429</v>
      </c>
      <c r="B178" s="793" t="s">
        <v>430</v>
      </c>
      <c r="C178" s="793" t="s">
        <v>917</v>
      </c>
      <c r="D178" s="793" t="s">
        <v>62</v>
      </c>
      <c r="E178" s="793" t="s">
        <v>129</v>
      </c>
      <c r="F178" s="970"/>
      <c r="G178" s="794"/>
      <c r="H178" s="795"/>
      <c r="I178" s="796">
        <v>257</v>
      </c>
      <c r="J178" s="797">
        <v>146</v>
      </c>
      <c r="K178" s="798">
        <v>403</v>
      </c>
      <c r="L178" s="799">
        <v>85.666666666666671</v>
      </c>
      <c r="M178" s="800">
        <v>48.666666666666664</v>
      </c>
      <c r="N178" s="801">
        <v>134.33333333333334</v>
      </c>
      <c r="O178" s="826"/>
      <c r="P178" s="816">
        <v>192</v>
      </c>
    </row>
    <row r="179" spans="1:16" ht="13.5" customHeight="1" x14ac:dyDescent="0.35">
      <c r="A179" s="793" t="s">
        <v>431</v>
      </c>
      <c r="B179" s="793" t="s">
        <v>432</v>
      </c>
      <c r="C179" s="793" t="s">
        <v>917</v>
      </c>
      <c r="D179" s="793" t="s">
        <v>62</v>
      </c>
      <c r="E179" s="793" t="s">
        <v>129</v>
      </c>
      <c r="F179" s="970"/>
      <c r="G179" s="794"/>
      <c r="H179" s="795"/>
      <c r="I179" s="796">
        <v>221</v>
      </c>
      <c r="J179" s="797">
        <v>143</v>
      </c>
      <c r="K179" s="798">
        <v>364</v>
      </c>
      <c r="L179" s="799">
        <v>73.666666666666671</v>
      </c>
      <c r="M179" s="800">
        <v>47.666666666666664</v>
      </c>
      <c r="N179" s="801">
        <v>121.33333333333333</v>
      </c>
      <c r="O179" s="826"/>
      <c r="P179" s="816">
        <v>198</v>
      </c>
    </row>
    <row r="180" spans="1:16" ht="13.5" customHeight="1" x14ac:dyDescent="0.35">
      <c r="A180" s="793" t="s">
        <v>433</v>
      </c>
      <c r="B180" s="793" t="s">
        <v>434</v>
      </c>
      <c r="C180" s="793" t="s">
        <v>917</v>
      </c>
      <c r="D180" s="793" t="s">
        <v>62</v>
      </c>
      <c r="E180" s="793" t="s">
        <v>129</v>
      </c>
      <c r="F180" s="970"/>
      <c r="G180" s="794"/>
      <c r="H180" s="795"/>
      <c r="I180" s="796">
        <v>203</v>
      </c>
      <c r="J180" s="797">
        <v>150</v>
      </c>
      <c r="K180" s="798">
        <v>353</v>
      </c>
      <c r="L180" s="799">
        <v>67.666666666666671</v>
      </c>
      <c r="M180" s="800">
        <v>50</v>
      </c>
      <c r="N180" s="801">
        <v>117.66666666666667</v>
      </c>
      <c r="O180" s="826"/>
      <c r="P180" s="816">
        <v>18</v>
      </c>
    </row>
    <row r="181" spans="1:16" ht="13.5" customHeight="1" x14ac:dyDescent="0.35">
      <c r="A181" s="793" t="s">
        <v>435</v>
      </c>
      <c r="B181" s="793" t="s">
        <v>436</v>
      </c>
      <c r="C181" s="793" t="s">
        <v>917</v>
      </c>
      <c r="D181" s="793" t="s">
        <v>62</v>
      </c>
      <c r="E181" s="793" t="s">
        <v>129</v>
      </c>
      <c r="F181" s="970"/>
      <c r="G181" s="794"/>
      <c r="H181" s="795"/>
      <c r="I181" s="796">
        <v>293</v>
      </c>
      <c r="J181" s="797">
        <v>195</v>
      </c>
      <c r="K181" s="798">
        <v>488</v>
      </c>
      <c r="L181" s="799">
        <v>97.666666666666671</v>
      </c>
      <c r="M181" s="800">
        <v>65</v>
      </c>
      <c r="N181" s="801">
        <v>162.66666666666666</v>
      </c>
      <c r="O181" s="826"/>
      <c r="P181" s="816">
        <v>112</v>
      </c>
    </row>
    <row r="182" spans="1:16" ht="13.5" customHeight="1" x14ac:dyDescent="0.35">
      <c r="A182" s="793" t="s">
        <v>437</v>
      </c>
      <c r="B182" s="793" t="s">
        <v>438</v>
      </c>
      <c r="C182" s="793" t="s">
        <v>917</v>
      </c>
      <c r="D182" s="793" t="s">
        <v>62</v>
      </c>
      <c r="E182" s="793" t="s">
        <v>129</v>
      </c>
      <c r="F182" s="970"/>
      <c r="G182" s="794"/>
      <c r="H182" s="795"/>
      <c r="I182" s="796">
        <v>224</v>
      </c>
      <c r="J182" s="797">
        <v>129</v>
      </c>
      <c r="K182" s="798">
        <v>353</v>
      </c>
      <c r="L182" s="799">
        <v>74.666666666666671</v>
      </c>
      <c r="M182" s="800">
        <v>43</v>
      </c>
      <c r="N182" s="801">
        <v>117.66666666666667</v>
      </c>
      <c r="O182" s="826"/>
      <c r="P182" s="816">
        <v>36</v>
      </c>
    </row>
    <row r="183" spans="1:16" ht="13.5" customHeight="1" x14ac:dyDescent="0.35">
      <c r="A183" s="793" t="s">
        <v>439</v>
      </c>
      <c r="B183" s="793" t="s">
        <v>440</v>
      </c>
      <c r="C183" s="793" t="s">
        <v>917</v>
      </c>
      <c r="D183" s="793" t="s">
        <v>62</v>
      </c>
      <c r="E183" s="793" t="s">
        <v>129</v>
      </c>
      <c r="F183" s="970"/>
      <c r="G183" s="794"/>
      <c r="H183" s="795"/>
      <c r="I183" s="796">
        <v>256</v>
      </c>
      <c r="J183" s="797">
        <v>143</v>
      </c>
      <c r="K183" s="798">
        <v>399</v>
      </c>
      <c r="L183" s="799">
        <v>85.333333333333329</v>
      </c>
      <c r="M183" s="800">
        <v>47.666666666666664</v>
      </c>
      <c r="N183" s="801">
        <v>133</v>
      </c>
      <c r="O183" s="826"/>
      <c r="P183" s="816">
        <v>46</v>
      </c>
    </row>
    <row r="184" spans="1:16" ht="13.5" customHeight="1" x14ac:dyDescent="0.35">
      <c r="A184" s="793" t="s">
        <v>441</v>
      </c>
      <c r="B184" s="793" t="s">
        <v>442</v>
      </c>
      <c r="C184" s="793" t="s">
        <v>917</v>
      </c>
      <c r="D184" s="793" t="s">
        <v>62</v>
      </c>
      <c r="E184" s="793" t="s">
        <v>129</v>
      </c>
      <c r="F184" s="970"/>
      <c r="G184" s="794"/>
      <c r="H184" s="795"/>
      <c r="I184" s="796">
        <v>151</v>
      </c>
      <c r="J184" s="797">
        <v>102</v>
      </c>
      <c r="K184" s="798">
        <v>253</v>
      </c>
      <c r="L184" s="799">
        <v>50.333333333333336</v>
      </c>
      <c r="M184" s="800">
        <v>34</v>
      </c>
      <c r="N184" s="801">
        <v>84.333333333333329</v>
      </c>
      <c r="O184" s="826"/>
      <c r="P184" s="816">
        <v>282</v>
      </c>
    </row>
    <row r="185" spans="1:16" ht="13.5" customHeight="1" x14ac:dyDescent="0.35">
      <c r="A185" s="793" t="s">
        <v>443</v>
      </c>
      <c r="B185" s="793" t="s">
        <v>444</v>
      </c>
      <c r="C185" s="793" t="s">
        <v>917</v>
      </c>
      <c r="D185" s="793" t="s">
        <v>62</v>
      </c>
      <c r="E185" s="793" t="s">
        <v>129</v>
      </c>
      <c r="F185" s="970"/>
      <c r="G185" s="794"/>
      <c r="H185" s="795"/>
      <c r="I185" s="796">
        <v>142</v>
      </c>
      <c r="J185" s="797">
        <v>108</v>
      </c>
      <c r="K185" s="798">
        <v>250</v>
      </c>
      <c r="L185" s="799">
        <v>47.333333333333336</v>
      </c>
      <c r="M185" s="800">
        <v>36</v>
      </c>
      <c r="N185" s="801">
        <v>83.333333333333329</v>
      </c>
      <c r="O185" s="826"/>
      <c r="P185" s="816">
        <v>91</v>
      </c>
    </row>
    <row r="186" spans="1:16" ht="13.5" customHeight="1" x14ac:dyDescent="0.35">
      <c r="A186" s="793" t="s">
        <v>445</v>
      </c>
      <c r="B186" s="793" t="s">
        <v>446</v>
      </c>
      <c r="C186" s="793" t="s">
        <v>917</v>
      </c>
      <c r="D186" s="793" t="s">
        <v>62</v>
      </c>
      <c r="E186" s="793" t="s">
        <v>129</v>
      </c>
      <c r="F186" s="970"/>
      <c r="G186" s="794"/>
      <c r="H186" s="795"/>
      <c r="I186" s="796">
        <v>215</v>
      </c>
      <c r="J186" s="797">
        <v>124</v>
      </c>
      <c r="K186" s="798">
        <v>339</v>
      </c>
      <c r="L186" s="799">
        <v>71.666666666666671</v>
      </c>
      <c r="M186" s="800">
        <v>41.333333333333336</v>
      </c>
      <c r="N186" s="801">
        <v>113</v>
      </c>
      <c r="O186" s="826"/>
      <c r="P186" s="816">
        <v>210</v>
      </c>
    </row>
    <row r="187" spans="1:16" ht="13.5" customHeight="1" x14ac:dyDescent="0.35">
      <c r="A187" s="793" t="s">
        <v>447</v>
      </c>
      <c r="B187" s="793" t="s">
        <v>448</v>
      </c>
      <c r="C187" s="793" t="s">
        <v>917</v>
      </c>
      <c r="D187" s="793" t="s">
        <v>62</v>
      </c>
      <c r="E187" s="793" t="s">
        <v>129</v>
      </c>
      <c r="F187" s="970"/>
      <c r="G187" s="794"/>
      <c r="H187" s="795"/>
      <c r="I187" s="796">
        <v>240</v>
      </c>
      <c r="J187" s="797">
        <v>170</v>
      </c>
      <c r="K187" s="798">
        <v>410</v>
      </c>
      <c r="L187" s="799">
        <v>80</v>
      </c>
      <c r="M187" s="800">
        <v>56.666666666666664</v>
      </c>
      <c r="N187" s="801">
        <v>136.66666666666666</v>
      </c>
      <c r="O187" s="826"/>
      <c r="P187" s="816">
        <v>178</v>
      </c>
    </row>
    <row r="188" spans="1:16" ht="13.5" customHeight="1" x14ac:dyDescent="0.35">
      <c r="A188" s="793" t="s">
        <v>449</v>
      </c>
      <c r="B188" s="793" t="s">
        <v>450</v>
      </c>
      <c r="C188" s="793" t="s">
        <v>917</v>
      </c>
      <c r="D188" s="793" t="s">
        <v>62</v>
      </c>
      <c r="E188" s="793" t="s">
        <v>129</v>
      </c>
      <c r="F188" s="970"/>
      <c r="G188" s="794"/>
      <c r="H188" s="795"/>
      <c r="I188" s="796">
        <v>322</v>
      </c>
      <c r="J188" s="797">
        <v>207</v>
      </c>
      <c r="K188" s="798">
        <v>529</v>
      </c>
      <c r="L188" s="799">
        <v>107.33333333333333</v>
      </c>
      <c r="M188" s="800">
        <v>69</v>
      </c>
      <c r="N188" s="801">
        <v>176.33333333333334</v>
      </c>
      <c r="O188" s="826"/>
      <c r="P188" s="816">
        <v>147</v>
      </c>
    </row>
    <row r="189" spans="1:16" ht="13.5" customHeight="1" x14ac:dyDescent="0.35">
      <c r="A189" s="793" t="s">
        <v>154</v>
      </c>
      <c r="B189" s="793" t="s">
        <v>155</v>
      </c>
      <c r="C189" s="793" t="s">
        <v>921</v>
      </c>
      <c r="D189" s="793" t="s">
        <v>61</v>
      </c>
      <c r="E189" s="793" t="s">
        <v>129</v>
      </c>
      <c r="F189" s="970"/>
      <c r="G189" s="794"/>
      <c r="H189" s="795"/>
      <c r="I189" s="796">
        <v>611</v>
      </c>
      <c r="J189" s="797">
        <v>317</v>
      </c>
      <c r="K189" s="798">
        <v>928</v>
      </c>
      <c r="L189" s="799">
        <v>203.66666666666666</v>
      </c>
      <c r="M189" s="800">
        <v>105.66666666666667</v>
      </c>
      <c r="N189" s="801">
        <v>309.33333333333331</v>
      </c>
      <c r="O189" s="826"/>
      <c r="P189" s="816">
        <v>22</v>
      </c>
    </row>
    <row r="190" spans="1:16" ht="13.5" customHeight="1" x14ac:dyDescent="0.35">
      <c r="A190" s="793" t="s">
        <v>146</v>
      </c>
      <c r="B190" s="793" t="s">
        <v>147</v>
      </c>
      <c r="C190" s="793" t="s">
        <v>921</v>
      </c>
      <c r="D190" s="793" t="s">
        <v>61</v>
      </c>
      <c r="E190" s="793" t="s">
        <v>129</v>
      </c>
      <c r="F190" s="970"/>
      <c r="G190" s="794"/>
      <c r="H190" s="795"/>
      <c r="I190" s="796">
        <v>183</v>
      </c>
      <c r="J190" s="797">
        <v>113</v>
      </c>
      <c r="K190" s="798">
        <v>296</v>
      </c>
      <c r="L190" s="799">
        <v>61</v>
      </c>
      <c r="M190" s="800">
        <v>37.666666666666664</v>
      </c>
      <c r="N190" s="801">
        <v>98.666666666666671</v>
      </c>
      <c r="O190" s="826"/>
      <c r="P190" s="816">
        <v>281</v>
      </c>
    </row>
    <row r="191" spans="1:16" ht="13.5" customHeight="1" x14ac:dyDescent="0.35">
      <c r="A191" s="793" t="s">
        <v>148</v>
      </c>
      <c r="B191" s="793" t="s">
        <v>149</v>
      </c>
      <c r="C191" s="793" t="s">
        <v>921</v>
      </c>
      <c r="D191" s="793" t="s">
        <v>61</v>
      </c>
      <c r="E191" s="793" t="s">
        <v>129</v>
      </c>
      <c r="F191" s="970"/>
      <c r="G191" s="794"/>
      <c r="H191" s="795"/>
      <c r="I191" s="796">
        <v>286</v>
      </c>
      <c r="J191" s="797">
        <v>183</v>
      </c>
      <c r="K191" s="798">
        <v>469</v>
      </c>
      <c r="L191" s="799">
        <v>95.333333333333329</v>
      </c>
      <c r="M191" s="800">
        <v>61</v>
      </c>
      <c r="N191" s="801">
        <v>156.33333333333334</v>
      </c>
      <c r="O191" s="826"/>
      <c r="P191" s="816">
        <v>244</v>
      </c>
    </row>
    <row r="192" spans="1:16" ht="13.5" customHeight="1" x14ac:dyDescent="0.35">
      <c r="A192" s="793" t="s">
        <v>150</v>
      </c>
      <c r="B192" s="793" t="s">
        <v>151</v>
      </c>
      <c r="C192" s="793" t="s">
        <v>921</v>
      </c>
      <c r="D192" s="793" t="s">
        <v>61</v>
      </c>
      <c r="E192" s="793" t="s">
        <v>129</v>
      </c>
      <c r="F192" s="970"/>
      <c r="G192" s="794"/>
      <c r="H192" s="795"/>
      <c r="I192" s="796">
        <v>149</v>
      </c>
      <c r="J192" s="797">
        <v>84</v>
      </c>
      <c r="K192" s="798">
        <v>233</v>
      </c>
      <c r="L192" s="799">
        <v>49.666666666666664</v>
      </c>
      <c r="M192" s="800">
        <v>28</v>
      </c>
      <c r="N192" s="801">
        <v>77.666666666666671</v>
      </c>
      <c r="O192" s="826"/>
      <c r="P192" s="816">
        <v>308</v>
      </c>
    </row>
    <row r="193" spans="1:16" ht="13.5" customHeight="1" x14ac:dyDescent="0.35">
      <c r="A193" s="793" t="s">
        <v>152</v>
      </c>
      <c r="B193" s="793" t="s">
        <v>153</v>
      </c>
      <c r="C193" s="793" t="s">
        <v>921</v>
      </c>
      <c r="D193" s="793" t="s">
        <v>61</v>
      </c>
      <c r="E193" s="793" t="s">
        <v>129</v>
      </c>
      <c r="F193" s="970"/>
      <c r="G193" s="794"/>
      <c r="H193" s="795"/>
      <c r="I193" s="796">
        <v>201</v>
      </c>
      <c r="J193" s="797">
        <v>111</v>
      </c>
      <c r="K193" s="798">
        <v>312</v>
      </c>
      <c r="L193" s="799">
        <v>67</v>
      </c>
      <c r="M193" s="800">
        <v>37</v>
      </c>
      <c r="N193" s="801">
        <v>104</v>
      </c>
      <c r="O193" s="826"/>
      <c r="P193" s="816">
        <v>232</v>
      </c>
    </row>
    <row r="194" spans="1:16" ht="13.5" customHeight="1" x14ac:dyDescent="0.35">
      <c r="A194" s="793" t="s">
        <v>156</v>
      </c>
      <c r="B194" s="793" t="s">
        <v>157</v>
      </c>
      <c r="C194" s="793" t="s">
        <v>921</v>
      </c>
      <c r="D194" s="793" t="s">
        <v>61</v>
      </c>
      <c r="E194" s="793" t="s">
        <v>129</v>
      </c>
      <c r="F194" s="970"/>
      <c r="G194" s="794"/>
      <c r="H194" s="795"/>
      <c r="I194" s="796">
        <v>95</v>
      </c>
      <c r="J194" s="797">
        <v>46</v>
      </c>
      <c r="K194" s="798">
        <v>141</v>
      </c>
      <c r="L194" s="799">
        <v>31.666666666666668</v>
      </c>
      <c r="M194" s="800">
        <v>15.333333333333334</v>
      </c>
      <c r="N194" s="801">
        <v>47</v>
      </c>
      <c r="O194" s="826"/>
      <c r="P194" s="816">
        <v>248</v>
      </c>
    </row>
    <row r="195" spans="1:16" ht="13.5" customHeight="1" x14ac:dyDescent="0.35">
      <c r="A195" s="793" t="s">
        <v>158</v>
      </c>
      <c r="B195" s="793" t="s">
        <v>159</v>
      </c>
      <c r="C195" s="793" t="s">
        <v>921</v>
      </c>
      <c r="D195" s="793" t="s">
        <v>61</v>
      </c>
      <c r="E195" s="793" t="s">
        <v>129</v>
      </c>
      <c r="F195" s="970"/>
      <c r="G195" s="794"/>
      <c r="H195" s="795"/>
      <c r="I195" s="796">
        <v>175</v>
      </c>
      <c r="J195" s="797">
        <v>116</v>
      </c>
      <c r="K195" s="798">
        <v>291</v>
      </c>
      <c r="L195" s="799">
        <v>58.333333333333336</v>
      </c>
      <c r="M195" s="800">
        <v>38.666666666666664</v>
      </c>
      <c r="N195" s="801">
        <v>97</v>
      </c>
      <c r="O195" s="826"/>
      <c r="P195" s="816">
        <v>216</v>
      </c>
    </row>
    <row r="196" spans="1:16" ht="13.5" customHeight="1" x14ac:dyDescent="0.35">
      <c r="A196" s="793" t="s">
        <v>160</v>
      </c>
      <c r="B196" s="793" t="s">
        <v>161</v>
      </c>
      <c r="C196" s="793" t="s">
        <v>921</v>
      </c>
      <c r="D196" s="793" t="s">
        <v>61</v>
      </c>
      <c r="E196" s="793" t="s">
        <v>129</v>
      </c>
      <c r="F196" s="970"/>
      <c r="G196" s="794"/>
      <c r="H196" s="795"/>
      <c r="I196" s="796">
        <v>118</v>
      </c>
      <c r="J196" s="797">
        <v>79</v>
      </c>
      <c r="K196" s="798">
        <v>197</v>
      </c>
      <c r="L196" s="799">
        <v>39.333333333333336</v>
      </c>
      <c r="M196" s="800">
        <v>26.333333333333332</v>
      </c>
      <c r="N196" s="801">
        <v>65.666666666666671</v>
      </c>
      <c r="O196" s="826"/>
      <c r="P196" s="816">
        <v>249</v>
      </c>
    </row>
    <row r="197" spans="1:16" ht="13.5" customHeight="1" x14ac:dyDescent="0.35">
      <c r="A197" s="793" t="s">
        <v>703</v>
      </c>
      <c r="B197" s="793" t="s">
        <v>704</v>
      </c>
      <c r="C197" s="793" t="s">
        <v>919</v>
      </c>
      <c r="D197" s="793" t="s">
        <v>705</v>
      </c>
      <c r="E197" s="793" t="s">
        <v>129</v>
      </c>
      <c r="F197" s="970"/>
      <c r="G197" s="794"/>
      <c r="H197" s="795"/>
      <c r="I197" s="796">
        <v>414</v>
      </c>
      <c r="J197" s="797">
        <v>225</v>
      </c>
      <c r="K197" s="798">
        <v>639</v>
      </c>
      <c r="L197" s="799">
        <v>138</v>
      </c>
      <c r="M197" s="800">
        <v>75</v>
      </c>
      <c r="N197" s="801">
        <v>213</v>
      </c>
      <c r="O197" s="826"/>
      <c r="P197" s="816">
        <v>66</v>
      </c>
    </row>
    <row r="198" spans="1:16" ht="13.5" customHeight="1" x14ac:dyDescent="0.35">
      <c r="A198" s="793" t="s">
        <v>706</v>
      </c>
      <c r="B198" s="793" t="s">
        <v>707</v>
      </c>
      <c r="C198" s="793" t="s">
        <v>919</v>
      </c>
      <c r="D198" s="793" t="s">
        <v>705</v>
      </c>
      <c r="E198" s="793" t="s">
        <v>129</v>
      </c>
      <c r="F198" s="970"/>
      <c r="G198" s="794"/>
      <c r="H198" s="795"/>
      <c r="I198" s="796">
        <v>380</v>
      </c>
      <c r="J198" s="797">
        <v>207</v>
      </c>
      <c r="K198" s="798">
        <v>587</v>
      </c>
      <c r="L198" s="799">
        <v>126.66666666666667</v>
      </c>
      <c r="M198" s="800">
        <v>69</v>
      </c>
      <c r="N198" s="801">
        <v>195.66666666666666</v>
      </c>
      <c r="O198" s="826"/>
      <c r="P198" s="816">
        <v>120</v>
      </c>
    </row>
    <row r="199" spans="1:16" ht="13.5" customHeight="1" x14ac:dyDescent="0.35">
      <c r="A199" s="793" t="s">
        <v>162</v>
      </c>
      <c r="B199" s="793" t="s">
        <v>163</v>
      </c>
      <c r="C199" s="793" t="s">
        <v>919</v>
      </c>
      <c r="D199" s="793" t="s">
        <v>61</v>
      </c>
      <c r="E199" s="793" t="s">
        <v>129</v>
      </c>
      <c r="F199" s="970"/>
      <c r="G199" s="794"/>
      <c r="H199" s="795"/>
      <c r="I199" s="796">
        <v>181</v>
      </c>
      <c r="J199" s="797">
        <v>108</v>
      </c>
      <c r="K199" s="798">
        <v>289</v>
      </c>
      <c r="L199" s="799">
        <v>60.333333333333336</v>
      </c>
      <c r="M199" s="800">
        <v>36</v>
      </c>
      <c r="N199" s="801">
        <v>96.333333333333329</v>
      </c>
      <c r="O199" s="826"/>
      <c r="P199" s="816">
        <v>85</v>
      </c>
    </row>
    <row r="200" spans="1:16" ht="13.5" customHeight="1" x14ac:dyDescent="0.35">
      <c r="A200" s="793" t="s">
        <v>164</v>
      </c>
      <c r="B200" s="793" t="s">
        <v>165</v>
      </c>
      <c r="C200" s="793" t="s">
        <v>919</v>
      </c>
      <c r="D200" s="793" t="s">
        <v>61</v>
      </c>
      <c r="E200" s="793" t="s">
        <v>129</v>
      </c>
      <c r="F200" s="970"/>
      <c r="G200" s="794"/>
      <c r="H200" s="795"/>
      <c r="I200" s="796">
        <v>452</v>
      </c>
      <c r="J200" s="797">
        <v>260</v>
      </c>
      <c r="K200" s="798">
        <v>712</v>
      </c>
      <c r="L200" s="799">
        <v>150.66666666666666</v>
      </c>
      <c r="M200" s="800">
        <v>86.666666666666671</v>
      </c>
      <c r="N200" s="801">
        <v>237.33333333333334</v>
      </c>
      <c r="O200" s="826"/>
      <c r="P200" s="816">
        <v>30</v>
      </c>
    </row>
    <row r="201" spans="1:16" ht="13.5" customHeight="1" x14ac:dyDescent="0.35">
      <c r="A201" s="793" t="s">
        <v>166</v>
      </c>
      <c r="B201" s="793" t="s">
        <v>167</v>
      </c>
      <c r="C201" s="793" t="s">
        <v>919</v>
      </c>
      <c r="D201" s="793" t="s">
        <v>61</v>
      </c>
      <c r="E201" s="793" t="s">
        <v>129</v>
      </c>
      <c r="F201" s="970"/>
      <c r="G201" s="794"/>
      <c r="H201" s="795"/>
      <c r="I201" s="796">
        <v>169</v>
      </c>
      <c r="J201" s="797">
        <v>128</v>
      </c>
      <c r="K201" s="798">
        <v>297</v>
      </c>
      <c r="L201" s="799">
        <v>56.333333333333336</v>
      </c>
      <c r="M201" s="800">
        <v>42.666666666666664</v>
      </c>
      <c r="N201" s="801">
        <v>99</v>
      </c>
      <c r="O201" s="826"/>
      <c r="P201" s="816">
        <v>68</v>
      </c>
    </row>
    <row r="202" spans="1:16" ht="13.5" customHeight="1" x14ac:dyDescent="0.35">
      <c r="A202" s="793" t="s">
        <v>168</v>
      </c>
      <c r="B202" s="793" t="s">
        <v>169</v>
      </c>
      <c r="C202" s="793" t="s">
        <v>919</v>
      </c>
      <c r="D202" s="793" t="s">
        <v>61</v>
      </c>
      <c r="E202" s="793" t="s">
        <v>129</v>
      </c>
      <c r="F202" s="970"/>
      <c r="G202" s="794"/>
      <c r="H202" s="795"/>
      <c r="I202" s="796">
        <v>268</v>
      </c>
      <c r="J202" s="797">
        <v>146</v>
      </c>
      <c r="K202" s="798">
        <v>414</v>
      </c>
      <c r="L202" s="799">
        <v>89.333333333333329</v>
      </c>
      <c r="M202" s="800">
        <v>48.666666666666664</v>
      </c>
      <c r="N202" s="801">
        <v>138</v>
      </c>
      <c r="O202" s="826"/>
      <c r="P202" s="816">
        <v>268</v>
      </c>
    </row>
    <row r="203" spans="1:16" ht="13.5" customHeight="1" x14ac:dyDescent="0.35">
      <c r="A203" s="793" t="s">
        <v>170</v>
      </c>
      <c r="B203" s="793" t="s">
        <v>171</v>
      </c>
      <c r="C203" s="793" t="s">
        <v>919</v>
      </c>
      <c r="D203" s="793" t="s">
        <v>61</v>
      </c>
      <c r="E203" s="793" t="s">
        <v>129</v>
      </c>
      <c r="F203" s="970"/>
      <c r="G203" s="794"/>
      <c r="H203" s="795"/>
      <c r="I203" s="796">
        <v>239</v>
      </c>
      <c r="J203" s="797">
        <v>111</v>
      </c>
      <c r="K203" s="798">
        <v>350</v>
      </c>
      <c r="L203" s="799">
        <v>79.666666666666671</v>
      </c>
      <c r="M203" s="800">
        <v>37</v>
      </c>
      <c r="N203" s="801">
        <v>116.66666666666667</v>
      </c>
      <c r="O203" s="826"/>
      <c r="P203" s="816">
        <v>144</v>
      </c>
    </row>
    <row r="204" spans="1:16" ht="13.5" customHeight="1" x14ac:dyDescent="0.35">
      <c r="A204" s="793" t="s">
        <v>172</v>
      </c>
      <c r="B204" s="793" t="s">
        <v>173</v>
      </c>
      <c r="C204" s="793" t="s">
        <v>919</v>
      </c>
      <c r="D204" s="793" t="s">
        <v>61</v>
      </c>
      <c r="E204" s="793" t="s">
        <v>129</v>
      </c>
      <c r="F204" s="970"/>
      <c r="G204" s="794"/>
      <c r="H204" s="795"/>
      <c r="I204" s="796">
        <v>271</v>
      </c>
      <c r="J204" s="797">
        <v>192</v>
      </c>
      <c r="K204" s="798">
        <v>463</v>
      </c>
      <c r="L204" s="799">
        <v>90.333333333333329</v>
      </c>
      <c r="M204" s="800">
        <v>64</v>
      </c>
      <c r="N204" s="801">
        <v>154.33333333333334</v>
      </c>
      <c r="O204" s="826"/>
      <c r="P204" s="816">
        <v>234</v>
      </c>
    </row>
    <row r="205" spans="1:16" ht="13.5" customHeight="1" x14ac:dyDescent="0.35">
      <c r="A205" s="793" t="s">
        <v>174</v>
      </c>
      <c r="B205" s="793" t="s">
        <v>175</v>
      </c>
      <c r="C205" s="793" t="s">
        <v>919</v>
      </c>
      <c r="D205" s="793" t="s">
        <v>61</v>
      </c>
      <c r="E205" s="793" t="s">
        <v>129</v>
      </c>
      <c r="F205" s="970"/>
      <c r="G205" s="794"/>
      <c r="H205" s="795"/>
      <c r="I205" s="796">
        <v>194</v>
      </c>
      <c r="J205" s="797">
        <v>129</v>
      </c>
      <c r="K205" s="798">
        <v>323</v>
      </c>
      <c r="L205" s="799">
        <v>64.666666666666671</v>
      </c>
      <c r="M205" s="800">
        <v>43</v>
      </c>
      <c r="N205" s="801">
        <v>107.66666666666667</v>
      </c>
      <c r="O205" s="826"/>
      <c r="P205" s="816">
        <v>146</v>
      </c>
    </row>
    <row r="206" spans="1:16" ht="13.5" customHeight="1" x14ac:dyDescent="0.35">
      <c r="A206" s="793" t="s">
        <v>451</v>
      </c>
      <c r="B206" s="793" t="s">
        <v>452</v>
      </c>
      <c r="C206" s="793" t="s">
        <v>950</v>
      </c>
      <c r="D206" s="793" t="s">
        <v>62</v>
      </c>
      <c r="E206" s="793" t="s">
        <v>129</v>
      </c>
      <c r="F206" s="970"/>
      <c r="G206" s="794"/>
      <c r="H206" s="795"/>
      <c r="I206" s="796">
        <v>291</v>
      </c>
      <c r="J206" s="797">
        <v>181</v>
      </c>
      <c r="K206" s="798">
        <v>472</v>
      </c>
      <c r="L206" s="799">
        <v>97</v>
      </c>
      <c r="M206" s="800">
        <v>60.333333333333336</v>
      </c>
      <c r="N206" s="801">
        <v>157.33333333333334</v>
      </c>
      <c r="O206" s="826"/>
      <c r="P206" s="816">
        <v>3</v>
      </c>
    </row>
    <row r="207" spans="1:16" ht="13.5" customHeight="1" x14ac:dyDescent="0.35">
      <c r="A207" s="793" t="s">
        <v>453</v>
      </c>
      <c r="B207" s="793" t="s">
        <v>454</v>
      </c>
      <c r="C207" s="793" t="s">
        <v>950</v>
      </c>
      <c r="D207" s="793" t="s">
        <v>62</v>
      </c>
      <c r="E207" s="793" t="s">
        <v>129</v>
      </c>
      <c r="F207" s="970"/>
      <c r="G207" s="794"/>
      <c r="H207" s="795"/>
      <c r="I207" s="796">
        <v>864</v>
      </c>
      <c r="J207" s="797">
        <v>442</v>
      </c>
      <c r="K207" s="798">
        <v>1306</v>
      </c>
      <c r="L207" s="799">
        <v>288</v>
      </c>
      <c r="M207" s="800">
        <v>147.33333333333334</v>
      </c>
      <c r="N207" s="801">
        <v>435.33333333333331</v>
      </c>
      <c r="O207" s="826"/>
      <c r="P207" s="816">
        <v>4</v>
      </c>
    </row>
    <row r="208" spans="1:16" ht="13.5" customHeight="1" x14ac:dyDescent="0.35">
      <c r="A208" s="793" t="s">
        <v>457</v>
      </c>
      <c r="B208" s="793" t="s">
        <v>458</v>
      </c>
      <c r="C208" s="793" t="s">
        <v>950</v>
      </c>
      <c r="D208" s="793" t="s">
        <v>62</v>
      </c>
      <c r="E208" s="793" t="s">
        <v>129</v>
      </c>
      <c r="F208" s="970"/>
      <c r="G208" s="794"/>
      <c r="H208" s="795"/>
      <c r="I208" s="796">
        <v>382</v>
      </c>
      <c r="J208" s="797">
        <v>218</v>
      </c>
      <c r="K208" s="798">
        <v>600</v>
      </c>
      <c r="L208" s="799">
        <v>127.33333333333333</v>
      </c>
      <c r="M208" s="800">
        <v>72.666666666666671</v>
      </c>
      <c r="N208" s="801">
        <v>200</v>
      </c>
      <c r="O208" s="826"/>
      <c r="P208" s="816">
        <v>40</v>
      </c>
    </row>
    <row r="209" spans="1:16" ht="13.5" customHeight="1" x14ac:dyDescent="0.35">
      <c r="A209" s="793" t="s">
        <v>455</v>
      </c>
      <c r="B209" s="793" t="s">
        <v>456</v>
      </c>
      <c r="C209" s="793" t="s">
        <v>950</v>
      </c>
      <c r="D209" s="793" t="s">
        <v>62</v>
      </c>
      <c r="E209" s="793" t="s">
        <v>129</v>
      </c>
      <c r="F209" s="970"/>
      <c r="G209" s="794"/>
      <c r="H209" s="795"/>
      <c r="I209" s="796">
        <v>592</v>
      </c>
      <c r="J209" s="797">
        <v>365</v>
      </c>
      <c r="K209" s="798">
        <v>957</v>
      </c>
      <c r="L209" s="799">
        <v>197.33333333333334</v>
      </c>
      <c r="M209" s="800">
        <v>121.66666666666667</v>
      </c>
      <c r="N209" s="801">
        <v>319</v>
      </c>
      <c r="O209" s="826"/>
      <c r="P209" s="816">
        <v>89</v>
      </c>
    </row>
    <row r="210" spans="1:16" ht="13.5" customHeight="1" x14ac:dyDescent="0.35">
      <c r="A210" s="793" t="s">
        <v>459</v>
      </c>
      <c r="B210" s="793" t="s">
        <v>460</v>
      </c>
      <c r="C210" s="793" t="s">
        <v>950</v>
      </c>
      <c r="D210" s="793" t="s">
        <v>62</v>
      </c>
      <c r="E210" s="793" t="s">
        <v>129</v>
      </c>
      <c r="F210" s="970"/>
      <c r="G210" s="794"/>
      <c r="H210" s="795"/>
      <c r="I210" s="796">
        <v>601</v>
      </c>
      <c r="J210" s="797">
        <v>392</v>
      </c>
      <c r="K210" s="798">
        <v>993</v>
      </c>
      <c r="L210" s="799">
        <v>200.33333333333334</v>
      </c>
      <c r="M210" s="800">
        <v>130.66666666666666</v>
      </c>
      <c r="N210" s="801">
        <v>331</v>
      </c>
      <c r="O210" s="826"/>
      <c r="P210" s="816">
        <v>77</v>
      </c>
    </row>
    <row r="211" spans="1:16" ht="13.5" customHeight="1" x14ac:dyDescent="0.35">
      <c r="A211" s="793" t="s">
        <v>274</v>
      </c>
      <c r="B211" s="793" t="s">
        <v>275</v>
      </c>
      <c r="C211" s="793" t="s">
        <v>941</v>
      </c>
      <c r="D211" s="793" t="s">
        <v>59</v>
      </c>
      <c r="E211" s="793" t="s">
        <v>129</v>
      </c>
      <c r="F211" s="970"/>
      <c r="G211" s="794"/>
      <c r="H211" s="795"/>
      <c r="I211" s="796">
        <v>321</v>
      </c>
      <c r="J211" s="797">
        <v>181</v>
      </c>
      <c r="K211" s="798">
        <v>502</v>
      </c>
      <c r="L211" s="799">
        <v>107</v>
      </c>
      <c r="M211" s="800">
        <v>60.333333333333336</v>
      </c>
      <c r="N211" s="801">
        <v>167.33333333333334</v>
      </c>
      <c r="O211" s="826"/>
      <c r="P211" s="816">
        <v>127</v>
      </c>
    </row>
    <row r="212" spans="1:16" ht="13.5" customHeight="1" x14ac:dyDescent="0.35">
      <c r="A212" s="793" t="s">
        <v>276</v>
      </c>
      <c r="B212" s="793" t="s">
        <v>277</v>
      </c>
      <c r="C212" s="793" t="s">
        <v>941</v>
      </c>
      <c r="D212" s="793" t="s">
        <v>59</v>
      </c>
      <c r="E212" s="793" t="s">
        <v>129</v>
      </c>
      <c r="F212" s="970"/>
      <c r="G212" s="794"/>
      <c r="H212" s="795"/>
      <c r="I212" s="796">
        <v>307</v>
      </c>
      <c r="J212" s="797">
        <v>169</v>
      </c>
      <c r="K212" s="798">
        <v>476</v>
      </c>
      <c r="L212" s="799">
        <v>102.33333333333333</v>
      </c>
      <c r="M212" s="800">
        <v>56.333333333333336</v>
      </c>
      <c r="N212" s="801">
        <v>158.66666666666666</v>
      </c>
      <c r="O212" s="826"/>
      <c r="P212" s="816">
        <v>257</v>
      </c>
    </row>
    <row r="213" spans="1:16" ht="13.5" customHeight="1" x14ac:dyDescent="0.35">
      <c r="A213" s="793" t="s">
        <v>278</v>
      </c>
      <c r="B213" s="793" t="s">
        <v>279</v>
      </c>
      <c r="C213" s="793" t="s">
        <v>941</v>
      </c>
      <c r="D213" s="793" t="s">
        <v>59</v>
      </c>
      <c r="E213" s="793" t="s">
        <v>129</v>
      </c>
      <c r="F213" s="970"/>
      <c r="G213" s="794"/>
      <c r="H213" s="795"/>
      <c r="I213" s="796">
        <v>277</v>
      </c>
      <c r="J213" s="797">
        <v>132</v>
      </c>
      <c r="K213" s="798">
        <v>409</v>
      </c>
      <c r="L213" s="799">
        <v>92.333333333333329</v>
      </c>
      <c r="M213" s="800">
        <v>44</v>
      </c>
      <c r="N213" s="801">
        <v>136.33333333333334</v>
      </c>
      <c r="O213" s="826"/>
      <c r="P213" s="816">
        <v>24</v>
      </c>
    </row>
    <row r="214" spans="1:16" ht="13.5" customHeight="1" x14ac:dyDescent="0.35">
      <c r="A214" s="793" t="s">
        <v>280</v>
      </c>
      <c r="B214" s="793" t="s">
        <v>1215</v>
      </c>
      <c r="C214" s="793" t="s">
        <v>941</v>
      </c>
      <c r="D214" s="793" t="s">
        <v>59</v>
      </c>
      <c r="E214" s="793" t="s">
        <v>129</v>
      </c>
      <c r="F214" s="970"/>
      <c r="G214" s="794"/>
      <c r="H214" s="795"/>
      <c r="I214" s="796">
        <v>357</v>
      </c>
      <c r="J214" s="797">
        <v>241</v>
      </c>
      <c r="K214" s="798">
        <v>598</v>
      </c>
      <c r="L214" s="799">
        <v>119</v>
      </c>
      <c r="M214" s="800">
        <v>80.333333333333329</v>
      </c>
      <c r="N214" s="801">
        <v>199.33333333333334</v>
      </c>
      <c r="O214" s="826"/>
      <c r="P214" s="816">
        <v>79</v>
      </c>
    </row>
    <row r="215" spans="1:16" ht="13.5" customHeight="1" x14ac:dyDescent="0.35">
      <c r="A215" s="793" t="s">
        <v>281</v>
      </c>
      <c r="B215" s="793" t="s">
        <v>282</v>
      </c>
      <c r="C215" s="793" t="s">
        <v>941</v>
      </c>
      <c r="D215" s="793" t="s">
        <v>59</v>
      </c>
      <c r="E215" s="793" t="s">
        <v>129</v>
      </c>
      <c r="F215" s="970"/>
      <c r="G215" s="794"/>
      <c r="H215" s="795"/>
      <c r="I215" s="796">
        <v>296</v>
      </c>
      <c r="J215" s="797">
        <v>191</v>
      </c>
      <c r="K215" s="798">
        <v>487</v>
      </c>
      <c r="L215" s="799">
        <v>98.666666666666671</v>
      </c>
      <c r="M215" s="800">
        <v>63.666666666666664</v>
      </c>
      <c r="N215" s="801">
        <v>162.33333333333334</v>
      </c>
      <c r="O215" s="826"/>
      <c r="P215" s="816">
        <v>94</v>
      </c>
    </row>
    <row r="216" spans="1:16" ht="13.5" customHeight="1" x14ac:dyDescent="0.35">
      <c r="A216" s="793" t="s">
        <v>283</v>
      </c>
      <c r="B216" s="793" t="s">
        <v>284</v>
      </c>
      <c r="C216" s="793" t="s">
        <v>941</v>
      </c>
      <c r="D216" s="793" t="s">
        <v>59</v>
      </c>
      <c r="E216" s="793" t="s">
        <v>129</v>
      </c>
      <c r="F216" s="970"/>
      <c r="G216" s="794"/>
      <c r="H216" s="795"/>
      <c r="I216" s="796">
        <v>233</v>
      </c>
      <c r="J216" s="797">
        <v>154</v>
      </c>
      <c r="K216" s="798">
        <v>387</v>
      </c>
      <c r="L216" s="799">
        <v>77.666666666666671</v>
      </c>
      <c r="M216" s="800">
        <v>51.333333333333336</v>
      </c>
      <c r="N216" s="801">
        <v>129</v>
      </c>
      <c r="O216" s="826"/>
      <c r="P216" s="816">
        <v>61</v>
      </c>
    </row>
    <row r="217" spans="1:16" ht="13.5" customHeight="1" x14ac:dyDescent="0.35">
      <c r="A217" s="793" t="s">
        <v>285</v>
      </c>
      <c r="B217" s="793" t="s">
        <v>286</v>
      </c>
      <c r="C217" s="793" t="s">
        <v>941</v>
      </c>
      <c r="D217" s="793" t="s">
        <v>59</v>
      </c>
      <c r="E217" s="793" t="s">
        <v>129</v>
      </c>
      <c r="F217" s="970"/>
      <c r="G217" s="794"/>
      <c r="H217" s="795"/>
      <c r="I217" s="796">
        <v>241</v>
      </c>
      <c r="J217" s="797">
        <v>159</v>
      </c>
      <c r="K217" s="798">
        <v>400</v>
      </c>
      <c r="L217" s="799">
        <v>80.333333333333329</v>
      </c>
      <c r="M217" s="800">
        <v>53</v>
      </c>
      <c r="N217" s="801">
        <v>133.33333333333334</v>
      </c>
      <c r="O217" s="826"/>
      <c r="P217" s="816">
        <v>225</v>
      </c>
    </row>
    <row r="218" spans="1:16" ht="13.5" customHeight="1" x14ac:dyDescent="0.35">
      <c r="A218" s="793" t="s">
        <v>176</v>
      </c>
      <c r="B218" s="793" t="s">
        <v>177</v>
      </c>
      <c r="C218" s="793" t="s">
        <v>942</v>
      </c>
      <c r="D218" s="793" t="s">
        <v>61</v>
      </c>
      <c r="E218" s="793" t="s">
        <v>129</v>
      </c>
      <c r="F218" s="970"/>
      <c r="G218" s="794"/>
      <c r="H218" s="795"/>
      <c r="I218" s="796">
        <v>122</v>
      </c>
      <c r="J218" s="797">
        <v>61</v>
      </c>
      <c r="K218" s="798">
        <v>183</v>
      </c>
      <c r="L218" s="799">
        <v>40.666666666666664</v>
      </c>
      <c r="M218" s="800">
        <v>20.333333333333332</v>
      </c>
      <c r="N218" s="801">
        <v>61</v>
      </c>
      <c r="O218" s="826"/>
      <c r="P218" s="816">
        <v>70</v>
      </c>
    </row>
    <row r="219" spans="1:16" ht="13.5" customHeight="1" x14ac:dyDescent="0.35">
      <c r="A219" s="793" t="s">
        <v>178</v>
      </c>
      <c r="B219" s="793" t="s">
        <v>179</v>
      </c>
      <c r="C219" s="793" t="s">
        <v>942</v>
      </c>
      <c r="D219" s="793" t="s">
        <v>61</v>
      </c>
      <c r="E219" s="793" t="s">
        <v>129</v>
      </c>
      <c r="F219" s="970"/>
      <c r="G219" s="794"/>
      <c r="H219" s="795"/>
      <c r="I219" s="796">
        <v>124</v>
      </c>
      <c r="J219" s="797">
        <v>81</v>
      </c>
      <c r="K219" s="798">
        <v>205</v>
      </c>
      <c r="L219" s="799">
        <v>41.333333333333336</v>
      </c>
      <c r="M219" s="800">
        <v>27</v>
      </c>
      <c r="N219" s="801">
        <v>68.333333333333329</v>
      </c>
      <c r="O219" s="826"/>
      <c r="P219" s="816">
        <v>243</v>
      </c>
    </row>
    <row r="220" spans="1:16" ht="13.5" customHeight="1" x14ac:dyDescent="0.35">
      <c r="A220" s="793" t="s">
        <v>180</v>
      </c>
      <c r="B220" s="793" t="s">
        <v>181</v>
      </c>
      <c r="C220" s="793" t="s">
        <v>942</v>
      </c>
      <c r="D220" s="793" t="s">
        <v>61</v>
      </c>
      <c r="E220" s="793" t="s">
        <v>129</v>
      </c>
      <c r="F220" s="970"/>
      <c r="G220" s="794"/>
      <c r="H220" s="795"/>
      <c r="I220" s="796">
        <v>184</v>
      </c>
      <c r="J220" s="797">
        <v>97</v>
      </c>
      <c r="K220" s="798">
        <v>281</v>
      </c>
      <c r="L220" s="799">
        <v>61.333333333333336</v>
      </c>
      <c r="M220" s="800">
        <v>32.333333333333336</v>
      </c>
      <c r="N220" s="801">
        <v>93.666666666666671</v>
      </c>
      <c r="O220" s="826"/>
      <c r="P220" s="816">
        <v>226</v>
      </c>
    </row>
    <row r="221" spans="1:16" ht="13.5" customHeight="1" x14ac:dyDescent="0.35">
      <c r="A221" s="793" t="s">
        <v>182</v>
      </c>
      <c r="B221" s="793" t="s">
        <v>183</v>
      </c>
      <c r="C221" s="793" t="s">
        <v>942</v>
      </c>
      <c r="D221" s="793" t="s">
        <v>61</v>
      </c>
      <c r="E221" s="793" t="s">
        <v>129</v>
      </c>
      <c r="F221" s="970"/>
      <c r="G221" s="794"/>
      <c r="H221" s="795"/>
      <c r="I221" s="796">
        <v>162</v>
      </c>
      <c r="J221" s="797">
        <v>75</v>
      </c>
      <c r="K221" s="798">
        <v>237</v>
      </c>
      <c r="L221" s="799">
        <v>54</v>
      </c>
      <c r="M221" s="800">
        <v>25</v>
      </c>
      <c r="N221" s="801">
        <v>79</v>
      </c>
      <c r="O221" s="826"/>
      <c r="P221" s="816">
        <v>161</v>
      </c>
    </row>
    <row r="222" spans="1:16" ht="13.5" customHeight="1" x14ac:dyDescent="0.35">
      <c r="A222" s="793" t="s">
        <v>184</v>
      </c>
      <c r="B222" s="793" t="s">
        <v>185</v>
      </c>
      <c r="C222" s="793" t="s">
        <v>942</v>
      </c>
      <c r="D222" s="793" t="s">
        <v>61</v>
      </c>
      <c r="E222" s="793" t="s">
        <v>129</v>
      </c>
      <c r="F222" s="970"/>
      <c r="G222" s="794"/>
      <c r="H222" s="795"/>
      <c r="I222" s="796">
        <v>335</v>
      </c>
      <c r="J222" s="797">
        <v>202</v>
      </c>
      <c r="K222" s="798">
        <v>537</v>
      </c>
      <c r="L222" s="799">
        <v>111.66666666666667</v>
      </c>
      <c r="M222" s="800">
        <v>67.333333333333329</v>
      </c>
      <c r="N222" s="801">
        <v>179</v>
      </c>
      <c r="O222" s="826"/>
      <c r="P222" s="816">
        <v>105</v>
      </c>
    </row>
    <row r="223" spans="1:16" ht="13.5" customHeight="1" x14ac:dyDescent="0.35">
      <c r="A223" s="793" t="s">
        <v>186</v>
      </c>
      <c r="B223" s="793" t="s">
        <v>187</v>
      </c>
      <c r="C223" s="793" t="s">
        <v>942</v>
      </c>
      <c r="D223" s="793" t="s">
        <v>61</v>
      </c>
      <c r="E223" s="793" t="s">
        <v>129</v>
      </c>
      <c r="F223" s="970"/>
      <c r="G223" s="794"/>
      <c r="H223" s="795"/>
      <c r="I223" s="796">
        <v>135</v>
      </c>
      <c r="J223" s="797">
        <v>84</v>
      </c>
      <c r="K223" s="798">
        <v>219</v>
      </c>
      <c r="L223" s="799">
        <v>45</v>
      </c>
      <c r="M223" s="800">
        <v>28</v>
      </c>
      <c r="N223" s="801">
        <v>73</v>
      </c>
      <c r="O223" s="826"/>
      <c r="P223" s="816">
        <v>312</v>
      </c>
    </row>
    <row r="224" spans="1:16" ht="13.5" customHeight="1" x14ac:dyDescent="0.35">
      <c r="A224" s="793" t="s">
        <v>188</v>
      </c>
      <c r="B224" s="793" t="s">
        <v>189</v>
      </c>
      <c r="C224" s="793" t="s">
        <v>942</v>
      </c>
      <c r="D224" s="793" t="s">
        <v>61</v>
      </c>
      <c r="E224" s="793" t="s">
        <v>129</v>
      </c>
      <c r="F224" s="970"/>
      <c r="G224" s="794"/>
      <c r="H224" s="795"/>
      <c r="I224" s="796">
        <v>119</v>
      </c>
      <c r="J224" s="797">
        <v>84</v>
      </c>
      <c r="K224" s="798">
        <v>203</v>
      </c>
      <c r="L224" s="799">
        <v>39.666666666666664</v>
      </c>
      <c r="M224" s="800">
        <v>28</v>
      </c>
      <c r="N224" s="801">
        <v>67.666666666666671</v>
      </c>
      <c r="O224" s="826"/>
      <c r="P224" s="816">
        <v>124</v>
      </c>
    </row>
    <row r="225" spans="1:16" ht="13.5" customHeight="1" x14ac:dyDescent="0.35">
      <c r="A225" s="793" t="s">
        <v>367</v>
      </c>
      <c r="B225" s="793" t="s">
        <v>368</v>
      </c>
      <c r="C225" s="793" t="s">
        <v>368</v>
      </c>
      <c r="D225" s="793" t="s">
        <v>63</v>
      </c>
      <c r="E225" s="793" t="s">
        <v>129</v>
      </c>
      <c r="F225" s="970"/>
      <c r="G225" s="794"/>
      <c r="H225" s="795"/>
      <c r="I225" s="796">
        <v>728</v>
      </c>
      <c r="J225" s="797">
        <v>418</v>
      </c>
      <c r="K225" s="798">
        <v>1146</v>
      </c>
      <c r="L225" s="799">
        <v>242.66666666666666</v>
      </c>
      <c r="M225" s="800">
        <v>139.33333333333334</v>
      </c>
      <c r="N225" s="801">
        <v>382</v>
      </c>
      <c r="O225" s="826"/>
      <c r="P225" s="816">
        <v>131</v>
      </c>
    </row>
    <row r="226" spans="1:16" ht="13.5" customHeight="1" x14ac:dyDescent="0.35">
      <c r="A226" s="793" t="s">
        <v>202</v>
      </c>
      <c r="B226" s="793" t="s">
        <v>203</v>
      </c>
      <c r="C226" s="793" t="s">
        <v>922</v>
      </c>
      <c r="D226" s="793" t="s">
        <v>61</v>
      </c>
      <c r="E226" s="793" t="s">
        <v>129</v>
      </c>
      <c r="F226" s="970"/>
      <c r="G226" s="794"/>
      <c r="H226" s="795"/>
      <c r="I226" s="796">
        <v>508</v>
      </c>
      <c r="J226" s="797">
        <v>279</v>
      </c>
      <c r="K226" s="798">
        <v>787</v>
      </c>
      <c r="L226" s="799">
        <v>169.33333333333334</v>
      </c>
      <c r="M226" s="800">
        <v>93</v>
      </c>
      <c r="N226" s="801">
        <v>262.33333333333331</v>
      </c>
      <c r="O226" s="826"/>
      <c r="P226" s="816">
        <v>10</v>
      </c>
    </row>
    <row r="227" spans="1:16" ht="13.5" customHeight="1" x14ac:dyDescent="0.35">
      <c r="A227" s="793" t="s">
        <v>190</v>
      </c>
      <c r="B227" s="793" t="s">
        <v>191</v>
      </c>
      <c r="C227" s="793" t="s">
        <v>922</v>
      </c>
      <c r="D227" s="793" t="s">
        <v>61</v>
      </c>
      <c r="E227" s="793" t="s">
        <v>129</v>
      </c>
      <c r="F227" s="970"/>
      <c r="G227" s="794"/>
      <c r="H227" s="795"/>
      <c r="I227" s="796">
        <v>251</v>
      </c>
      <c r="J227" s="797">
        <v>148</v>
      </c>
      <c r="K227" s="798">
        <v>399</v>
      </c>
      <c r="L227" s="799">
        <v>83.666666666666671</v>
      </c>
      <c r="M227" s="800">
        <v>49.333333333333336</v>
      </c>
      <c r="N227" s="801">
        <v>133</v>
      </c>
      <c r="O227" s="826"/>
      <c r="P227" s="816">
        <v>63</v>
      </c>
    </row>
    <row r="228" spans="1:16" ht="13.5" customHeight="1" x14ac:dyDescent="0.35">
      <c r="A228" s="793" t="s">
        <v>192</v>
      </c>
      <c r="B228" s="793" t="s">
        <v>193</v>
      </c>
      <c r="C228" s="793" t="s">
        <v>922</v>
      </c>
      <c r="D228" s="793" t="s">
        <v>61</v>
      </c>
      <c r="E228" s="793" t="s">
        <v>129</v>
      </c>
      <c r="F228" s="970"/>
      <c r="G228" s="794"/>
      <c r="H228" s="795"/>
      <c r="I228" s="796">
        <v>256</v>
      </c>
      <c r="J228" s="797">
        <v>143</v>
      </c>
      <c r="K228" s="798">
        <v>399</v>
      </c>
      <c r="L228" s="799">
        <v>85.333333333333329</v>
      </c>
      <c r="M228" s="800">
        <v>47.666666666666664</v>
      </c>
      <c r="N228" s="801">
        <v>133</v>
      </c>
      <c r="O228" s="826"/>
      <c r="P228" s="816">
        <v>108</v>
      </c>
    </row>
    <row r="229" spans="1:16" ht="13.5" customHeight="1" x14ac:dyDescent="0.35">
      <c r="A229" s="793" t="s">
        <v>194</v>
      </c>
      <c r="B229" s="793" t="s">
        <v>195</v>
      </c>
      <c r="C229" s="793" t="s">
        <v>922</v>
      </c>
      <c r="D229" s="793" t="s">
        <v>61</v>
      </c>
      <c r="E229" s="793" t="s">
        <v>129</v>
      </c>
      <c r="F229" s="970"/>
      <c r="G229" s="794"/>
      <c r="H229" s="795"/>
      <c r="I229" s="796">
        <v>248</v>
      </c>
      <c r="J229" s="797">
        <v>132</v>
      </c>
      <c r="K229" s="798">
        <v>380</v>
      </c>
      <c r="L229" s="799">
        <v>82.666666666666671</v>
      </c>
      <c r="M229" s="800">
        <v>44</v>
      </c>
      <c r="N229" s="801">
        <v>126.66666666666667</v>
      </c>
      <c r="O229" s="826"/>
      <c r="P229" s="816">
        <v>223</v>
      </c>
    </row>
    <row r="230" spans="1:16" ht="13.5" customHeight="1" x14ac:dyDescent="0.35">
      <c r="A230" s="793" t="s">
        <v>196</v>
      </c>
      <c r="B230" s="793" t="s">
        <v>197</v>
      </c>
      <c r="C230" s="793" t="s">
        <v>922</v>
      </c>
      <c r="D230" s="793" t="s">
        <v>61</v>
      </c>
      <c r="E230" s="793" t="s">
        <v>129</v>
      </c>
      <c r="F230" s="970"/>
      <c r="G230" s="794"/>
      <c r="H230" s="795"/>
      <c r="I230" s="796">
        <v>204</v>
      </c>
      <c r="J230" s="797">
        <v>142</v>
      </c>
      <c r="K230" s="798">
        <v>346</v>
      </c>
      <c r="L230" s="799">
        <v>68</v>
      </c>
      <c r="M230" s="800">
        <v>47.333333333333336</v>
      </c>
      <c r="N230" s="801">
        <v>115.33333333333333</v>
      </c>
      <c r="O230" s="826"/>
      <c r="P230" s="816">
        <v>207</v>
      </c>
    </row>
    <row r="231" spans="1:16" ht="13.5" customHeight="1" x14ac:dyDescent="0.35">
      <c r="A231" s="793" t="s">
        <v>198</v>
      </c>
      <c r="B231" s="793" t="s">
        <v>199</v>
      </c>
      <c r="C231" s="793" t="s">
        <v>922</v>
      </c>
      <c r="D231" s="793" t="s">
        <v>61</v>
      </c>
      <c r="E231" s="793" t="s">
        <v>129</v>
      </c>
      <c r="F231" s="970"/>
      <c r="G231" s="794"/>
      <c r="H231" s="795"/>
      <c r="I231" s="796">
        <v>215</v>
      </c>
      <c r="J231" s="797">
        <v>125</v>
      </c>
      <c r="K231" s="798">
        <v>340</v>
      </c>
      <c r="L231" s="799">
        <v>71.666666666666671</v>
      </c>
      <c r="M231" s="800">
        <v>41.666666666666664</v>
      </c>
      <c r="N231" s="801">
        <v>113.33333333333333</v>
      </c>
      <c r="O231" s="826"/>
      <c r="P231" s="816">
        <v>56</v>
      </c>
    </row>
    <row r="232" spans="1:16" ht="13.5" customHeight="1" x14ac:dyDescent="0.35">
      <c r="A232" s="793" t="s">
        <v>200</v>
      </c>
      <c r="B232" s="793" t="s">
        <v>201</v>
      </c>
      <c r="C232" s="793" t="s">
        <v>922</v>
      </c>
      <c r="D232" s="793" t="s">
        <v>61</v>
      </c>
      <c r="E232" s="793" t="s">
        <v>129</v>
      </c>
      <c r="F232" s="970"/>
      <c r="G232" s="794"/>
      <c r="H232" s="795"/>
      <c r="I232" s="796">
        <v>238</v>
      </c>
      <c r="J232" s="797">
        <v>147</v>
      </c>
      <c r="K232" s="798">
        <v>385</v>
      </c>
      <c r="L232" s="799">
        <v>79.333333333333329</v>
      </c>
      <c r="M232" s="800">
        <v>49</v>
      </c>
      <c r="N232" s="801">
        <v>128.33333333333334</v>
      </c>
      <c r="O232" s="826"/>
      <c r="P232" s="816">
        <v>148</v>
      </c>
    </row>
    <row r="233" spans="1:16" ht="13.5" customHeight="1" x14ac:dyDescent="0.35">
      <c r="A233" s="793" t="s">
        <v>204</v>
      </c>
      <c r="B233" s="793" t="s">
        <v>205</v>
      </c>
      <c r="C233" s="793" t="s">
        <v>922</v>
      </c>
      <c r="D233" s="793" t="s">
        <v>61</v>
      </c>
      <c r="E233" s="793" t="s">
        <v>129</v>
      </c>
      <c r="F233" s="970"/>
      <c r="G233" s="794"/>
      <c r="H233" s="795"/>
      <c r="I233" s="796">
        <v>200</v>
      </c>
      <c r="J233" s="797">
        <v>133</v>
      </c>
      <c r="K233" s="798">
        <v>333</v>
      </c>
      <c r="L233" s="799">
        <v>66.666666666666671</v>
      </c>
      <c r="M233" s="800">
        <v>44.333333333333336</v>
      </c>
      <c r="N233" s="801">
        <v>111</v>
      </c>
      <c r="O233" s="826"/>
      <c r="P233" s="816">
        <v>314</v>
      </c>
    </row>
    <row r="234" spans="1:16" ht="13.5" customHeight="1" x14ac:dyDescent="0.35">
      <c r="A234" s="793" t="s">
        <v>548</v>
      </c>
      <c r="B234" s="793" t="s">
        <v>549</v>
      </c>
      <c r="C234" s="793" t="s">
        <v>943</v>
      </c>
      <c r="D234" s="793" t="s">
        <v>58</v>
      </c>
      <c r="E234" s="793" t="s">
        <v>129</v>
      </c>
      <c r="F234" s="970"/>
      <c r="G234" s="794"/>
      <c r="H234" s="795"/>
      <c r="I234" s="796">
        <v>194</v>
      </c>
      <c r="J234" s="797">
        <v>130</v>
      </c>
      <c r="K234" s="798">
        <v>324</v>
      </c>
      <c r="L234" s="799">
        <v>64.666666666666671</v>
      </c>
      <c r="M234" s="800">
        <v>43.333333333333336</v>
      </c>
      <c r="N234" s="801">
        <v>108</v>
      </c>
      <c r="O234" s="826"/>
      <c r="P234" s="816">
        <v>220</v>
      </c>
    </row>
    <row r="235" spans="1:16" ht="13.5" customHeight="1" x14ac:dyDescent="0.35">
      <c r="A235" s="793" t="s">
        <v>550</v>
      </c>
      <c r="B235" s="793" t="s">
        <v>551</v>
      </c>
      <c r="C235" s="793" t="s">
        <v>943</v>
      </c>
      <c r="D235" s="793" t="s">
        <v>58</v>
      </c>
      <c r="E235" s="793" t="s">
        <v>129</v>
      </c>
      <c r="F235" s="970"/>
      <c r="G235" s="794"/>
      <c r="H235" s="795"/>
      <c r="I235" s="796">
        <v>144</v>
      </c>
      <c r="J235" s="797">
        <v>95</v>
      </c>
      <c r="K235" s="798">
        <v>239</v>
      </c>
      <c r="L235" s="799">
        <v>48</v>
      </c>
      <c r="M235" s="800">
        <v>31.666666666666668</v>
      </c>
      <c r="N235" s="801">
        <v>79.666666666666671</v>
      </c>
      <c r="O235" s="826"/>
      <c r="P235" s="816">
        <v>189</v>
      </c>
    </row>
    <row r="236" spans="1:16" ht="13.5" customHeight="1" x14ac:dyDescent="0.35">
      <c r="A236" s="793" t="s">
        <v>552</v>
      </c>
      <c r="B236" s="793" t="s">
        <v>553</v>
      </c>
      <c r="C236" s="793" t="s">
        <v>943</v>
      </c>
      <c r="D236" s="793" t="s">
        <v>58</v>
      </c>
      <c r="E236" s="793" t="s">
        <v>129</v>
      </c>
      <c r="F236" s="970"/>
      <c r="G236" s="794"/>
      <c r="H236" s="795"/>
      <c r="I236" s="796">
        <v>216</v>
      </c>
      <c r="J236" s="797">
        <v>112</v>
      </c>
      <c r="K236" s="798">
        <v>328</v>
      </c>
      <c r="L236" s="799">
        <v>72</v>
      </c>
      <c r="M236" s="800">
        <v>37.333333333333336</v>
      </c>
      <c r="N236" s="801">
        <v>109.33333333333333</v>
      </c>
      <c r="O236" s="826"/>
      <c r="P236" s="816">
        <v>302</v>
      </c>
    </row>
    <row r="237" spans="1:16" ht="13.5" customHeight="1" x14ac:dyDescent="0.35">
      <c r="A237" s="793" t="s">
        <v>554</v>
      </c>
      <c r="B237" s="793" t="s">
        <v>555</v>
      </c>
      <c r="C237" s="793" t="s">
        <v>943</v>
      </c>
      <c r="D237" s="793" t="s">
        <v>58</v>
      </c>
      <c r="E237" s="793" t="s">
        <v>129</v>
      </c>
      <c r="F237" s="970"/>
      <c r="G237" s="794"/>
      <c r="H237" s="795"/>
      <c r="I237" s="796">
        <v>180</v>
      </c>
      <c r="J237" s="797">
        <v>124</v>
      </c>
      <c r="K237" s="798">
        <v>304</v>
      </c>
      <c r="L237" s="799">
        <v>60</v>
      </c>
      <c r="M237" s="800">
        <v>41.333333333333336</v>
      </c>
      <c r="N237" s="801">
        <v>101.33333333333333</v>
      </c>
      <c r="O237" s="826"/>
      <c r="P237" s="816">
        <v>305</v>
      </c>
    </row>
    <row r="238" spans="1:16" ht="13.5" customHeight="1" x14ac:dyDescent="0.35">
      <c r="A238" s="793" t="s">
        <v>556</v>
      </c>
      <c r="B238" s="793" t="s">
        <v>557</v>
      </c>
      <c r="C238" s="793" t="s">
        <v>943</v>
      </c>
      <c r="D238" s="793" t="s">
        <v>58</v>
      </c>
      <c r="E238" s="793" t="s">
        <v>129</v>
      </c>
      <c r="F238" s="970"/>
      <c r="G238" s="794"/>
      <c r="H238" s="795"/>
      <c r="I238" s="796">
        <v>189</v>
      </c>
      <c r="J238" s="797">
        <v>103</v>
      </c>
      <c r="K238" s="798">
        <v>292</v>
      </c>
      <c r="L238" s="799">
        <v>63</v>
      </c>
      <c r="M238" s="800">
        <v>34.333333333333336</v>
      </c>
      <c r="N238" s="801">
        <v>97.333333333333329</v>
      </c>
      <c r="O238" s="826"/>
      <c r="P238" s="816">
        <v>301</v>
      </c>
    </row>
    <row r="239" spans="1:16" ht="13.5" customHeight="1" x14ac:dyDescent="0.35">
      <c r="A239" s="793" t="s">
        <v>206</v>
      </c>
      <c r="B239" s="793" t="s">
        <v>207</v>
      </c>
      <c r="C239" s="793" t="s">
        <v>207</v>
      </c>
      <c r="D239" s="793" t="s">
        <v>61</v>
      </c>
      <c r="E239" s="793" t="s">
        <v>129</v>
      </c>
      <c r="F239" s="970"/>
      <c r="G239" s="794"/>
      <c r="H239" s="795"/>
      <c r="I239" s="796">
        <v>70</v>
      </c>
      <c r="J239" s="797">
        <v>56</v>
      </c>
      <c r="K239" s="798">
        <v>126</v>
      </c>
      <c r="L239" s="799">
        <v>23.333333333333332</v>
      </c>
      <c r="M239" s="800">
        <v>18.666666666666668</v>
      </c>
      <c r="N239" s="801">
        <v>42</v>
      </c>
      <c r="O239" s="826"/>
      <c r="P239" s="816">
        <v>303</v>
      </c>
    </row>
    <row r="240" spans="1:16" ht="13.5" customHeight="1" x14ac:dyDescent="0.35">
      <c r="A240" s="793" t="s">
        <v>647</v>
      </c>
      <c r="B240" s="793" t="s">
        <v>648</v>
      </c>
      <c r="C240" s="793" t="s">
        <v>646</v>
      </c>
      <c r="D240" s="793" t="s">
        <v>60</v>
      </c>
      <c r="E240" s="793" t="s">
        <v>129</v>
      </c>
      <c r="F240" s="970"/>
      <c r="G240" s="794"/>
      <c r="H240" s="795"/>
      <c r="I240" s="796">
        <v>289</v>
      </c>
      <c r="J240" s="797">
        <v>167</v>
      </c>
      <c r="K240" s="798">
        <v>456</v>
      </c>
      <c r="L240" s="799">
        <v>96.333333333333329</v>
      </c>
      <c r="M240" s="800">
        <v>55.666666666666664</v>
      </c>
      <c r="N240" s="801">
        <v>152</v>
      </c>
      <c r="O240" s="826"/>
      <c r="P240" s="816">
        <v>99</v>
      </c>
    </row>
    <row r="241" spans="1:16" ht="13.5" customHeight="1" x14ac:dyDescent="0.35">
      <c r="A241" s="793" t="s">
        <v>645</v>
      </c>
      <c r="B241" s="793" t="s">
        <v>646</v>
      </c>
      <c r="C241" s="793" t="s">
        <v>646</v>
      </c>
      <c r="D241" s="793" t="s">
        <v>60</v>
      </c>
      <c r="E241" s="793" t="s">
        <v>129</v>
      </c>
      <c r="F241" s="970"/>
      <c r="G241" s="794"/>
      <c r="H241" s="795"/>
      <c r="I241" s="796">
        <v>667</v>
      </c>
      <c r="J241" s="797">
        <v>418</v>
      </c>
      <c r="K241" s="798">
        <v>1085</v>
      </c>
      <c r="L241" s="799">
        <v>222.33333333333334</v>
      </c>
      <c r="M241" s="800">
        <v>139.33333333333334</v>
      </c>
      <c r="N241" s="801">
        <v>361.66666666666669</v>
      </c>
      <c r="O241" s="826"/>
      <c r="P241" s="816">
        <v>165</v>
      </c>
    </row>
    <row r="242" spans="1:16" ht="13.5" customHeight="1" x14ac:dyDescent="0.35">
      <c r="A242" s="793" t="s">
        <v>630</v>
      </c>
      <c r="B242" s="793" t="s">
        <v>631</v>
      </c>
      <c r="C242" s="793" t="s">
        <v>925</v>
      </c>
      <c r="D242" s="793" t="s">
        <v>56</v>
      </c>
      <c r="E242" s="793" t="s">
        <v>129</v>
      </c>
      <c r="F242" s="970"/>
      <c r="G242" s="794"/>
      <c r="H242" s="795"/>
      <c r="I242" s="796">
        <v>314</v>
      </c>
      <c r="J242" s="797">
        <v>156</v>
      </c>
      <c r="K242" s="798">
        <v>470</v>
      </c>
      <c r="L242" s="799">
        <v>104.66666666666667</v>
      </c>
      <c r="M242" s="800">
        <v>52</v>
      </c>
      <c r="N242" s="801">
        <v>156.66666666666666</v>
      </c>
      <c r="O242" s="826"/>
      <c r="P242" s="816">
        <v>274</v>
      </c>
    </row>
    <row r="243" spans="1:16" ht="13.5" customHeight="1" x14ac:dyDescent="0.35">
      <c r="A243" s="793" t="s">
        <v>634</v>
      </c>
      <c r="B243" s="793" t="s">
        <v>635</v>
      </c>
      <c r="C243" s="793" t="s">
        <v>925</v>
      </c>
      <c r="D243" s="793" t="s">
        <v>56</v>
      </c>
      <c r="E243" s="793" t="s">
        <v>129</v>
      </c>
      <c r="F243" s="970"/>
      <c r="G243" s="794"/>
      <c r="H243" s="795"/>
      <c r="I243" s="796">
        <v>408</v>
      </c>
      <c r="J243" s="797">
        <v>230</v>
      </c>
      <c r="K243" s="798">
        <v>638</v>
      </c>
      <c r="L243" s="799">
        <v>136</v>
      </c>
      <c r="M243" s="800">
        <v>76.666666666666671</v>
      </c>
      <c r="N243" s="801">
        <v>212.66666666666666</v>
      </c>
      <c r="O243" s="826"/>
      <c r="P243" s="816">
        <v>221</v>
      </c>
    </row>
    <row r="244" spans="1:16" ht="13.5" customHeight="1" x14ac:dyDescent="0.35">
      <c r="A244" s="793" t="s">
        <v>632</v>
      </c>
      <c r="B244" s="793" t="s">
        <v>633</v>
      </c>
      <c r="C244" s="793" t="s">
        <v>925</v>
      </c>
      <c r="D244" s="793" t="s">
        <v>56</v>
      </c>
      <c r="E244" s="793" t="s">
        <v>129</v>
      </c>
      <c r="F244" s="970"/>
      <c r="G244" s="794"/>
      <c r="H244" s="795"/>
      <c r="I244" s="796">
        <v>213</v>
      </c>
      <c r="J244" s="797">
        <v>123</v>
      </c>
      <c r="K244" s="798">
        <v>336</v>
      </c>
      <c r="L244" s="799">
        <v>71</v>
      </c>
      <c r="M244" s="800">
        <v>41</v>
      </c>
      <c r="N244" s="801">
        <v>112</v>
      </c>
      <c r="O244" s="826"/>
      <c r="P244" s="816">
        <v>170</v>
      </c>
    </row>
    <row r="245" spans="1:16" ht="13.5" customHeight="1" x14ac:dyDescent="0.35">
      <c r="A245" s="793" t="s">
        <v>636</v>
      </c>
      <c r="B245" s="793" t="s">
        <v>637</v>
      </c>
      <c r="C245" s="793" t="s">
        <v>925</v>
      </c>
      <c r="D245" s="793" t="s">
        <v>56</v>
      </c>
      <c r="E245" s="793" t="s">
        <v>129</v>
      </c>
      <c r="F245" s="970"/>
      <c r="G245" s="794"/>
      <c r="H245" s="795"/>
      <c r="I245" s="796">
        <v>261</v>
      </c>
      <c r="J245" s="797">
        <v>146</v>
      </c>
      <c r="K245" s="798">
        <v>407</v>
      </c>
      <c r="L245" s="799">
        <v>87</v>
      </c>
      <c r="M245" s="800">
        <v>48.666666666666664</v>
      </c>
      <c r="N245" s="801">
        <v>135.66666666666666</v>
      </c>
      <c r="O245" s="826"/>
      <c r="P245" s="816">
        <v>121</v>
      </c>
    </row>
    <row r="246" spans="1:16" ht="13.5" customHeight="1" x14ac:dyDescent="0.35">
      <c r="A246" s="793" t="s">
        <v>638</v>
      </c>
      <c r="B246" s="793" t="s">
        <v>639</v>
      </c>
      <c r="C246" s="793" t="s">
        <v>925</v>
      </c>
      <c r="D246" s="793" t="s">
        <v>56</v>
      </c>
      <c r="E246" s="793" t="s">
        <v>129</v>
      </c>
      <c r="F246" s="970"/>
      <c r="G246" s="794"/>
      <c r="H246" s="795"/>
      <c r="I246" s="796">
        <v>332</v>
      </c>
      <c r="J246" s="797">
        <v>161</v>
      </c>
      <c r="K246" s="798">
        <v>493</v>
      </c>
      <c r="L246" s="799">
        <v>110.66666666666667</v>
      </c>
      <c r="M246" s="800">
        <v>53.666666666666664</v>
      </c>
      <c r="N246" s="801">
        <v>164.33333333333334</v>
      </c>
      <c r="O246" s="826"/>
      <c r="P246" s="816">
        <v>163</v>
      </c>
    </row>
    <row r="247" spans="1:16" ht="13.5" customHeight="1" x14ac:dyDescent="0.35">
      <c r="A247" s="793" t="s">
        <v>663</v>
      </c>
      <c r="B247" s="793" t="s">
        <v>664</v>
      </c>
      <c r="C247" s="793" t="s">
        <v>924</v>
      </c>
      <c r="D247" s="793" t="s">
        <v>60</v>
      </c>
      <c r="E247" s="793" t="s">
        <v>129</v>
      </c>
      <c r="F247" s="970"/>
      <c r="G247" s="794"/>
      <c r="H247" s="795"/>
      <c r="I247" s="796">
        <v>543</v>
      </c>
      <c r="J247" s="797">
        <v>327</v>
      </c>
      <c r="K247" s="798">
        <v>870</v>
      </c>
      <c r="L247" s="799">
        <v>181</v>
      </c>
      <c r="M247" s="800">
        <v>109</v>
      </c>
      <c r="N247" s="801">
        <v>290</v>
      </c>
      <c r="O247" s="826"/>
      <c r="P247" s="816">
        <v>15</v>
      </c>
    </row>
    <row r="248" spans="1:16" ht="13.5" customHeight="1" x14ac:dyDescent="0.35">
      <c r="A248" s="793" t="s">
        <v>649</v>
      </c>
      <c r="B248" s="793" t="s">
        <v>650</v>
      </c>
      <c r="C248" s="793" t="s">
        <v>924</v>
      </c>
      <c r="D248" s="793" t="s">
        <v>60</v>
      </c>
      <c r="E248" s="793" t="s">
        <v>129</v>
      </c>
      <c r="F248" s="970"/>
      <c r="G248" s="794"/>
      <c r="H248" s="795"/>
      <c r="I248" s="796">
        <v>229</v>
      </c>
      <c r="J248" s="797">
        <v>156</v>
      </c>
      <c r="K248" s="798">
        <v>385</v>
      </c>
      <c r="L248" s="799">
        <v>76.333333333333329</v>
      </c>
      <c r="M248" s="800">
        <v>52</v>
      </c>
      <c r="N248" s="801">
        <v>128.33333333333334</v>
      </c>
      <c r="O248" s="826"/>
      <c r="P248" s="816">
        <v>126</v>
      </c>
    </row>
    <row r="249" spans="1:16" ht="13.5" customHeight="1" x14ac:dyDescent="0.35">
      <c r="A249" s="793" t="s">
        <v>651</v>
      </c>
      <c r="B249" s="793" t="s">
        <v>652</v>
      </c>
      <c r="C249" s="793" t="s">
        <v>924</v>
      </c>
      <c r="D249" s="793" t="s">
        <v>60</v>
      </c>
      <c r="E249" s="793" t="s">
        <v>129</v>
      </c>
      <c r="F249" s="970"/>
      <c r="G249" s="794"/>
      <c r="H249" s="795"/>
      <c r="I249" s="796">
        <v>224</v>
      </c>
      <c r="J249" s="797">
        <v>146</v>
      </c>
      <c r="K249" s="798">
        <v>370</v>
      </c>
      <c r="L249" s="799">
        <v>74.666666666666671</v>
      </c>
      <c r="M249" s="800">
        <v>48.666666666666664</v>
      </c>
      <c r="N249" s="801">
        <v>123.33333333333333</v>
      </c>
      <c r="O249" s="826"/>
      <c r="P249" s="816">
        <v>157</v>
      </c>
    </row>
    <row r="250" spans="1:16" ht="13.5" customHeight="1" x14ac:dyDescent="0.35">
      <c r="A250" s="793" t="s">
        <v>653</v>
      </c>
      <c r="B250" s="793" t="s">
        <v>654</v>
      </c>
      <c r="C250" s="793" t="s">
        <v>924</v>
      </c>
      <c r="D250" s="793" t="s">
        <v>60</v>
      </c>
      <c r="E250" s="793" t="s">
        <v>129</v>
      </c>
      <c r="F250" s="970"/>
      <c r="G250" s="794"/>
      <c r="H250" s="795"/>
      <c r="I250" s="796">
        <v>225</v>
      </c>
      <c r="J250" s="797">
        <v>133</v>
      </c>
      <c r="K250" s="798">
        <v>358</v>
      </c>
      <c r="L250" s="799">
        <v>75</v>
      </c>
      <c r="M250" s="800">
        <v>44.333333333333336</v>
      </c>
      <c r="N250" s="801">
        <v>119.33333333333333</v>
      </c>
      <c r="O250" s="826"/>
      <c r="P250" s="816">
        <v>250</v>
      </c>
    </row>
    <row r="251" spans="1:16" ht="13.5" customHeight="1" x14ac:dyDescent="0.35">
      <c r="A251" s="793" t="s">
        <v>655</v>
      </c>
      <c r="B251" s="793" t="s">
        <v>656</v>
      </c>
      <c r="C251" s="793" t="s">
        <v>924</v>
      </c>
      <c r="D251" s="793" t="s">
        <v>60</v>
      </c>
      <c r="E251" s="793" t="s">
        <v>129</v>
      </c>
      <c r="F251" s="970"/>
      <c r="G251" s="794"/>
      <c r="H251" s="795"/>
      <c r="I251" s="796">
        <v>292</v>
      </c>
      <c r="J251" s="797">
        <v>162</v>
      </c>
      <c r="K251" s="798">
        <v>454</v>
      </c>
      <c r="L251" s="799">
        <v>97.333333333333329</v>
      </c>
      <c r="M251" s="800">
        <v>54</v>
      </c>
      <c r="N251" s="801">
        <v>151.33333333333334</v>
      </c>
      <c r="O251" s="826"/>
      <c r="P251" s="816">
        <v>150</v>
      </c>
    </row>
    <row r="252" spans="1:16" ht="13.5" customHeight="1" x14ac:dyDescent="0.35">
      <c r="A252" s="793" t="s">
        <v>657</v>
      </c>
      <c r="B252" s="793" t="s">
        <v>658</v>
      </c>
      <c r="C252" s="793" t="s">
        <v>924</v>
      </c>
      <c r="D252" s="793" t="s">
        <v>60</v>
      </c>
      <c r="E252" s="793" t="s">
        <v>129</v>
      </c>
      <c r="F252" s="970"/>
      <c r="G252" s="794"/>
      <c r="H252" s="795"/>
      <c r="I252" s="796">
        <v>255</v>
      </c>
      <c r="J252" s="797">
        <v>135</v>
      </c>
      <c r="K252" s="798">
        <v>390</v>
      </c>
      <c r="L252" s="799">
        <v>85</v>
      </c>
      <c r="M252" s="800">
        <v>45</v>
      </c>
      <c r="N252" s="801">
        <v>130</v>
      </c>
      <c r="O252" s="826"/>
      <c r="P252" s="816">
        <v>235</v>
      </c>
    </row>
    <row r="253" spans="1:16" ht="13.5" customHeight="1" x14ac:dyDescent="0.35">
      <c r="A253" s="793" t="s">
        <v>659</v>
      </c>
      <c r="B253" s="793" t="s">
        <v>660</v>
      </c>
      <c r="C253" s="793" t="s">
        <v>924</v>
      </c>
      <c r="D253" s="793" t="s">
        <v>60</v>
      </c>
      <c r="E253" s="793" t="s">
        <v>129</v>
      </c>
      <c r="F253" s="970"/>
      <c r="G253" s="794"/>
      <c r="H253" s="795"/>
      <c r="I253" s="796">
        <v>300</v>
      </c>
      <c r="J253" s="797">
        <v>191</v>
      </c>
      <c r="K253" s="798">
        <v>491</v>
      </c>
      <c r="L253" s="799">
        <v>100</v>
      </c>
      <c r="M253" s="800">
        <v>63.666666666666664</v>
      </c>
      <c r="N253" s="801">
        <v>163.66666666666666</v>
      </c>
      <c r="O253" s="826"/>
      <c r="P253" s="816">
        <v>233</v>
      </c>
    </row>
    <row r="254" spans="1:16" ht="13.5" customHeight="1" x14ac:dyDescent="0.35">
      <c r="A254" s="793" t="s">
        <v>661</v>
      </c>
      <c r="B254" s="793" t="s">
        <v>662</v>
      </c>
      <c r="C254" s="793" t="s">
        <v>924</v>
      </c>
      <c r="D254" s="793" t="s">
        <v>60</v>
      </c>
      <c r="E254" s="793" t="s">
        <v>129</v>
      </c>
      <c r="F254" s="970"/>
      <c r="G254" s="794"/>
      <c r="H254" s="795"/>
      <c r="I254" s="796">
        <v>224</v>
      </c>
      <c r="J254" s="797">
        <v>150</v>
      </c>
      <c r="K254" s="798">
        <v>374</v>
      </c>
      <c r="L254" s="799">
        <v>74.666666666666671</v>
      </c>
      <c r="M254" s="800">
        <v>50</v>
      </c>
      <c r="N254" s="801">
        <v>124.66666666666667</v>
      </c>
      <c r="O254" s="826"/>
      <c r="P254" s="816">
        <v>204</v>
      </c>
    </row>
    <row r="255" spans="1:16" ht="13.5" customHeight="1" x14ac:dyDescent="0.35">
      <c r="A255" s="793" t="s">
        <v>665</v>
      </c>
      <c r="B255" s="793" t="s">
        <v>666</v>
      </c>
      <c r="C255" s="793" t="s">
        <v>924</v>
      </c>
      <c r="D255" s="793" t="s">
        <v>60</v>
      </c>
      <c r="E255" s="793" t="s">
        <v>129</v>
      </c>
      <c r="F255" s="970"/>
      <c r="G255" s="794"/>
      <c r="H255" s="795"/>
      <c r="I255" s="796">
        <v>139</v>
      </c>
      <c r="J255" s="797">
        <v>76</v>
      </c>
      <c r="K255" s="798">
        <v>215</v>
      </c>
      <c r="L255" s="799">
        <v>46.333333333333336</v>
      </c>
      <c r="M255" s="800">
        <v>25.333333333333332</v>
      </c>
      <c r="N255" s="801">
        <v>71.666666666666671</v>
      </c>
      <c r="O255" s="826"/>
      <c r="P255" s="816">
        <v>125</v>
      </c>
    </row>
    <row r="256" spans="1:16" ht="13.5" customHeight="1" x14ac:dyDescent="0.35">
      <c r="A256" s="793" t="s">
        <v>287</v>
      </c>
      <c r="B256" s="793" t="s">
        <v>288</v>
      </c>
      <c r="C256" s="793" t="s">
        <v>944</v>
      </c>
      <c r="D256" s="793" t="s">
        <v>59</v>
      </c>
      <c r="E256" s="793" t="s">
        <v>129</v>
      </c>
      <c r="F256" s="970"/>
      <c r="G256" s="794"/>
      <c r="H256" s="795"/>
      <c r="I256" s="796">
        <v>145</v>
      </c>
      <c r="J256" s="797">
        <v>103</v>
      </c>
      <c r="K256" s="798">
        <v>248</v>
      </c>
      <c r="L256" s="799">
        <v>48.333333333333336</v>
      </c>
      <c r="M256" s="800">
        <v>34.333333333333336</v>
      </c>
      <c r="N256" s="801">
        <v>82.666666666666671</v>
      </c>
      <c r="O256" s="826"/>
      <c r="P256" s="816">
        <v>212</v>
      </c>
    </row>
    <row r="257" spans="1:16" ht="13.5" customHeight="1" x14ac:dyDescent="0.35">
      <c r="A257" s="793" t="s">
        <v>289</v>
      </c>
      <c r="B257" s="793" t="s">
        <v>290</v>
      </c>
      <c r="C257" s="793" t="s">
        <v>944</v>
      </c>
      <c r="D257" s="793" t="s">
        <v>59</v>
      </c>
      <c r="E257" s="793" t="s">
        <v>129</v>
      </c>
      <c r="F257" s="970"/>
      <c r="G257" s="794"/>
      <c r="H257" s="795"/>
      <c r="I257" s="796">
        <v>234</v>
      </c>
      <c r="J257" s="797">
        <v>133</v>
      </c>
      <c r="K257" s="798">
        <v>367</v>
      </c>
      <c r="L257" s="799">
        <v>78</v>
      </c>
      <c r="M257" s="800">
        <v>44.333333333333336</v>
      </c>
      <c r="N257" s="801">
        <v>122.33333333333333</v>
      </c>
      <c r="O257" s="826"/>
      <c r="P257" s="816">
        <v>71</v>
      </c>
    </row>
    <row r="258" spans="1:16" ht="13.5" customHeight="1" x14ac:dyDescent="0.35">
      <c r="A258" s="793" t="s">
        <v>291</v>
      </c>
      <c r="B258" s="793" t="s">
        <v>292</v>
      </c>
      <c r="C258" s="793" t="s">
        <v>944</v>
      </c>
      <c r="D258" s="793" t="s">
        <v>59</v>
      </c>
      <c r="E258" s="793" t="s">
        <v>129</v>
      </c>
      <c r="F258" s="970"/>
      <c r="G258" s="794"/>
      <c r="H258" s="795"/>
      <c r="I258" s="796">
        <v>170</v>
      </c>
      <c r="J258" s="797">
        <v>113</v>
      </c>
      <c r="K258" s="798">
        <v>283</v>
      </c>
      <c r="L258" s="799">
        <v>56.666666666666664</v>
      </c>
      <c r="M258" s="800">
        <v>37.666666666666664</v>
      </c>
      <c r="N258" s="801">
        <v>94.333333333333329</v>
      </c>
      <c r="O258" s="826"/>
      <c r="P258" s="816">
        <v>229</v>
      </c>
    </row>
    <row r="259" spans="1:16" ht="13.5" customHeight="1" x14ac:dyDescent="0.35">
      <c r="A259" s="793" t="s">
        <v>558</v>
      </c>
      <c r="B259" s="793" t="s">
        <v>559</v>
      </c>
      <c r="C259" s="793" t="s">
        <v>945</v>
      </c>
      <c r="D259" s="793" t="s">
        <v>58</v>
      </c>
      <c r="E259" s="793" t="s">
        <v>129</v>
      </c>
      <c r="F259" s="970"/>
      <c r="G259" s="794"/>
      <c r="H259" s="795"/>
      <c r="I259" s="796">
        <v>192</v>
      </c>
      <c r="J259" s="797">
        <v>159</v>
      </c>
      <c r="K259" s="798">
        <v>351</v>
      </c>
      <c r="L259" s="799">
        <v>64</v>
      </c>
      <c r="M259" s="800">
        <v>53</v>
      </c>
      <c r="N259" s="801">
        <v>117</v>
      </c>
      <c r="O259" s="826"/>
      <c r="P259" s="816">
        <v>310</v>
      </c>
    </row>
    <row r="260" spans="1:16" ht="13.5" customHeight="1" x14ac:dyDescent="0.35">
      <c r="A260" s="793" t="s">
        <v>560</v>
      </c>
      <c r="B260" s="793" t="s">
        <v>561</v>
      </c>
      <c r="C260" s="793" t="s">
        <v>945</v>
      </c>
      <c r="D260" s="793" t="s">
        <v>58</v>
      </c>
      <c r="E260" s="793" t="s">
        <v>129</v>
      </c>
      <c r="F260" s="970"/>
      <c r="G260" s="794"/>
      <c r="H260" s="795"/>
      <c r="I260" s="796">
        <v>101</v>
      </c>
      <c r="J260" s="797">
        <v>48</v>
      </c>
      <c r="K260" s="798">
        <v>149</v>
      </c>
      <c r="L260" s="799">
        <v>33.666666666666664</v>
      </c>
      <c r="M260" s="800">
        <v>16</v>
      </c>
      <c r="N260" s="801">
        <v>49.666666666666664</v>
      </c>
      <c r="O260" s="826"/>
      <c r="P260" s="816">
        <v>299</v>
      </c>
    </row>
    <row r="261" spans="1:16" ht="13.5" customHeight="1" x14ac:dyDescent="0.35">
      <c r="A261" s="793" t="s">
        <v>562</v>
      </c>
      <c r="B261" s="793" t="s">
        <v>563</v>
      </c>
      <c r="C261" s="793" t="s">
        <v>945</v>
      </c>
      <c r="D261" s="793" t="s">
        <v>58</v>
      </c>
      <c r="E261" s="793" t="s">
        <v>129</v>
      </c>
      <c r="F261" s="970"/>
      <c r="G261" s="794"/>
      <c r="H261" s="795"/>
      <c r="I261" s="796">
        <v>191</v>
      </c>
      <c r="J261" s="797">
        <v>116</v>
      </c>
      <c r="K261" s="798">
        <v>307</v>
      </c>
      <c r="L261" s="799">
        <v>63.666666666666664</v>
      </c>
      <c r="M261" s="800">
        <v>38.666666666666664</v>
      </c>
      <c r="N261" s="801">
        <v>102.33333333333333</v>
      </c>
      <c r="O261" s="826"/>
      <c r="P261" s="816">
        <v>296</v>
      </c>
    </row>
    <row r="262" spans="1:16" ht="13.5" customHeight="1" x14ac:dyDescent="0.35">
      <c r="A262" s="793" t="s">
        <v>564</v>
      </c>
      <c r="B262" s="793" t="s">
        <v>565</v>
      </c>
      <c r="C262" s="793" t="s">
        <v>945</v>
      </c>
      <c r="D262" s="793" t="s">
        <v>58</v>
      </c>
      <c r="E262" s="793" t="s">
        <v>129</v>
      </c>
      <c r="F262" s="970"/>
      <c r="G262" s="794"/>
      <c r="H262" s="795"/>
      <c r="I262" s="796">
        <v>133</v>
      </c>
      <c r="J262" s="797">
        <v>91</v>
      </c>
      <c r="K262" s="798">
        <v>224</v>
      </c>
      <c r="L262" s="799">
        <v>44.333333333333336</v>
      </c>
      <c r="M262" s="800">
        <v>30.333333333333332</v>
      </c>
      <c r="N262" s="801">
        <v>74.666666666666671</v>
      </c>
      <c r="O262" s="826"/>
      <c r="P262" s="816">
        <v>294</v>
      </c>
    </row>
    <row r="263" spans="1:16" ht="13.5" customHeight="1" x14ac:dyDescent="0.35">
      <c r="A263" s="793" t="s">
        <v>566</v>
      </c>
      <c r="B263" s="793" t="s">
        <v>567</v>
      </c>
      <c r="C263" s="793" t="s">
        <v>945</v>
      </c>
      <c r="D263" s="793" t="s">
        <v>58</v>
      </c>
      <c r="E263" s="793" t="s">
        <v>129</v>
      </c>
      <c r="F263" s="970"/>
      <c r="G263" s="794"/>
      <c r="H263" s="795"/>
      <c r="I263" s="796">
        <v>231</v>
      </c>
      <c r="J263" s="797">
        <v>139</v>
      </c>
      <c r="K263" s="798">
        <v>370</v>
      </c>
      <c r="L263" s="799">
        <v>77</v>
      </c>
      <c r="M263" s="800">
        <v>46.333333333333336</v>
      </c>
      <c r="N263" s="801">
        <v>123.33333333333333</v>
      </c>
      <c r="O263" s="826"/>
      <c r="P263" s="816">
        <v>276</v>
      </c>
    </row>
    <row r="264" spans="1:16" ht="13.5" customHeight="1" x14ac:dyDescent="0.35">
      <c r="A264" s="793" t="s">
        <v>568</v>
      </c>
      <c r="B264" s="793" t="s">
        <v>569</v>
      </c>
      <c r="C264" s="793" t="s">
        <v>945</v>
      </c>
      <c r="D264" s="793" t="s">
        <v>58</v>
      </c>
      <c r="E264" s="793" t="s">
        <v>129</v>
      </c>
      <c r="F264" s="970"/>
      <c r="G264" s="794"/>
      <c r="H264" s="795"/>
      <c r="I264" s="796">
        <v>128</v>
      </c>
      <c r="J264" s="797">
        <v>87</v>
      </c>
      <c r="K264" s="798">
        <v>215</v>
      </c>
      <c r="L264" s="799">
        <v>42.666666666666664</v>
      </c>
      <c r="M264" s="800">
        <v>29</v>
      </c>
      <c r="N264" s="801">
        <v>71.666666666666671</v>
      </c>
      <c r="O264" s="826"/>
      <c r="P264" s="816">
        <v>256</v>
      </c>
    </row>
    <row r="265" spans="1:16" ht="13.5" customHeight="1" x14ac:dyDescent="0.35">
      <c r="A265" s="793" t="s">
        <v>570</v>
      </c>
      <c r="B265" s="793" t="s">
        <v>571</v>
      </c>
      <c r="C265" s="793" t="s">
        <v>945</v>
      </c>
      <c r="D265" s="793" t="s">
        <v>58</v>
      </c>
      <c r="E265" s="793" t="s">
        <v>129</v>
      </c>
      <c r="F265" s="970"/>
      <c r="G265" s="794"/>
      <c r="H265" s="795"/>
      <c r="I265" s="796">
        <v>161</v>
      </c>
      <c r="J265" s="797">
        <v>109</v>
      </c>
      <c r="K265" s="798">
        <v>270</v>
      </c>
      <c r="L265" s="799">
        <v>53.666666666666664</v>
      </c>
      <c r="M265" s="800">
        <v>36.333333333333336</v>
      </c>
      <c r="N265" s="801">
        <v>90</v>
      </c>
      <c r="O265" s="826"/>
      <c r="P265" s="816">
        <v>201</v>
      </c>
    </row>
    <row r="266" spans="1:16" ht="13.5" customHeight="1" x14ac:dyDescent="0.35">
      <c r="A266" s="793" t="s">
        <v>572</v>
      </c>
      <c r="B266" s="793" t="s">
        <v>573</v>
      </c>
      <c r="C266" s="793" t="s">
        <v>945</v>
      </c>
      <c r="D266" s="793" t="s">
        <v>58</v>
      </c>
      <c r="E266" s="793" t="s">
        <v>129</v>
      </c>
      <c r="F266" s="970"/>
      <c r="G266" s="794"/>
      <c r="H266" s="795"/>
      <c r="I266" s="796">
        <v>129</v>
      </c>
      <c r="J266" s="797">
        <v>72</v>
      </c>
      <c r="K266" s="798">
        <v>201</v>
      </c>
      <c r="L266" s="799">
        <v>43</v>
      </c>
      <c r="M266" s="800">
        <v>24</v>
      </c>
      <c r="N266" s="801">
        <v>67</v>
      </c>
      <c r="O266" s="826"/>
      <c r="P266" s="816">
        <v>309</v>
      </c>
    </row>
    <row r="267" spans="1:16" ht="13.5" customHeight="1" x14ac:dyDescent="0.35">
      <c r="A267" s="793" t="s">
        <v>574</v>
      </c>
      <c r="B267" s="793" t="s">
        <v>575</v>
      </c>
      <c r="C267" s="793" t="s">
        <v>945</v>
      </c>
      <c r="D267" s="793" t="s">
        <v>58</v>
      </c>
      <c r="E267" s="793" t="s">
        <v>129</v>
      </c>
      <c r="F267" s="970"/>
      <c r="G267" s="794"/>
      <c r="H267" s="795"/>
      <c r="I267" s="796">
        <v>125</v>
      </c>
      <c r="J267" s="797">
        <v>74</v>
      </c>
      <c r="K267" s="798">
        <v>199</v>
      </c>
      <c r="L267" s="799">
        <v>41.666666666666664</v>
      </c>
      <c r="M267" s="800">
        <v>24.666666666666668</v>
      </c>
      <c r="N267" s="801">
        <v>66.333333333333329</v>
      </c>
      <c r="O267" s="826"/>
      <c r="P267" s="816">
        <v>258</v>
      </c>
    </row>
    <row r="268" spans="1:16" ht="13.5" customHeight="1" x14ac:dyDescent="0.35">
      <c r="A268" s="793" t="s">
        <v>576</v>
      </c>
      <c r="B268" s="793" t="s">
        <v>577</v>
      </c>
      <c r="C268" s="793" t="s">
        <v>945</v>
      </c>
      <c r="D268" s="793" t="s">
        <v>58</v>
      </c>
      <c r="E268" s="793" t="s">
        <v>129</v>
      </c>
      <c r="F268" s="970"/>
      <c r="G268" s="794"/>
      <c r="H268" s="795"/>
      <c r="I268" s="796">
        <v>202</v>
      </c>
      <c r="J268" s="797">
        <v>108</v>
      </c>
      <c r="K268" s="798">
        <v>310</v>
      </c>
      <c r="L268" s="799">
        <v>67.333333333333329</v>
      </c>
      <c r="M268" s="800">
        <v>36</v>
      </c>
      <c r="N268" s="801">
        <v>103.33333333333333</v>
      </c>
      <c r="O268" s="826"/>
      <c r="P268" s="816">
        <v>313</v>
      </c>
    </row>
    <row r="269" spans="1:16" ht="13.5" customHeight="1" x14ac:dyDescent="0.35">
      <c r="A269" s="793" t="s">
        <v>578</v>
      </c>
      <c r="B269" s="793" t="s">
        <v>579</v>
      </c>
      <c r="C269" s="793" t="s">
        <v>945</v>
      </c>
      <c r="D269" s="793" t="s">
        <v>58</v>
      </c>
      <c r="E269" s="793" t="s">
        <v>129</v>
      </c>
      <c r="F269" s="970"/>
      <c r="G269" s="794"/>
      <c r="H269" s="795"/>
      <c r="I269" s="796">
        <v>143</v>
      </c>
      <c r="J269" s="797">
        <v>86</v>
      </c>
      <c r="K269" s="798">
        <v>229</v>
      </c>
      <c r="L269" s="799">
        <v>47.666666666666664</v>
      </c>
      <c r="M269" s="800">
        <v>28.666666666666668</v>
      </c>
      <c r="N269" s="801">
        <v>76.333333333333329</v>
      </c>
      <c r="O269" s="826"/>
      <c r="P269" s="816">
        <v>283</v>
      </c>
    </row>
    <row r="270" spans="1:16" ht="13.5" customHeight="1" x14ac:dyDescent="0.35">
      <c r="A270" s="793" t="s">
        <v>371</v>
      </c>
      <c r="B270" s="793" t="s">
        <v>372</v>
      </c>
      <c r="C270" s="793" t="s">
        <v>952</v>
      </c>
      <c r="D270" s="793" t="s">
        <v>63</v>
      </c>
      <c r="E270" s="793" t="s">
        <v>129</v>
      </c>
      <c r="F270" s="970"/>
      <c r="G270" s="794"/>
      <c r="H270" s="795"/>
      <c r="I270" s="796">
        <v>471</v>
      </c>
      <c r="J270" s="797">
        <v>226</v>
      </c>
      <c r="K270" s="798">
        <v>697</v>
      </c>
      <c r="L270" s="799">
        <v>157</v>
      </c>
      <c r="M270" s="800">
        <v>75.333333333333329</v>
      </c>
      <c r="N270" s="801">
        <v>232.33333333333334</v>
      </c>
      <c r="O270" s="826"/>
      <c r="P270" s="816">
        <v>74</v>
      </c>
    </row>
    <row r="271" spans="1:16" ht="13.5" customHeight="1" x14ac:dyDescent="0.35">
      <c r="A271" s="793" t="s">
        <v>373</v>
      </c>
      <c r="B271" s="793" t="s">
        <v>374</v>
      </c>
      <c r="C271" s="793" t="s">
        <v>952</v>
      </c>
      <c r="D271" s="793" t="s">
        <v>63</v>
      </c>
      <c r="E271" s="793" t="s">
        <v>129</v>
      </c>
      <c r="F271" s="970"/>
      <c r="G271" s="794"/>
      <c r="H271" s="795"/>
      <c r="I271" s="796">
        <v>423</v>
      </c>
      <c r="J271" s="797">
        <v>278</v>
      </c>
      <c r="K271" s="798">
        <v>701</v>
      </c>
      <c r="L271" s="799">
        <v>141</v>
      </c>
      <c r="M271" s="800">
        <v>92.666666666666671</v>
      </c>
      <c r="N271" s="801">
        <v>233.66666666666666</v>
      </c>
      <c r="O271" s="826"/>
      <c r="P271" s="816">
        <v>128</v>
      </c>
    </row>
    <row r="272" spans="1:16" ht="13.5" customHeight="1" x14ac:dyDescent="0.35">
      <c r="A272" s="793" t="s">
        <v>375</v>
      </c>
      <c r="B272" s="793" t="s">
        <v>376</v>
      </c>
      <c r="C272" s="793" t="s">
        <v>952</v>
      </c>
      <c r="D272" s="793" t="s">
        <v>63</v>
      </c>
      <c r="E272" s="793" t="s">
        <v>129</v>
      </c>
      <c r="F272" s="970"/>
      <c r="G272" s="794"/>
      <c r="H272" s="795"/>
      <c r="I272" s="796">
        <v>309</v>
      </c>
      <c r="J272" s="797">
        <v>185</v>
      </c>
      <c r="K272" s="798">
        <v>494</v>
      </c>
      <c r="L272" s="799">
        <v>103</v>
      </c>
      <c r="M272" s="800">
        <v>61.666666666666664</v>
      </c>
      <c r="N272" s="801">
        <v>164.66666666666666</v>
      </c>
      <c r="O272" s="826"/>
      <c r="P272" s="816">
        <v>26</v>
      </c>
    </row>
    <row r="273" spans="1:16" ht="13.5" customHeight="1" x14ac:dyDescent="0.35">
      <c r="A273" s="793" t="s">
        <v>377</v>
      </c>
      <c r="B273" s="793" t="s">
        <v>378</v>
      </c>
      <c r="C273" s="793" t="s">
        <v>952</v>
      </c>
      <c r="D273" s="793" t="s">
        <v>63</v>
      </c>
      <c r="E273" s="793" t="s">
        <v>129</v>
      </c>
      <c r="F273" s="970"/>
      <c r="G273" s="794"/>
      <c r="H273" s="795"/>
      <c r="I273" s="796">
        <v>561</v>
      </c>
      <c r="J273" s="797">
        <v>334</v>
      </c>
      <c r="K273" s="798">
        <v>895</v>
      </c>
      <c r="L273" s="799">
        <v>187</v>
      </c>
      <c r="M273" s="800">
        <v>111.33333333333333</v>
      </c>
      <c r="N273" s="801">
        <v>298.33333333333331</v>
      </c>
      <c r="O273" s="826"/>
      <c r="P273" s="816">
        <v>33</v>
      </c>
    </row>
    <row r="274" spans="1:16" ht="13.5" customHeight="1" x14ac:dyDescent="0.35">
      <c r="A274" s="793" t="s">
        <v>369</v>
      </c>
      <c r="B274" s="793" t="s">
        <v>370</v>
      </c>
      <c r="C274" s="793" t="s">
        <v>952</v>
      </c>
      <c r="D274" s="793" t="s">
        <v>63</v>
      </c>
      <c r="E274" s="793" t="s">
        <v>129</v>
      </c>
      <c r="F274" s="970"/>
      <c r="G274" s="794"/>
      <c r="H274" s="795"/>
      <c r="I274" s="796">
        <v>443</v>
      </c>
      <c r="J274" s="797">
        <v>260</v>
      </c>
      <c r="K274" s="798">
        <v>703</v>
      </c>
      <c r="L274" s="799">
        <v>147.66666666666666</v>
      </c>
      <c r="M274" s="800">
        <v>86.666666666666671</v>
      </c>
      <c r="N274" s="801">
        <v>234.33333333333334</v>
      </c>
      <c r="O274" s="826"/>
      <c r="P274" s="816">
        <v>54</v>
      </c>
    </row>
    <row r="275" spans="1:16" ht="13.5" customHeight="1" x14ac:dyDescent="0.35">
      <c r="A275" s="793" t="s">
        <v>667</v>
      </c>
      <c r="B275" s="793" t="s">
        <v>668</v>
      </c>
      <c r="C275" s="793" t="s">
        <v>946</v>
      </c>
      <c r="D275" s="793" t="s">
        <v>60</v>
      </c>
      <c r="E275" s="793" t="s">
        <v>129</v>
      </c>
      <c r="F275" s="970"/>
      <c r="G275" s="794"/>
      <c r="H275" s="795"/>
      <c r="I275" s="796">
        <v>159</v>
      </c>
      <c r="J275" s="797">
        <v>73</v>
      </c>
      <c r="K275" s="798">
        <v>232</v>
      </c>
      <c r="L275" s="799">
        <v>53</v>
      </c>
      <c r="M275" s="800">
        <v>24.333333333333332</v>
      </c>
      <c r="N275" s="801">
        <v>77.333333333333329</v>
      </c>
      <c r="O275" s="826"/>
      <c r="P275" s="816">
        <v>155</v>
      </c>
    </row>
    <row r="276" spans="1:16" ht="13.5" customHeight="1" x14ac:dyDescent="0.35">
      <c r="A276" s="793" t="s">
        <v>669</v>
      </c>
      <c r="B276" s="793" t="s">
        <v>670</v>
      </c>
      <c r="C276" s="793" t="s">
        <v>946</v>
      </c>
      <c r="D276" s="793" t="s">
        <v>60</v>
      </c>
      <c r="E276" s="793" t="s">
        <v>129</v>
      </c>
      <c r="F276" s="970"/>
      <c r="G276" s="794"/>
      <c r="H276" s="795"/>
      <c r="I276" s="796">
        <v>269</v>
      </c>
      <c r="J276" s="797">
        <v>155</v>
      </c>
      <c r="K276" s="798">
        <v>424</v>
      </c>
      <c r="L276" s="799">
        <v>89.666666666666671</v>
      </c>
      <c r="M276" s="800">
        <v>51.666666666666664</v>
      </c>
      <c r="N276" s="801">
        <v>141.33333333333334</v>
      </c>
      <c r="O276" s="826"/>
      <c r="P276" s="816">
        <v>101</v>
      </c>
    </row>
    <row r="277" spans="1:16" ht="13.5" customHeight="1" x14ac:dyDescent="0.35">
      <c r="A277" s="793" t="s">
        <v>671</v>
      </c>
      <c r="B277" s="793" t="s">
        <v>672</v>
      </c>
      <c r="C277" s="793" t="s">
        <v>946</v>
      </c>
      <c r="D277" s="793" t="s">
        <v>60</v>
      </c>
      <c r="E277" s="793" t="s">
        <v>129</v>
      </c>
      <c r="F277" s="970"/>
      <c r="G277" s="794"/>
      <c r="H277" s="795"/>
      <c r="I277" s="796">
        <v>208</v>
      </c>
      <c r="J277" s="797">
        <v>113</v>
      </c>
      <c r="K277" s="798">
        <v>321</v>
      </c>
      <c r="L277" s="799">
        <v>69.333333333333329</v>
      </c>
      <c r="M277" s="800">
        <v>37.666666666666664</v>
      </c>
      <c r="N277" s="801">
        <v>107</v>
      </c>
      <c r="O277" s="826"/>
      <c r="P277" s="816">
        <v>222</v>
      </c>
    </row>
    <row r="278" spans="1:16" ht="13.5" customHeight="1" x14ac:dyDescent="0.35">
      <c r="A278" s="793" t="s">
        <v>673</v>
      </c>
      <c r="B278" s="793" t="s">
        <v>674</v>
      </c>
      <c r="C278" s="793" t="s">
        <v>946</v>
      </c>
      <c r="D278" s="793" t="s">
        <v>60</v>
      </c>
      <c r="E278" s="793" t="s">
        <v>129</v>
      </c>
      <c r="F278" s="970"/>
      <c r="G278" s="794"/>
      <c r="H278" s="795"/>
      <c r="I278" s="796">
        <v>274</v>
      </c>
      <c r="J278" s="797">
        <v>133</v>
      </c>
      <c r="K278" s="798">
        <v>407</v>
      </c>
      <c r="L278" s="799">
        <v>91.333333333333329</v>
      </c>
      <c r="M278" s="800">
        <v>44.333333333333336</v>
      </c>
      <c r="N278" s="801">
        <v>135.66666666666666</v>
      </c>
      <c r="O278" s="826"/>
      <c r="P278" s="816">
        <v>259</v>
      </c>
    </row>
    <row r="279" spans="1:16" ht="13.5" customHeight="1" x14ac:dyDescent="0.35">
      <c r="A279" s="793" t="s">
        <v>675</v>
      </c>
      <c r="B279" s="793" t="s">
        <v>676</v>
      </c>
      <c r="C279" s="793" t="s">
        <v>946</v>
      </c>
      <c r="D279" s="793" t="s">
        <v>60</v>
      </c>
      <c r="E279" s="793" t="s">
        <v>129</v>
      </c>
      <c r="F279" s="970"/>
      <c r="G279" s="794"/>
      <c r="H279" s="795"/>
      <c r="I279" s="796">
        <v>247</v>
      </c>
      <c r="J279" s="797">
        <v>139</v>
      </c>
      <c r="K279" s="798">
        <v>386</v>
      </c>
      <c r="L279" s="799">
        <v>82.333333333333329</v>
      </c>
      <c r="M279" s="800">
        <v>46.333333333333336</v>
      </c>
      <c r="N279" s="801">
        <v>128.66666666666666</v>
      </c>
      <c r="O279" s="826"/>
      <c r="P279" s="816">
        <v>263</v>
      </c>
    </row>
    <row r="280" spans="1:16" ht="13.5" customHeight="1" x14ac:dyDescent="0.35">
      <c r="A280" s="793" t="s">
        <v>677</v>
      </c>
      <c r="B280" s="793" t="s">
        <v>678</v>
      </c>
      <c r="C280" s="793" t="s">
        <v>60</v>
      </c>
      <c r="D280" s="793" t="s">
        <v>60</v>
      </c>
      <c r="E280" s="793" t="s">
        <v>129</v>
      </c>
      <c r="F280" s="970"/>
      <c r="G280" s="794"/>
      <c r="H280" s="795"/>
      <c r="I280" s="796">
        <v>1790</v>
      </c>
      <c r="J280" s="797">
        <v>1070</v>
      </c>
      <c r="K280" s="798">
        <v>2860</v>
      </c>
      <c r="L280" s="799">
        <v>596.66666666666663</v>
      </c>
      <c r="M280" s="800">
        <v>356.66666666666669</v>
      </c>
      <c r="N280" s="801">
        <v>953.33333333333337</v>
      </c>
      <c r="O280" s="826"/>
      <c r="P280" s="816">
        <v>6</v>
      </c>
    </row>
    <row r="281" spans="1:16" ht="13.5" customHeight="1" x14ac:dyDescent="0.35">
      <c r="A281" s="793" t="s">
        <v>679</v>
      </c>
      <c r="B281" s="793" t="s">
        <v>680</v>
      </c>
      <c r="C281" s="793" t="s">
        <v>60</v>
      </c>
      <c r="D281" s="793" t="s">
        <v>60</v>
      </c>
      <c r="E281" s="793" t="s">
        <v>129</v>
      </c>
      <c r="F281" s="970"/>
      <c r="G281" s="794"/>
      <c r="H281" s="795"/>
      <c r="I281" s="796">
        <v>589</v>
      </c>
      <c r="J281" s="797">
        <v>354</v>
      </c>
      <c r="K281" s="798">
        <v>943</v>
      </c>
      <c r="L281" s="799">
        <v>196.33333333333334</v>
      </c>
      <c r="M281" s="800">
        <v>118</v>
      </c>
      <c r="N281" s="801">
        <v>314.33333333333331</v>
      </c>
      <c r="O281" s="826"/>
      <c r="P281" s="816">
        <v>81</v>
      </c>
    </row>
    <row r="282" spans="1:16" ht="13.5" customHeight="1" x14ac:dyDescent="0.35">
      <c r="A282" s="793" t="s">
        <v>681</v>
      </c>
      <c r="B282" s="793" t="s">
        <v>682</v>
      </c>
      <c r="C282" s="793" t="s">
        <v>60</v>
      </c>
      <c r="D282" s="793" t="s">
        <v>60</v>
      </c>
      <c r="E282" s="793" t="s">
        <v>129</v>
      </c>
      <c r="F282" s="970"/>
      <c r="G282" s="794"/>
      <c r="H282" s="795"/>
      <c r="I282" s="796">
        <v>687</v>
      </c>
      <c r="J282" s="797">
        <v>438</v>
      </c>
      <c r="K282" s="798">
        <v>1125</v>
      </c>
      <c r="L282" s="799">
        <v>229</v>
      </c>
      <c r="M282" s="800">
        <v>146</v>
      </c>
      <c r="N282" s="801">
        <v>375</v>
      </c>
      <c r="O282" s="826"/>
      <c r="P282" s="816">
        <v>104</v>
      </c>
    </row>
    <row r="283" spans="1:16" ht="13.5" customHeight="1" x14ac:dyDescent="0.35">
      <c r="A283" s="793" t="s">
        <v>683</v>
      </c>
      <c r="B283" s="793" t="s">
        <v>684</v>
      </c>
      <c r="C283" s="793" t="s">
        <v>60</v>
      </c>
      <c r="D283" s="793" t="s">
        <v>60</v>
      </c>
      <c r="E283" s="793" t="s">
        <v>129</v>
      </c>
      <c r="F283" s="970"/>
      <c r="G283" s="794"/>
      <c r="H283" s="795"/>
      <c r="I283" s="796">
        <v>720</v>
      </c>
      <c r="J283" s="797">
        <v>410</v>
      </c>
      <c r="K283" s="798">
        <v>1130</v>
      </c>
      <c r="L283" s="799">
        <v>240</v>
      </c>
      <c r="M283" s="800">
        <v>136.66666666666666</v>
      </c>
      <c r="N283" s="801">
        <v>376.66666666666669</v>
      </c>
      <c r="O283" s="826"/>
      <c r="P283" s="816">
        <v>8</v>
      </c>
    </row>
    <row r="284" spans="1:16" ht="13.5" customHeight="1" x14ac:dyDescent="0.35">
      <c r="A284" s="793" t="s">
        <v>685</v>
      </c>
      <c r="B284" s="793" t="s">
        <v>686</v>
      </c>
      <c r="C284" s="793" t="s">
        <v>60</v>
      </c>
      <c r="D284" s="793" t="s">
        <v>60</v>
      </c>
      <c r="E284" s="793" t="s">
        <v>129</v>
      </c>
      <c r="F284" s="970"/>
      <c r="G284" s="794"/>
      <c r="H284" s="795"/>
      <c r="I284" s="796">
        <v>438</v>
      </c>
      <c r="J284" s="797">
        <v>228</v>
      </c>
      <c r="K284" s="798">
        <v>666</v>
      </c>
      <c r="L284" s="799">
        <v>146</v>
      </c>
      <c r="M284" s="800">
        <v>76</v>
      </c>
      <c r="N284" s="801">
        <v>222</v>
      </c>
      <c r="O284" s="826"/>
      <c r="P284" s="816">
        <v>206</v>
      </c>
    </row>
    <row r="285" spans="1:16" ht="13.5" customHeight="1" x14ac:dyDescent="0.35">
      <c r="A285" s="793" t="s">
        <v>687</v>
      </c>
      <c r="B285" s="793" t="s">
        <v>688</v>
      </c>
      <c r="C285" s="793" t="s">
        <v>60</v>
      </c>
      <c r="D285" s="793" t="s">
        <v>60</v>
      </c>
      <c r="E285" s="793" t="s">
        <v>129</v>
      </c>
      <c r="F285" s="970"/>
      <c r="G285" s="794"/>
      <c r="H285" s="795"/>
      <c r="I285" s="796">
        <v>618</v>
      </c>
      <c r="J285" s="797">
        <v>412</v>
      </c>
      <c r="K285" s="798">
        <v>1030</v>
      </c>
      <c r="L285" s="799">
        <v>206</v>
      </c>
      <c r="M285" s="800">
        <v>137.33333333333334</v>
      </c>
      <c r="N285" s="801">
        <v>343.33333333333331</v>
      </c>
      <c r="O285" s="826"/>
      <c r="P285" s="816">
        <v>31</v>
      </c>
    </row>
    <row r="286" spans="1:16" ht="13.5" customHeight="1" x14ac:dyDescent="0.35">
      <c r="A286" s="793" t="s">
        <v>689</v>
      </c>
      <c r="B286" s="793" t="s">
        <v>690</v>
      </c>
      <c r="C286" s="793" t="s">
        <v>60</v>
      </c>
      <c r="D286" s="793" t="s">
        <v>60</v>
      </c>
      <c r="E286" s="793" t="s">
        <v>129</v>
      </c>
      <c r="F286" s="970"/>
      <c r="G286" s="794"/>
      <c r="H286" s="795"/>
      <c r="I286" s="796">
        <v>605</v>
      </c>
      <c r="J286" s="797">
        <v>373</v>
      </c>
      <c r="K286" s="798">
        <v>978</v>
      </c>
      <c r="L286" s="799">
        <v>201.66666666666666</v>
      </c>
      <c r="M286" s="800">
        <v>124.33333333333333</v>
      </c>
      <c r="N286" s="801">
        <v>326</v>
      </c>
      <c r="O286" s="826"/>
      <c r="P286" s="816">
        <v>19</v>
      </c>
    </row>
    <row r="287" spans="1:16" ht="13.5" customHeight="1" x14ac:dyDescent="0.35">
      <c r="A287" s="793" t="s">
        <v>580</v>
      </c>
      <c r="B287" s="793" t="s">
        <v>581</v>
      </c>
      <c r="C287" s="793" t="s">
        <v>947</v>
      </c>
      <c r="D287" s="793" t="s">
        <v>58</v>
      </c>
      <c r="E287" s="793" t="s">
        <v>129</v>
      </c>
      <c r="F287" s="970"/>
      <c r="G287" s="794"/>
      <c r="H287" s="795"/>
      <c r="I287" s="796">
        <v>125</v>
      </c>
      <c r="J287" s="797">
        <v>85</v>
      </c>
      <c r="K287" s="798">
        <v>210</v>
      </c>
      <c r="L287" s="799">
        <v>41.666666666666664</v>
      </c>
      <c r="M287" s="800">
        <v>28.333333333333332</v>
      </c>
      <c r="N287" s="801">
        <v>70</v>
      </c>
      <c r="O287" s="826"/>
      <c r="P287" s="816">
        <v>164</v>
      </c>
    </row>
    <row r="288" spans="1:16" ht="13.5" customHeight="1" x14ac:dyDescent="0.35">
      <c r="A288" s="793" t="s">
        <v>582</v>
      </c>
      <c r="B288" s="793" t="s">
        <v>583</v>
      </c>
      <c r="C288" s="793" t="s">
        <v>947</v>
      </c>
      <c r="D288" s="793" t="s">
        <v>58</v>
      </c>
      <c r="E288" s="793" t="s">
        <v>129</v>
      </c>
      <c r="F288" s="970"/>
      <c r="G288" s="794"/>
      <c r="H288" s="795"/>
      <c r="I288" s="796">
        <v>463</v>
      </c>
      <c r="J288" s="797">
        <v>243</v>
      </c>
      <c r="K288" s="798">
        <v>706</v>
      </c>
      <c r="L288" s="799">
        <v>154.33333333333334</v>
      </c>
      <c r="M288" s="800">
        <v>81</v>
      </c>
      <c r="N288" s="801">
        <v>235.33333333333334</v>
      </c>
      <c r="O288" s="826"/>
      <c r="P288" s="816">
        <v>149</v>
      </c>
    </row>
    <row r="289" spans="1:16" ht="13.5" customHeight="1" x14ac:dyDescent="0.35">
      <c r="A289" s="793" t="s">
        <v>584</v>
      </c>
      <c r="B289" s="793" t="s">
        <v>585</v>
      </c>
      <c r="C289" s="793" t="s">
        <v>947</v>
      </c>
      <c r="D289" s="793" t="s">
        <v>58</v>
      </c>
      <c r="E289" s="793" t="s">
        <v>129</v>
      </c>
      <c r="F289" s="970"/>
      <c r="G289" s="794"/>
      <c r="H289" s="795"/>
      <c r="I289" s="796">
        <v>264</v>
      </c>
      <c r="J289" s="797">
        <v>167</v>
      </c>
      <c r="K289" s="798">
        <v>431</v>
      </c>
      <c r="L289" s="799">
        <v>88</v>
      </c>
      <c r="M289" s="800">
        <v>55.666666666666664</v>
      </c>
      <c r="N289" s="801">
        <v>143.66666666666666</v>
      </c>
      <c r="O289" s="826"/>
      <c r="P289" s="816">
        <v>213</v>
      </c>
    </row>
    <row r="290" spans="1:16" ht="13.5" customHeight="1" x14ac:dyDescent="0.35">
      <c r="A290" s="793" t="s">
        <v>586</v>
      </c>
      <c r="B290" s="793" t="s">
        <v>587</v>
      </c>
      <c r="C290" s="793" t="s">
        <v>947</v>
      </c>
      <c r="D290" s="793" t="s">
        <v>58</v>
      </c>
      <c r="E290" s="793" t="s">
        <v>129</v>
      </c>
      <c r="F290" s="970"/>
      <c r="G290" s="794"/>
      <c r="H290" s="795"/>
      <c r="I290" s="796">
        <v>169</v>
      </c>
      <c r="J290" s="797">
        <v>85</v>
      </c>
      <c r="K290" s="798">
        <v>254</v>
      </c>
      <c r="L290" s="799">
        <v>56.333333333333336</v>
      </c>
      <c r="M290" s="800">
        <v>28.333333333333332</v>
      </c>
      <c r="N290" s="801">
        <v>84.666666666666671</v>
      </c>
      <c r="O290" s="826"/>
      <c r="P290" s="816">
        <v>136</v>
      </c>
    </row>
    <row r="291" spans="1:16" ht="13.5" customHeight="1" x14ac:dyDescent="0.35">
      <c r="A291" s="793" t="s">
        <v>588</v>
      </c>
      <c r="B291" s="793" t="s">
        <v>589</v>
      </c>
      <c r="C291" s="793" t="s">
        <v>947</v>
      </c>
      <c r="D291" s="793" t="s">
        <v>58</v>
      </c>
      <c r="E291" s="793" t="s">
        <v>129</v>
      </c>
      <c r="F291" s="970"/>
      <c r="G291" s="794"/>
      <c r="H291" s="795"/>
      <c r="I291" s="796">
        <v>248</v>
      </c>
      <c r="J291" s="797">
        <v>132</v>
      </c>
      <c r="K291" s="798">
        <v>380</v>
      </c>
      <c r="L291" s="799">
        <v>82.666666666666671</v>
      </c>
      <c r="M291" s="800">
        <v>44</v>
      </c>
      <c r="N291" s="801">
        <v>126.66666666666667</v>
      </c>
      <c r="O291" s="826"/>
      <c r="P291" s="816">
        <v>290</v>
      </c>
    </row>
    <row r="292" spans="1:16" ht="13.5" customHeight="1" x14ac:dyDescent="0.35">
      <c r="A292" s="793" t="s">
        <v>590</v>
      </c>
      <c r="B292" s="793" t="s">
        <v>591</v>
      </c>
      <c r="C292" s="793" t="s">
        <v>947</v>
      </c>
      <c r="D292" s="793" t="s">
        <v>58</v>
      </c>
      <c r="E292" s="793" t="s">
        <v>129</v>
      </c>
      <c r="F292" s="970"/>
      <c r="G292" s="794"/>
      <c r="H292" s="795"/>
      <c r="I292" s="796">
        <v>217</v>
      </c>
      <c r="J292" s="797">
        <v>125</v>
      </c>
      <c r="K292" s="798">
        <v>342</v>
      </c>
      <c r="L292" s="799">
        <v>72.333333333333329</v>
      </c>
      <c r="M292" s="800">
        <v>41.666666666666664</v>
      </c>
      <c r="N292" s="801">
        <v>114</v>
      </c>
      <c r="O292" s="826"/>
      <c r="P292" s="816">
        <v>311</v>
      </c>
    </row>
    <row r="293" spans="1:16" ht="13.5" customHeight="1" x14ac:dyDescent="0.35">
      <c r="A293" s="793" t="s">
        <v>592</v>
      </c>
      <c r="B293" s="793" t="s">
        <v>593</v>
      </c>
      <c r="C293" s="793" t="s">
        <v>947</v>
      </c>
      <c r="D293" s="793" t="s">
        <v>58</v>
      </c>
      <c r="E293" s="793" t="s">
        <v>129</v>
      </c>
      <c r="F293" s="970"/>
      <c r="G293" s="794"/>
      <c r="H293" s="795"/>
      <c r="I293" s="796">
        <v>250</v>
      </c>
      <c r="J293" s="797">
        <v>173</v>
      </c>
      <c r="K293" s="798">
        <v>423</v>
      </c>
      <c r="L293" s="799">
        <v>83.333333333333329</v>
      </c>
      <c r="M293" s="800">
        <v>57.666666666666664</v>
      </c>
      <c r="N293" s="801">
        <v>141</v>
      </c>
      <c r="O293" s="826"/>
      <c r="P293" s="816">
        <v>174</v>
      </c>
    </row>
    <row r="294" spans="1:16" ht="13.5" customHeight="1" x14ac:dyDescent="0.35">
      <c r="A294" s="793" t="s">
        <v>640</v>
      </c>
      <c r="B294" s="793" t="s">
        <v>641</v>
      </c>
      <c r="C294" s="793" t="s">
        <v>642</v>
      </c>
      <c r="D294" s="793" t="s">
        <v>56</v>
      </c>
      <c r="E294" s="793" t="s">
        <v>129</v>
      </c>
      <c r="F294" s="970"/>
      <c r="G294" s="794"/>
      <c r="H294" s="795"/>
      <c r="I294" s="796">
        <v>351</v>
      </c>
      <c r="J294" s="797">
        <v>216</v>
      </c>
      <c r="K294" s="798">
        <v>567</v>
      </c>
      <c r="L294" s="799">
        <v>117</v>
      </c>
      <c r="M294" s="800">
        <v>72</v>
      </c>
      <c r="N294" s="801">
        <v>189</v>
      </c>
      <c r="O294" s="826"/>
      <c r="P294" s="816">
        <v>171</v>
      </c>
    </row>
    <row r="295" spans="1:16" ht="13.5" customHeight="1" x14ac:dyDescent="0.35">
      <c r="A295" s="793" t="s">
        <v>643</v>
      </c>
      <c r="B295" s="793" t="s">
        <v>642</v>
      </c>
      <c r="C295" s="793" t="s">
        <v>642</v>
      </c>
      <c r="D295" s="793" t="s">
        <v>56</v>
      </c>
      <c r="E295" s="793" t="s">
        <v>129</v>
      </c>
      <c r="F295" s="970"/>
      <c r="G295" s="794"/>
      <c r="H295" s="795"/>
      <c r="I295" s="796">
        <v>911</v>
      </c>
      <c r="J295" s="797">
        <v>557</v>
      </c>
      <c r="K295" s="798">
        <v>1468</v>
      </c>
      <c r="L295" s="799">
        <v>303.66666666666669</v>
      </c>
      <c r="M295" s="800">
        <v>185.66666666666666</v>
      </c>
      <c r="N295" s="801">
        <v>489.33333333333331</v>
      </c>
      <c r="O295" s="826"/>
      <c r="P295" s="816">
        <v>231</v>
      </c>
    </row>
    <row r="296" spans="1:16" ht="13.5" customHeight="1" x14ac:dyDescent="0.35">
      <c r="A296" s="793" t="s">
        <v>691</v>
      </c>
      <c r="B296" s="793" t="s">
        <v>692</v>
      </c>
      <c r="C296" s="793" t="s">
        <v>948</v>
      </c>
      <c r="D296" s="793" t="s">
        <v>60</v>
      </c>
      <c r="E296" s="793" t="s">
        <v>129</v>
      </c>
      <c r="F296" s="970"/>
      <c r="G296" s="794"/>
      <c r="H296" s="795"/>
      <c r="I296" s="796">
        <v>160</v>
      </c>
      <c r="J296" s="797">
        <v>97</v>
      </c>
      <c r="K296" s="798">
        <v>257</v>
      </c>
      <c r="L296" s="799">
        <v>53.333333333333336</v>
      </c>
      <c r="M296" s="800">
        <v>32.333333333333336</v>
      </c>
      <c r="N296" s="801">
        <v>85.666666666666671</v>
      </c>
      <c r="O296" s="826"/>
      <c r="P296" s="816">
        <v>271</v>
      </c>
    </row>
    <row r="297" spans="1:16" ht="13.5" customHeight="1" x14ac:dyDescent="0.35">
      <c r="A297" s="793" t="s">
        <v>693</v>
      </c>
      <c r="B297" s="793" t="s">
        <v>694</v>
      </c>
      <c r="C297" s="793" t="s">
        <v>948</v>
      </c>
      <c r="D297" s="793" t="s">
        <v>60</v>
      </c>
      <c r="E297" s="793" t="s">
        <v>129</v>
      </c>
      <c r="F297" s="970"/>
      <c r="G297" s="794"/>
      <c r="H297" s="795"/>
      <c r="I297" s="796">
        <v>169</v>
      </c>
      <c r="J297" s="797">
        <v>92</v>
      </c>
      <c r="K297" s="798">
        <v>261</v>
      </c>
      <c r="L297" s="799">
        <v>56.333333333333336</v>
      </c>
      <c r="M297" s="800">
        <v>30.666666666666668</v>
      </c>
      <c r="N297" s="801">
        <v>87</v>
      </c>
      <c r="O297" s="826"/>
      <c r="P297" s="816">
        <v>187</v>
      </c>
    </row>
    <row r="298" spans="1:16" ht="13.5" customHeight="1" x14ac:dyDescent="0.35">
      <c r="A298" s="793" t="s">
        <v>695</v>
      </c>
      <c r="B298" s="793" t="s">
        <v>696</v>
      </c>
      <c r="C298" s="793" t="s">
        <v>948</v>
      </c>
      <c r="D298" s="793" t="s">
        <v>60</v>
      </c>
      <c r="E298" s="793" t="s">
        <v>129</v>
      </c>
      <c r="F298" s="970"/>
      <c r="G298" s="794"/>
      <c r="H298" s="795"/>
      <c r="I298" s="796">
        <v>118</v>
      </c>
      <c r="J298" s="797">
        <v>58</v>
      </c>
      <c r="K298" s="798">
        <v>176</v>
      </c>
      <c r="L298" s="799">
        <v>39.333333333333336</v>
      </c>
      <c r="M298" s="800">
        <v>19.333333333333332</v>
      </c>
      <c r="N298" s="801">
        <v>58.666666666666664</v>
      </c>
      <c r="O298" s="826"/>
      <c r="P298" s="816">
        <v>118</v>
      </c>
    </row>
    <row r="299" spans="1:16" ht="13.5" customHeight="1" x14ac:dyDescent="0.35">
      <c r="A299" s="793" t="s">
        <v>697</v>
      </c>
      <c r="B299" s="793" t="s">
        <v>698</v>
      </c>
      <c r="C299" s="793" t="s">
        <v>948</v>
      </c>
      <c r="D299" s="793" t="s">
        <v>60</v>
      </c>
      <c r="E299" s="793" t="s">
        <v>129</v>
      </c>
      <c r="F299" s="970"/>
      <c r="G299" s="794"/>
      <c r="H299" s="795"/>
      <c r="I299" s="796">
        <v>183</v>
      </c>
      <c r="J299" s="797">
        <v>84</v>
      </c>
      <c r="K299" s="798">
        <v>267</v>
      </c>
      <c r="L299" s="799">
        <v>61</v>
      </c>
      <c r="M299" s="800">
        <v>28</v>
      </c>
      <c r="N299" s="801">
        <v>89</v>
      </c>
      <c r="O299" s="826"/>
      <c r="P299" s="816">
        <v>159</v>
      </c>
    </row>
    <row r="300" spans="1:16" ht="13.5" customHeight="1" x14ac:dyDescent="0.35">
      <c r="A300" s="793" t="s">
        <v>699</v>
      </c>
      <c r="B300" s="793" t="s">
        <v>700</v>
      </c>
      <c r="C300" s="793" t="s">
        <v>948</v>
      </c>
      <c r="D300" s="793" t="s">
        <v>60</v>
      </c>
      <c r="E300" s="793" t="s">
        <v>129</v>
      </c>
      <c r="F300" s="970"/>
      <c r="G300" s="794"/>
      <c r="H300" s="795"/>
      <c r="I300" s="796">
        <v>233</v>
      </c>
      <c r="J300" s="797">
        <v>140</v>
      </c>
      <c r="K300" s="798">
        <v>373</v>
      </c>
      <c r="L300" s="799">
        <v>77.666666666666671</v>
      </c>
      <c r="M300" s="800">
        <v>46.666666666666664</v>
      </c>
      <c r="N300" s="801">
        <v>124.33333333333333</v>
      </c>
      <c r="O300" s="826"/>
      <c r="P300" s="816">
        <v>191</v>
      </c>
    </row>
    <row r="301" spans="1:16" ht="13.5" customHeight="1" x14ac:dyDescent="0.35">
      <c r="A301" s="793" t="s">
        <v>701</v>
      </c>
      <c r="B301" s="793" t="s">
        <v>702</v>
      </c>
      <c r="C301" s="793" t="s">
        <v>948</v>
      </c>
      <c r="D301" s="793" t="s">
        <v>60</v>
      </c>
      <c r="E301" s="793" t="s">
        <v>129</v>
      </c>
      <c r="F301" s="970"/>
      <c r="G301" s="794"/>
      <c r="H301" s="795"/>
      <c r="I301" s="796">
        <v>233</v>
      </c>
      <c r="J301" s="797">
        <v>120</v>
      </c>
      <c r="K301" s="798">
        <v>353</v>
      </c>
      <c r="L301" s="799">
        <v>77.666666666666671</v>
      </c>
      <c r="M301" s="800">
        <v>40</v>
      </c>
      <c r="N301" s="801">
        <v>117.66666666666667</v>
      </c>
      <c r="O301" s="826"/>
      <c r="P301" s="816">
        <v>114</v>
      </c>
    </row>
    <row r="302" spans="1:16" ht="13.5" customHeight="1" x14ac:dyDescent="0.35">
      <c r="A302" s="793" t="s">
        <v>710</v>
      </c>
      <c r="B302" s="793" t="s">
        <v>1208</v>
      </c>
      <c r="C302" s="793" t="s">
        <v>918</v>
      </c>
      <c r="D302" s="793" t="s">
        <v>705</v>
      </c>
      <c r="E302" s="793" t="s">
        <v>129</v>
      </c>
      <c r="F302" s="970"/>
      <c r="G302" s="794"/>
      <c r="H302" s="795"/>
      <c r="I302" s="796">
        <v>567</v>
      </c>
      <c r="J302" s="797">
        <v>343</v>
      </c>
      <c r="K302" s="798">
        <v>910</v>
      </c>
      <c r="L302" s="799">
        <v>189</v>
      </c>
      <c r="M302" s="800">
        <v>114.33333333333333</v>
      </c>
      <c r="N302" s="801">
        <v>303.33333333333331</v>
      </c>
      <c r="O302" s="826"/>
      <c r="P302" s="816">
        <v>9</v>
      </c>
    </row>
    <row r="303" spans="1:16" ht="13.5" customHeight="1" x14ac:dyDescent="0.35">
      <c r="A303" s="793" t="s">
        <v>708</v>
      </c>
      <c r="B303" s="793" t="s">
        <v>709</v>
      </c>
      <c r="C303" s="793" t="s">
        <v>918</v>
      </c>
      <c r="D303" s="793" t="s">
        <v>705</v>
      </c>
      <c r="E303" s="793" t="s">
        <v>129</v>
      </c>
      <c r="F303" s="970"/>
      <c r="G303" s="794"/>
      <c r="H303" s="795"/>
      <c r="I303" s="796">
        <v>824</v>
      </c>
      <c r="J303" s="797">
        <v>468</v>
      </c>
      <c r="K303" s="798">
        <v>1292</v>
      </c>
      <c r="L303" s="799">
        <v>274.66666666666669</v>
      </c>
      <c r="M303" s="800">
        <v>156</v>
      </c>
      <c r="N303" s="801">
        <v>430.66666666666669</v>
      </c>
      <c r="O303" s="826"/>
      <c r="P303" s="816">
        <v>217</v>
      </c>
    </row>
    <row r="304" spans="1:16" ht="13.5" customHeight="1" x14ac:dyDescent="0.35">
      <c r="A304" s="793" t="s">
        <v>379</v>
      </c>
      <c r="B304" s="793" t="s">
        <v>380</v>
      </c>
      <c r="C304" s="793" t="s">
        <v>915</v>
      </c>
      <c r="D304" s="793" t="s">
        <v>63</v>
      </c>
      <c r="E304" s="793" t="s">
        <v>129</v>
      </c>
      <c r="F304" s="970"/>
      <c r="G304" s="794"/>
      <c r="H304" s="795"/>
      <c r="I304" s="796">
        <v>338</v>
      </c>
      <c r="J304" s="797">
        <v>213</v>
      </c>
      <c r="K304" s="798">
        <v>551</v>
      </c>
      <c r="L304" s="799">
        <v>112.66666666666667</v>
      </c>
      <c r="M304" s="800">
        <v>71</v>
      </c>
      <c r="N304" s="801">
        <v>183.66666666666666</v>
      </c>
      <c r="O304" s="826"/>
      <c r="P304" s="816">
        <v>16</v>
      </c>
    </row>
    <row r="305" spans="1:16" ht="13.5" customHeight="1" x14ac:dyDescent="0.35">
      <c r="A305" s="793" t="s">
        <v>381</v>
      </c>
      <c r="B305" s="793" t="s">
        <v>382</v>
      </c>
      <c r="C305" s="793" t="s">
        <v>915</v>
      </c>
      <c r="D305" s="793" t="s">
        <v>63</v>
      </c>
      <c r="E305" s="793" t="s">
        <v>129</v>
      </c>
      <c r="F305" s="970"/>
      <c r="G305" s="794"/>
      <c r="H305" s="795"/>
      <c r="I305" s="796">
        <v>334</v>
      </c>
      <c r="J305" s="797">
        <v>200</v>
      </c>
      <c r="K305" s="798">
        <v>534</v>
      </c>
      <c r="L305" s="799">
        <v>111.33333333333333</v>
      </c>
      <c r="M305" s="800">
        <v>66.666666666666671</v>
      </c>
      <c r="N305" s="801">
        <v>178</v>
      </c>
      <c r="O305" s="826"/>
      <c r="P305" s="816">
        <v>62</v>
      </c>
    </row>
    <row r="306" spans="1:16" ht="13.5" customHeight="1" x14ac:dyDescent="0.35">
      <c r="A306" s="793" t="s">
        <v>725</v>
      </c>
      <c r="B306" s="793" t="s">
        <v>726</v>
      </c>
      <c r="C306" s="793" t="s">
        <v>915</v>
      </c>
      <c r="D306" s="793" t="s">
        <v>705</v>
      </c>
      <c r="E306" s="793" t="s">
        <v>129</v>
      </c>
      <c r="F306" s="970"/>
      <c r="G306" s="794"/>
      <c r="H306" s="795"/>
      <c r="I306" s="796">
        <v>385</v>
      </c>
      <c r="J306" s="797">
        <v>240</v>
      </c>
      <c r="K306" s="798">
        <v>625</v>
      </c>
      <c r="L306" s="799">
        <v>128.33333333333334</v>
      </c>
      <c r="M306" s="800">
        <v>80</v>
      </c>
      <c r="N306" s="801">
        <v>208.33333333333334</v>
      </c>
      <c r="O306" s="826"/>
      <c r="P306" s="816">
        <v>275</v>
      </c>
    </row>
    <row r="307" spans="1:16" ht="13.5" customHeight="1" x14ac:dyDescent="0.35">
      <c r="A307" s="793" t="s">
        <v>711</v>
      </c>
      <c r="B307" s="793" t="s">
        <v>712</v>
      </c>
      <c r="C307" s="793" t="s">
        <v>915</v>
      </c>
      <c r="D307" s="793" t="s">
        <v>705</v>
      </c>
      <c r="E307" s="793" t="s">
        <v>129</v>
      </c>
      <c r="F307" s="970"/>
      <c r="G307" s="794"/>
      <c r="H307" s="795"/>
      <c r="I307" s="796">
        <v>105</v>
      </c>
      <c r="J307" s="797">
        <v>92</v>
      </c>
      <c r="K307" s="798">
        <v>197</v>
      </c>
      <c r="L307" s="799">
        <v>35</v>
      </c>
      <c r="M307" s="800">
        <v>30.666666666666668</v>
      </c>
      <c r="N307" s="801">
        <v>65.666666666666671</v>
      </c>
      <c r="O307" s="826"/>
      <c r="P307" s="816">
        <v>239</v>
      </c>
    </row>
    <row r="308" spans="1:16" ht="13.5" customHeight="1" x14ac:dyDescent="0.35">
      <c r="A308" s="793" t="s">
        <v>713</v>
      </c>
      <c r="B308" s="793" t="s">
        <v>714</v>
      </c>
      <c r="C308" s="793" t="s">
        <v>915</v>
      </c>
      <c r="D308" s="793" t="s">
        <v>705</v>
      </c>
      <c r="E308" s="793" t="s">
        <v>129</v>
      </c>
      <c r="F308" s="970"/>
      <c r="G308" s="794"/>
      <c r="H308" s="795"/>
      <c r="I308" s="796">
        <v>191</v>
      </c>
      <c r="J308" s="797">
        <v>143</v>
      </c>
      <c r="K308" s="798">
        <v>334</v>
      </c>
      <c r="L308" s="799">
        <v>63.666666666666664</v>
      </c>
      <c r="M308" s="800">
        <v>47.666666666666664</v>
      </c>
      <c r="N308" s="801">
        <v>111.33333333333333</v>
      </c>
      <c r="O308" s="826"/>
      <c r="P308" s="816">
        <v>255</v>
      </c>
    </row>
    <row r="309" spans="1:16" ht="13.5" customHeight="1" x14ac:dyDescent="0.35">
      <c r="A309" s="793" t="s">
        <v>715</v>
      </c>
      <c r="B309" s="793" t="s">
        <v>716</v>
      </c>
      <c r="C309" s="793" t="s">
        <v>915</v>
      </c>
      <c r="D309" s="793" t="s">
        <v>705</v>
      </c>
      <c r="E309" s="793" t="s">
        <v>129</v>
      </c>
      <c r="F309" s="970"/>
      <c r="G309" s="794"/>
      <c r="H309" s="795"/>
      <c r="I309" s="796">
        <v>318</v>
      </c>
      <c r="J309" s="797">
        <v>171</v>
      </c>
      <c r="K309" s="798">
        <v>489</v>
      </c>
      <c r="L309" s="799">
        <v>106</v>
      </c>
      <c r="M309" s="800">
        <v>57</v>
      </c>
      <c r="N309" s="801">
        <v>163</v>
      </c>
      <c r="O309" s="826"/>
      <c r="P309" s="816">
        <v>278</v>
      </c>
    </row>
    <row r="310" spans="1:16" ht="13.5" customHeight="1" x14ac:dyDescent="0.35">
      <c r="A310" s="793" t="s">
        <v>717</v>
      </c>
      <c r="B310" s="793" t="s">
        <v>718</v>
      </c>
      <c r="C310" s="793" t="s">
        <v>915</v>
      </c>
      <c r="D310" s="793" t="s">
        <v>705</v>
      </c>
      <c r="E310" s="793" t="s">
        <v>129</v>
      </c>
      <c r="F310" s="970"/>
      <c r="G310" s="794"/>
      <c r="H310" s="795"/>
      <c r="I310" s="796">
        <v>105</v>
      </c>
      <c r="J310" s="797">
        <v>57</v>
      </c>
      <c r="K310" s="798">
        <v>162</v>
      </c>
      <c r="L310" s="799">
        <v>35</v>
      </c>
      <c r="M310" s="800">
        <v>19</v>
      </c>
      <c r="N310" s="801">
        <v>54</v>
      </c>
      <c r="O310" s="826"/>
      <c r="P310" s="816">
        <v>251</v>
      </c>
    </row>
    <row r="311" spans="1:16" ht="13.5" customHeight="1" x14ac:dyDescent="0.35">
      <c r="A311" s="793" t="s">
        <v>719</v>
      </c>
      <c r="B311" s="793" t="s">
        <v>720</v>
      </c>
      <c r="C311" s="793" t="s">
        <v>915</v>
      </c>
      <c r="D311" s="793" t="s">
        <v>705</v>
      </c>
      <c r="E311" s="793" t="s">
        <v>129</v>
      </c>
      <c r="F311" s="970"/>
      <c r="G311" s="794"/>
      <c r="H311" s="795"/>
      <c r="I311" s="796">
        <v>152</v>
      </c>
      <c r="J311" s="797">
        <v>88</v>
      </c>
      <c r="K311" s="798">
        <v>240</v>
      </c>
      <c r="L311" s="799">
        <v>50.666666666666664</v>
      </c>
      <c r="M311" s="800">
        <v>29.333333333333332</v>
      </c>
      <c r="N311" s="801">
        <v>80</v>
      </c>
      <c r="O311" s="826"/>
      <c r="P311" s="816">
        <v>180</v>
      </c>
    </row>
    <row r="312" spans="1:16" ht="13.5" customHeight="1" x14ac:dyDescent="0.35">
      <c r="A312" s="793" t="s">
        <v>721</v>
      </c>
      <c r="B312" s="793" t="s">
        <v>722</v>
      </c>
      <c r="C312" s="793" t="s">
        <v>915</v>
      </c>
      <c r="D312" s="793" t="s">
        <v>705</v>
      </c>
      <c r="E312" s="793" t="s">
        <v>129</v>
      </c>
      <c r="F312" s="970"/>
      <c r="G312" s="794"/>
      <c r="H312" s="795"/>
      <c r="I312" s="796">
        <v>339</v>
      </c>
      <c r="J312" s="797">
        <v>228</v>
      </c>
      <c r="K312" s="798">
        <v>567</v>
      </c>
      <c r="L312" s="799">
        <v>113</v>
      </c>
      <c r="M312" s="800">
        <v>76</v>
      </c>
      <c r="N312" s="801">
        <v>189</v>
      </c>
      <c r="O312" s="826"/>
      <c r="P312" s="816">
        <v>75</v>
      </c>
    </row>
    <row r="313" spans="1:16" ht="13.5" customHeight="1" x14ac:dyDescent="0.35">
      <c r="A313" s="793" t="s">
        <v>723</v>
      </c>
      <c r="B313" s="793" t="s">
        <v>724</v>
      </c>
      <c r="C313" s="793" t="s">
        <v>915</v>
      </c>
      <c r="D313" s="793" t="s">
        <v>705</v>
      </c>
      <c r="E313" s="793" t="s">
        <v>129</v>
      </c>
      <c r="F313" s="970"/>
      <c r="G313" s="794"/>
      <c r="H313" s="795"/>
      <c r="I313" s="796">
        <v>169</v>
      </c>
      <c r="J313" s="797">
        <v>113</v>
      </c>
      <c r="K313" s="798">
        <v>282</v>
      </c>
      <c r="L313" s="799">
        <v>56.333333333333336</v>
      </c>
      <c r="M313" s="800">
        <v>37.666666666666664</v>
      </c>
      <c r="N313" s="801">
        <v>94</v>
      </c>
      <c r="O313" s="826"/>
      <c r="P313" s="816">
        <v>252</v>
      </c>
    </row>
    <row r="314" spans="1:16" ht="13.5" customHeight="1" x14ac:dyDescent="0.35">
      <c r="A314" s="793" t="s">
        <v>727</v>
      </c>
      <c r="B314" s="793" t="s">
        <v>728</v>
      </c>
      <c r="C314" s="793" t="s">
        <v>951</v>
      </c>
      <c r="D314" s="793" t="s">
        <v>705</v>
      </c>
      <c r="E314" s="793" t="s">
        <v>129</v>
      </c>
      <c r="F314" s="970"/>
      <c r="G314" s="794"/>
      <c r="H314" s="795"/>
      <c r="I314" s="796">
        <v>493</v>
      </c>
      <c r="J314" s="797">
        <v>302</v>
      </c>
      <c r="K314" s="798">
        <v>795</v>
      </c>
      <c r="L314" s="799">
        <v>164.33333333333334</v>
      </c>
      <c r="M314" s="800">
        <v>100.66666666666667</v>
      </c>
      <c r="N314" s="801">
        <v>265</v>
      </c>
      <c r="O314" s="826"/>
      <c r="P314" s="816">
        <v>38</v>
      </c>
    </row>
    <row r="315" spans="1:16" ht="13.5" customHeight="1" x14ac:dyDescent="0.35">
      <c r="A315" s="793" t="s">
        <v>729</v>
      </c>
      <c r="B315" s="793" t="s">
        <v>730</v>
      </c>
      <c r="C315" s="793" t="s">
        <v>951</v>
      </c>
      <c r="D315" s="793" t="s">
        <v>705</v>
      </c>
      <c r="E315" s="793" t="s">
        <v>129</v>
      </c>
      <c r="F315" s="970"/>
      <c r="G315" s="794"/>
      <c r="H315" s="795"/>
      <c r="I315" s="796">
        <v>663</v>
      </c>
      <c r="J315" s="797">
        <v>403</v>
      </c>
      <c r="K315" s="798">
        <v>1066</v>
      </c>
      <c r="L315" s="799">
        <v>221</v>
      </c>
      <c r="M315" s="800">
        <v>134.33333333333334</v>
      </c>
      <c r="N315" s="801">
        <v>355.33333333333331</v>
      </c>
      <c r="O315" s="826"/>
      <c r="P315" s="816">
        <v>41</v>
      </c>
    </row>
    <row r="316" spans="1:16" ht="13.5" customHeight="1" x14ac:dyDescent="0.35">
      <c r="A316" s="793" t="s">
        <v>731</v>
      </c>
      <c r="B316" s="793" t="s">
        <v>732</v>
      </c>
      <c r="C316" s="793" t="s">
        <v>951</v>
      </c>
      <c r="D316" s="793" t="s">
        <v>705</v>
      </c>
      <c r="E316" s="793" t="s">
        <v>129</v>
      </c>
      <c r="F316" s="970"/>
      <c r="G316" s="794"/>
      <c r="H316" s="795"/>
      <c r="I316" s="796">
        <v>535</v>
      </c>
      <c r="J316" s="797">
        <v>342</v>
      </c>
      <c r="K316" s="798">
        <v>877</v>
      </c>
      <c r="L316" s="799">
        <v>178.33333333333334</v>
      </c>
      <c r="M316" s="800">
        <v>114</v>
      </c>
      <c r="N316" s="801">
        <v>292.33333333333331</v>
      </c>
      <c r="O316" s="826"/>
      <c r="P316" s="816">
        <v>50</v>
      </c>
    </row>
    <row r="317" spans="1:16" ht="13.5" customHeight="1" x14ac:dyDescent="0.35">
      <c r="A317" s="793" t="s">
        <v>733</v>
      </c>
      <c r="B317" s="793" t="s">
        <v>734</v>
      </c>
      <c r="C317" s="793" t="s">
        <v>951</v>
      </c>
      <c r="D317" s="793" t="s">
        <v>705</v>
      </c>
      <c r="E317" s="793" t="s">
        <v>129</v>
      </c>
      <c r="F317" s="970"/>
      <c r="G317" s="794"/>
      <c r="H317" s="795"/>
      <c r="I317" s="796">
        <v>1094</v>
      </c>
      <c r="J317" s="797">
        <v>676</v>
      </c>
      <c r="K317" s="798">
        <v>1770</v>
      </c>
      <c r="L317" s="799">
        <v>364.66666666666669</v>
      </c>
      <c r="M317" s="800">
        <v>225.33333333333334</v>
      </c>
      <c r="N317" s="801">
        <v>590</v>
      </c>
      <c r="O317" s="826"/>
      <c r="P317" s="816">
        <v>93</v>
      </c>
    </row>
    <row r="318" spans="1:16" ht="13.5" customHeight="1" x14ac:dyDescent="0.35">
      <c r="A318" s="793" t="s">
        <v>735</v>
      </c>
      <c r="B318" s="793" t="s">
        <v>736</v>
      </c>
      <c r="C318" s="793" t="s">
        <v>953</v>
      </c>
      <c r="D318" s="793" t="s">
        <v>705</v>
      </c>
      <c r="E318" s="793" t="s">
        <v>129</v>
      </c>
      <c r="F318" s="970"/>
      <c r="G318" s="794"/>
      <c r="H318" s="795"/>
      <c r="I318" s="796">
        <v>1117</v>
      </c>
      <c r="J318" s="797">
        <v>762</v>
      </c>
      <c r="K318" s="798">
        <v>1879</v>
      </c>
      <c r="L318" s="799">
        <v>372.33333333333331</v>
      </c>
      <c r="M318" s="800">
        <v>254</v>
      </c>
      <c r="N318" s="801">
        <v>626.33333333333337</v>
      </c>
      <c r="O318" s="826"/>
      <c r="P318" s="816">
        <v>21</v>
      </c>
    </row>
    <row r="319" spans="1:16" ht="13.5" customHeight="1" x14ac:dyDescent="0.35">
      <c r="A319" s="793" t="s">
        <v>737</v>
      </c>
      <c r="B319" s="793" t="s">
        <v>738</v>
      </c>
      <c r="C319" s="793" t="s">
        <v>953</v>
      </c>
      <c r="D319" s="793" t="s">
        <v>705</v>
      </c>
      <c r="E319" s="793" t="s">
        <v>129</v>
      </c>
      <c r="F319" s="970"/>
      <c r="G319" s="794"/>
      <c r="H319" s="795"/>
      <c r="I319" s="796">
        <v>458</v>
      </c>
      <c r="J319" s="797">
        <v>271</v>
      </c>
      <c r="K319" s="798">
        <v>729</v>
      </c>
      <c r="L319" s="799">
        <v>152.66666666666666</v>
      </c>
      <c r="M319" s="800">
        <v>90.333333333333329</v>
      </c>
      <c r="N319" s="801">
        <v>243</v>
      </c>
      <c r="O319" s="826"/>
      <c r="P319" s="816">
        <v>76</v>
      </c>
    </row>
    <row r="320" spans="1:16" ht="13.5" customHeight="1" x14ac:dyDescent="0.35">
      <c r="A320" s="793" t="s">
        <v>739</v>
      </c>
      <c r="B320" s="793" t="s">
        <v>740</v>
      </c>
      <c r="C320" s="793" t="s">
        <v>953</v>
      </c>
      <c r="D320" s="793" t="s">
        <v>705</v>
      </c>
      <c r="E320" s="793" t="s">
        <v>129</v>
      </c>
      <c r="F320" s="970"/>
      <c r="G320" s="794"/>
      <c r="H320" s="795"/>
      <c r="I320" s="796">
        <v>799</v>
      </c>
      <c r="J320" s="797">
        <v>561</v>
      </c>
      <c r="K320" s="798">
        <v>1360</v>
      </c>
      <c r="L320" s="799">
        <v>266.33333333333331</v>
      </c>
      <c r="M320" s="800">
        <v>187</v>
      </c>
      <c r="N320" s="801">
        <v>453.33333333333331</v>
      </c>
      <c r="O320" s="826"/>
      <c r="P320" s="816">
        <v>87</v>
      </c>
    </row>
    <row r="321" spans="1:16" ht="13.5" customHeight="1" x14ac:dyDescent="0.35">
      <c r="A321" s="793" t="s">
        <v>741</v>
      </c>
      <c r="B321" s="793" t="s">
        <v>742</v>
      </c>
      <c r="C321" s="793" t="s">
        <v>953</v>
      </c>
      <c r="D321" s="793" t="s">
        <v>705</v>
      </c>
      <c r="E321" s="793" t="s">
        <v>129</v>
      </c>
      <c r="F321" s="970"/>
      <c r="G321" s="794"/>
      <c r="H321" s="795"/>
      <c r="I321" s="796">
        <v>1520</v>
      </c>
      <c r="J321" s="797">
        <v>952</v>
      </c>
      <c r="K321" s="798">
        <v>2472</v>
      </c>
      <c r="L321" s="799">
        <v>506.66666666666669</v>
      </c>
      <c r="M321" s="800">
        <v>317.33333333333331</v>
      </c>
      <c r="N321" s="801">
        <v>824</v>
      </c>
      <c r="O321" s="826"/>
      <c r="P321" s="816">
        <v>92</v>
      </c>
    </row>
    <row r="322" spans="1:16" ht="13.5" customHeight="1" x14ac:dyDescent="0.35">
      <c r="A322" s="793" t="s">
        <v>743</v>
      </c>
      <c r="B322" s="793" t="s">
        <v>744</v>
      </c>
      <c r="C322" s="793" t="s">
        <v>953</v>
      </c>
      <c r="D322" s="793" t="s">
        <v>705</v>
      </c>
      <c r="E322" s="793" t="s">
        <v>129</v>
      </c>
      <c r="F322" s="970"/>
      <c r="G322" s="794"/>
      <c r="H322" s="795"/>
      <c r="I322" s="796">
        <v>718</v>
      </c>
      <c r="J322" s="797">
        <v>474</v>
      </c>
      <c r="K322" s="798">
        <v>1192</v>
      </c>
      <c r="L322" s="799">
        <v>239.33333333333334</v>
      </c>
      <c r="M322" s="800">
        <v>158</v>
      </c>
      <c r="N322" s="801">
        <v>397.33333333333331</v>
      </c>
      <c r="O322" s="826"/>
      <c r="P322" s="816">
        <v>64</v>
      </c>
    </row>
    <row r="323" spans="1:16" ht="13.5" customHeight="1" x14ac:dyDescent="0.35">
      <c r="A323" s="793" t="s">
        <v>745</v>
      </c>
      <c r="B323" s="793" t="s">
        <v>746</v>
      </c>
      <c r="C323" s="793"/>
      <c r="D323" s="793" t="s">
        <v>55</v>
      </c>
      <c r="E323" s="793" t="s">
        <v>747</v>
      </c>
      <c r="F323" s="961">
        <v>132.37312850430607</v>
      </c>
      <c r="G323" s="802">
        <v>55.285100678049496</v>
      </c>
      <c r="H323" s="803">
        <v>88.654665028350124</v>
      </c>
      <c r="I323" s="796">
        <v>197</v>
      </c>
      <c r="J323" s="797">
        <v>115</v>
      </c>
      <c r="K323" s="798">
        <v>312</v>
      </c>
      <c r="L323" s="799">
        <v>65.666666666666671</v>
      </c>
      <c r="M323" s="800">
        <v>38.333333333333336</v>
      </c>
      <c r="N323" s="801">
        <v>104</v>
      </c>
      <c r="O323" s="827">
        <v>1</v>
      </c>
      <c r="P323" s="816">
        <v>10</v>
      </c>
    </row>
    <row r="324" spans="1:16" ht="13.5" customHeight="1" x14ac:dyDescent="0.35">
      <c r="A324" s="793" t="s">
        <v>748</v>
      </c>
      <c r="B324" s="793" t="s">
        <v>1222</v>
      </c>
      <c r="C324" s="793"/>
      <c r="D324" s="793" t="s">
        <v>55</v>
      </c>
      <c r="E324" s="793" t="s">
        <v>747</v>
      </c>
      <c r="F324" s="961">
        <v>187.78564117485308</v>
      </c>
      <c r="G324" s="802">
        <v>71.832468629206602</v>
      </c>
      <c r="H324" s="803">
        <v>121.60179594007545</v>
      </c>
      <c r="I324" s="796">
        <v>390</v>
      </c>
      <c r="J324" s="797">
        <v>202</v>
      </c>
      <c r="K324" s="798">
        <v>592</v>
      </c>
      <c r="L324" s="799">
        <v>130</v>
      </c>
      <c r="M324" s="800">
        <v>67.333333333333329</v>
      </c>
      <c r="N324" s="801">
        <v>197.33333333333334</v>
      </c>
      <c r="O324" s="827">
        <v>11</v>
      </c>
      <c r="P324" s="816">
        <v>7</v>
      </c>
    </row>
    <row r="325" spans="1:16" ht="13.5" customHeight="1" x14ac:dyDescent="0.35">
      <c r="A325" s="793" t="s">
        <v>749</v>
      </c>
      <c r="B325" s="793" t="s">
        <v>750</v>
      </c>
      <c r="C325" s="793"/>
      <c r="D325" s="793" t="s">
        <v>55</v>
      </c>
      <c r="E325" s="793" t="s">
        <v>747</v>
      </c>
      <c r="F325" s="961">
        <v>159.31012432839086</v>
      </c>
      <c r="G325" s="802">
        <v>72.663625651366686</v>
      </c>
      <c r="H325" s="803">
        <v>109.45404452934534</v>
      </c>
      <c r="I325" s="796">
        <v>533</v>
      </c>
      <c r="J325" s="797">
        <v>359</v>
      </c>
      <c r="K325" s="798">
        <v>892</v>
      </c>
      <c r="L325" s="799">
        <v>177.66666666666666</v>
      </c>
      <c r="M325" s="800">
        <v>119.66666666666667</v>
      </c>
      <c r="N325" s="801">
        <v>297.33333333333331</v>
      </c>
      <c r="O325" s="827">
        <v>9</v>
      </c>
      <c r="P325" s="816">
        <v>4</v>
      </c>
    </row>
    <row r="326" spans="1:16" ht="13.5" customHeight="1" x14ac:dyDescent="0.35">
      <c r="A326" s="793" t="s">
        <v>751</v>
      </c>
      <c r="B326" s="793" t="s">
        <v>752</v>
      </c>
      <c r="C326" s="793"/>
      <c r="D326" s="793" t="s">
        <v>55</v>
      </c>
      <c r="E326" s="793" t="s">
        <v>747</v>
      </c>
      <c r="F326" s="961">
        <v>146.46751396334344</v>
      </c>
      <c r="G326" s="802">
        <v>69.128980918451589</v>
      </c>
      <c r="H326" s="803">
        <v>103.48692727349614</v>
      </c>
      <c r="I326" s="796">
        <v>243</v>
      </c>
      <c r="J326" s="797">
        <v>153</v>
      </c>
      <c r="K326" s="798">
        <v>396</v>
      </c>
      <c r="L326" s="799">
        <v>81</v>
      </c>
      <c r="M326" s="800">
        <v>51</v>
      </c>
      <c r="N326" s="801">
        <v>132</v>
      </c>
      <c r="O326" s="827">
        <v>7</v>
      </c>
      <c r="P326" s="816">
        <v>5</v>
      </c>
    </row>
    <row r="327" spans="1:16" ht="13.5" customHeight="1" x14ac:dyDescent="0.35">
      <c r="A327" s="793" t="s">
        <v>753</v>
      </c>
      <c r="B327" s="793" t="s">
        <v>1223</v>
      </c>
      <c r="C327" s="793"/>
      <c r="D327" s="793" t="s">
        <v>55</v>
      </c>
      <c r="E327" s="793" t="s">
        <v>747</v>
      </c>
      <c r="F327" s="961">
        <v>150.7196908397886</v>
      </c>
      <c r="G327" s="802">
        <v>69.511810701449519</v>
      </c>
      <c r="H327" s="803">
        <v>102.88649558585151</v>
      </c>
      <c r="I327" s="796">
        <v>207</v>
      </c>
      <c r="J327" s="797">
        <v>125</v>
      </c>
      <c r="K327" s="798">
        <v>332</v>
      </c>
      <c r="L327" s="799">
        <v>69</v>
      </c>
      <c r="M327" s="800">
        <v>41.666666666666664</v>
      </c>
      <c r="N327" s="801">
        <v>110.66666666666667</v>
      </c>
      <c r="O327" s="827">
        <v>6</v>
      </c>
      <c r="P327" s="816">
        <v>1</v>
      </c>
    </row>
    <row r="328" spans="1:16" ht="13.5" customHeight="1" x14ac:dyDescent="0.35">
      <c r="A328" s="793" t="s">
        <v>754</v>
      </c>
      <c r="B328" s="793" t="s">
        <v>755</v>
      </c>
      <c r="C328" s="793"/>
      <c r="D328" s="793" t="s">
        <v>55</v>
      </c>
      <c r="E328" s="793" t="s">
        <v>747</v>
      </c>
      <c r="F328" s="961">
        <v>149.26170988661602</v>
      </c>
      <c r="G328" s="802">
        <v>64.52651718378749</v>
      </c>
      <c r="H328" s="803">
        <v>101.4202909845701</v>
      </c>
      <c r="I328" s="796">
        <v>186</v>
      </c>
      <c r="J328" s="797">
        <v>107</v>
      </c>
      <c r="K328" s="798">
        <v>293</v>
      </c>
      <c r="L328" s="799">
        <v>62</v>
      </c>
      <c r="M328" s="800">
        <v>35.666666666666664</v>
      </c>
      <c r="N328" s="801">
        <v>97.666666666666671</v>
      </c>
      <c r="O328" s="827">
        <v>5</v>
      </c>
      <c r="P328" s="816">
        <v>2</v>
      </c>
    </row>
    <row r="329" spans="1:16" ht="13.5" customHeight="1" x14ac:dyDescent="0.35">
      <c r="A329" s="793" t="s">
        <v>756</v>
      </c>
      <c r="B329" s="793" t="s">
        <v>757</v>
      </c>
      <c r="C329" s="793"/>
      <c r="D329" s="793" t="s">
        <v>55</v>
      </c>
      <c r="E329" s="793" t="s">
        <v>747</v>
      </c>
      <c r="F329" s="961">
        <v>139.11496494468193</v>
      </c>
      <c r="G329" s="802">
        <v>63.90831661147034</v>
      </c>
      <c r="H329" s="803">
        <v>96.441778879882435</v>
      </c>
      <c r="I329" s="796">
        <v>219</v>
      </c>
      <c r="J329" s="797">
        <v>142</v>
      </c>
      <c r="K329" s="798">
        <v>361</v>
      </c>
      <c r="L329" s="799">
        <v>73</v>
      </c>
      <c r="M329" s="800">
        <v>47.333333333333336</v>
      </c>
      <c r="N329" s="801">
        <v>120.33333333333333</v>
      </c>
      <c r="O329" s="827">
        <v>2</v>
      </c>
      <c r="P329" s="816">
        <v>11</v>
      </c>
    </row>
    <row r="330" spans="1:16" ht="13.5" customHeight="1" x14ac:dyDescent="0.35">
      <c r="A330" s="793" t="s">
        <v>758</v>
      </c>
      <c r="B330" s="793" t="s">
        <v>759</v>
      </c>
      <c r="C330" s="793"/>
      <c r="D330" s="793" t="s">
        <v>55</v>
      </c>
      <c r="E330" s="793" t="s">
        <v>747</v>
      </c>
      <c r="F330" s="961">
        <v>138.68517484881826</v>
      </c>
      <c r="G330" s="802">
        <v>65.638268731746862</v>
      </c>
      <c r="H330" s="803">
        <v>97.100211551810503</v>
      </c>
      <c r="I330" s="796">
        <v>226</v>
      </c>
      <c r="J330" s="797">
        <v>152</v>
      </c>
      <c r="K330" s="798">
        <v>378</v>
      </c>
      <c r="L330" s="799">
        <v>75.333333333333329</v>
      </c>
      <c r="M330" s="800">
        <v>50.666666666666664</v>
      </c>
      <c r="N330" s="801">
        <v>126</v>
      </c>
      <c r="O330" s="827">
        <v>3</v>
      </c>
      <c r="P330" s="816">
        <v>8</v>
      </c>
    </row>
    <row r="331" spans="1:16" ht="13.5" customHeight="1" x14ac:dyDescent="0.35">
      <c r="A331" s="793" t="s">
        <v>760</v>
      </c>
      <c r="B331" s="793" t="s">
        <v>761</v>
      </c>
      <c r="C331" s="793"/>
      <c r="D331" s="793" t="s">
        <v>55</v>
      </c>
      <c r="E331" s="793" t="s">
        <v>747</v>
      </c>
      <c r="F331" s="961">
        <v>154.5295696567828</v>
      </c>
      <c r="G331" s="802">
        <v>81.31467158620201</v>
      </c>
      <c r="H331" s="803">
        <v>113.00539672511258</v>
      </c>
      <c r="I331" s="796">
        <v>207</v>
      </c>
      <c r="J331" s="797">
        <v>147</v>
      </c>
      <c r="K331" s="798">
        <v>354</v>
      </c>
      <c r="L331" s="799">
        <v>69</v>
      </c>
      <c r="M331" s="800">
        <v>49</v>
      </c>
      <c r="N331" s="801">
        <v>118</v>
      </c>
      <c r="O331" s="827">
        <v>10</v>
      </c>
      <c r="P331" s="816">
        <v>6</v>
      </c>
    </row>
    <row r="332" spans="1:16" ht="13.5" customHeight="1" x14ac:dyDescent="0.35">
      <c r="A332" s="793" t="s">
        <v>762</v>
      </c>
      <c r="B332" s="793" t="s">
        <v>763</v>
      </c>
      <c r="C332" s="793"/>
      <c r="D332" s="793" t="s">
        <v>55</v>
      </c>
      <c r="E332" s="793" t="s">
        <v>747</v>
      </c>
      <c r="F332" s="961">
        <v>146.73301917687053</v>
      </c>
      <c r="G332" s="802">
        <v>69.021897035880343</v>
      </c>
      <c r="H332" s="803">
        <v>103.90792297675048</v>
      </c>
      <c r="I332" s="796">
        <v>268</v>
      </c>
      <c r="J332" s="797">
        <v>164</v>
      </c>
      <c r="K332" s="798">
        <v>432</v>
      </c>
      <c r="L332" s="799">
        <v>89.333333333333329</v>
      </c>
      <c r="M332" s="800">
        <v>54.666666666666664</v>
      </c>
      <c r="N332" s="801">
        <v>144</v>
      </c>
      <c r="O332" s="827">
        <v>8</v>
      </c>
      <c r="P332" s="816">
        <v>3</v>
      </c>
    </row>
    <row r="333" spans="1:16" ht="13.5" customHeight="1" x14ac:dyDescent="0.35">
      <c r="A333" s="793" t="s">
        <v>764</v>
      </c>
      <c r="B333" s="793" t="s">
        <v>1224</v>
      </c>
      <c r="C333" s="793"/>
      <c r="D333" s="793" t="s">
        <v>55</v>
      </c>
      <c r="E333" s="793" t="s">
        <v>747</v>
      </c>
      <c r="F333" s="961">
        <v>143.86505755849547</v>
      </c>
      <c r="G333" s="802">
        <v>63.309824316851945</v>
      </c>
      <c r="H333" s="803">
        <v>97.747278386979545</v>
      </c>
      <c r="I333" s="796">
        <v>290</v>
      </c>
      <c r="J333" s="797">
        <v>183</v>
      </c>
      <c r="K333" s="798">
        <v>473</v>
      </c>
      <c r="L333" s="799">
        <v>96.666666666666671</v>
      </c>
      <c r="M333" s="800">
        <v>61</v>
      </c>
      <c r="N333" s="801">
        <v>157.66666666666666</v>
      </c>
      <c r="O333" s="827">
        <v>4</v>
      </c>
      <c r="P333" s="816">
        <v>9</v>
      </c>
    </row>
    <row r="334" spans="1:16" ht="13.5" customHeight="1" x14ac:dyDescent="0.35">
      <c r="A334" s="793" t="s">
        <v>776</v>
      </c>
      <c r="B334" s="793" t="s">
        <v>777</v>
      </c>
      <c r="C334" s="793"/>
      <c r="D334" s="793" t="s">
        <v>49</v>
      </c>
      <c r="E334" s="793" t="s">
        <v>767</v>
      </c>
      <c r="F334" s="961">
        <v>167.01957540953055</v>
      </c>
      <c r="G334" s="802">
        <v>106.55652974199437</v>
      </c>
      <c r="H334" s="803">
        <v>134.64377819005867</v>
      </c>
      <c r="I334" s="796">
        <v>106</v>
      </c>
      <c r="J334" s="797">
        <v>83</v>
      </c>
      <c r="K334" s="798">
        <v>189</v>
      </c>
      <c r="L334" s="799">
        <v>35.333333333333336</v>
      </c>
      <c r="M334" s="800">
        <v>27.666666666666668</v>
      </c>
      <c r="N334" s="801">
        <v>63</v>
      </c>
      <c r="O334" s="827">
        <v>23</v>
      </c>
      <c r="P334" s="816">
        <v>8</v>
      </c>
    </row>
    <row r="335" spans="1:16" ht="13.5" customHeight="1" x14ac:dyDescent="0.35">
      <c r="A335" s="793" t="s">
        <v>778</v>
      </c>
      <c r="B335" s="793" t="s">
        <v>779</v>
      </c>
      <c r="C335" s="793"/>
      <c r="D335" s="793" t="s">
        <v>49</v>
      </c>
      <c r="E335" s="793" t="s">
        <v>767</v>
      </c>
      <c r="F335" s="961">
        <v>181.0523303418542</v>
      </c>
      <c r="G335" s="802">
        <v>91.934123991906574</v>
      </c>
      <c r="H335" s="803">
        <v>131.71853685480949</v>
      </c>
      <c r="I335" s="796">
        <v>435</v>
      </c>
      <c r="J335" s="797">
        <v>289</v>
      </c>
      <c r="K335" s="798">
        <v>724</v>
      </c>
      <c r="L335" s="799">
        <v>145</v>
      </c>
      <c r="M335" s="800">
        <v>96.333333333333329</v>
      </c>
      <c r="N335" s="801">
        <v>241.33333333333334</v>
      </c>
      <c r="O335" s="827">
        <v>19</v>
      </c>
      <c r="P335" s="816">
        <v>10</v>
      </c>
    </row>
    <row r="336" spans="1:16" ht="13.5" customHeight="1" x14ac:dyDescent="0.35">
      <c r="A336" s="793" t="s">
        <v>782</v>
      </c>
      <c r="B336" s="793" t="s">
        <v>783</v>
      </c>
      <c r="C336" s="793"/>
      <c r="D336" s="793" t="s">
        <v>49</v>
      </c>
      <c r="E336" s="793" t="s">
        <v>767</v>
      </c>
      <c r="F336" s="961">
        <v>223.92891854574614</v>
      </c>
      <c r="G336" s="802">
        <v>127.37490761038592</v>
      </c>
      <c r="H336" s="803">
        <v>170.52912028087246</v>
      </c>
      <c r="I336" s="796">
        <v>347</v>
      </c>
      <c r="J336" s="797">
        <v>256</v>
      </c>
      <c r="K336" s="798">
        <v>603</v>
      </c>
      <c r="L336" s="799">
        <v>115.66666666666667</v>
      </c>
      <c r="M336" s="800">
        <v>85.333333333333329</v>
      </c>
      <c r="N336" s="801">
        <v>201</v>
      </c>
      <c r="O336" s="827">
        <v>32</v>
      </c>
      <c r="P336" s="816">
        <v>6</v>
      </c>
    </row>
    <row r="337" spans="1:16" ht="13.5" customHeight="1" x14ac:dyDescent="0.35">
      <c r="A337" s="793" t="s">
        <v>786</v>
      </c>
      <c r="B337" s="793" t="s">
        <v>787</v>
      </c>
      <c r="C337" s="793"/>
      <c r="D337" s="793" t="s">
        <v>49</v>
      </c>
      <c r="E337" s="793" t="s">
        <v>767</v>
      </c>
      <c r="F337" s="961">
        <v>154.99756521613477</v>
      </c>
      <c r="G337" s="802">
        <v>87.705439169817041</v>
      </c>
      <c r="H337" s="803">
        <v>119.07489256196114</v>
      </c>
      <c r="I337" s="796">
        <v>211</v>
      </c>
      <c r="J337" s="797">
        <v>162</v>
      </c>
      <c r="K337" s="798">
        <v>373</v>
      </c>
      <c r="L337" s="799">
        <v>70.333333333333329</v>
      </c>
      <c r="M337" s="800">
        <v>54</v>
      </c>
      <c r="N337" s="801">
        <v>124.33333333333333</v>
      </c>
      <c r="O337" s="827">
        <v>9</v>
      </c>
      <c r="P337" s="816">
        <v>22</v>
      </c>
    </row>
    <row r="338" spans="1:16" ht="13.5" customHeight="1" x14ac:dyDescent="0.35">
      <c r="A338" s="793" t="s">
        <v>788</v>
      </c>
      <c r="B338" s="793" t="s">
        <v>789</v>
      </c>
      <c r="C338" s="793"/>
      <c r="D338" s="793" t="s">
        <v>49</v>
      </c>
      <c r="E338" s="793" t="s">
        <v>767</v>
      </c>
      <c r="F338" s="961">
        <v>143.9067888900957</v>
      </c>
      <c r="G338" s="802">
        <v>64.251054374481726</v>
      </c>
      <c r="H338" s="803">
        <v>98.258810178460791</v>
      </c>
      <c r="I338" s="796">
        <v>173</v>
      </c>
      <c r="J338" s="797">
        <v>121</v>
      </c>
      <c r="K338" s="798">
        <v>294</v>
      </c>
      <c r="L338" s="799">
        <v>57.666666666666664</v>
      </c>
      <c r="M338" s="800">
        <v>40.333333333333336</v>
      </c>
      <c r="N338" s="801">
        <v>98</v>
      </c>
      <c r="O338" s="827">
        <v>1</v>
      </c>
      <c r="P338" s="816">
        <v>32</v>
      </c>
    </row>
    <row r="339" spans="1:16" ht="13.5" customHeight="1" x14ac:dyDescent="0.35">
      <c r="A339" s="793" t="s">
        <v>790</v>
      </c>
      <c r="B339" s="793" t="s">
        <v>791</v>
      </c>
      <c r="C339" s="793"/>
      <c r="D339" s="793" t="s">
        <v>49</v>
      </c>
      <c r="E339" s="793" t="s">
        <v>767</v>
      </c>
      <c r="F339" s="961">
        <v>230.32615880315606</v>
      </c>
      <c r="G339" s="802">
        <v>83.721634315834976</v>
      </c>
      <c r="H339" s="803">
        <v>143.58799154071406</v>
      </c>
      <c r="I339" s="796">
        <v>94</v>
      </c>
      <c r="J339" s="797">
        <v>53</v>
      </c>
      <c r="K339" s="798">
        <v>147</v>
      </c>
      <c r="L339" s="799">
        <v>31.333333333333332</v>
      </c>
      <c r="M339" s="800">
        <v>17.666666666666668</v>
      </c>
      <c r="N339" s="801">
        <v>49</v>
      </c>
      <c r="O339" s="827">
        <v>27</v>
      </c>
      <c r="P339" s="816">
        <v>9</v>
      </c>
    </row>
    <row r="340" spans="1:16" ht="13.5" customHeight="1" x14ac:dyDescent="0.35">
      <c r="A340" s="793" t="s">
        <v>792</v>
      </c>
      <c r="B340" s="793" t="s">
        <v>793</v>
      </c>
      <c r="C340" s="793"/>
      <c r="D340" s="793" t="s">
        <v>49</v>
      </c>
      <c r="E340" s="793" t="s">
        <v>767</v>
      </c>
      <c r="F340" s="961">
        <v>182.61258112942784</v>
      </c>
      <c r="G340" s="802">
        <v>98.681498456870742</v>
      </c>
      <c r="H340" s="803">
        <v>137.37564827753786</v>
      </c>
      <c r="I340" s="796">
        <v>361</v>
      </c>
      <c r="J340" s="797">
        <v>246</v>
      </c>
      <c r="K340" s="798">
        <v>607</v>
      </c>
      <c r="L340" s="799">
        <v>120.33333333333333</v>
      </c>
      <c r="M340" s="800">
        <v>82</v>
      </c>
      <c r="N340" s="801">
        <v>202.33333333333334</v>
      </c>
      <c r="O340" s="827">
        <v>24</v>
      </c>
      <c r="P340" s="816">
        <v>16</v>
      </c>
    </row>
    <row r="341" spans="1:16" ht="13.5" customHeight="1" x14ac:dyDescent="0.35">
      <c r="A341" s="793" t="s">
        <v>1225</v>
      </c>
      <c r="B341" s="793" t="s">
        <v>794</v>
      </c>
      <c r="C341" s="793"/>
      <c r="D341" s="793" t="s">
        <v>49</v>
      </c>
      <c r="E341" s="793" t="s">
        <v>767</v>
      </c>
      <c r="F341" s="961">
        <v>180.8641777400963</v>
      </c>
      <c r="G341" s="802">
        <v>90.369972131217239</v>
      </c>
      <c r="H341" s="803">
        <v>130.52891569274877</v>
      </c>
      <c r="I341" s="796">
        <v>862</v>
      </c>
      <c r="J341" s="797">
        <v>574</v>
      </c>
      <c r="K341" s="798">
        <v>1436</v>
      </c>
      <c r="L341" s="799">
        <v>287.33333333333331</v>
      </c>
      <c r="M341" s="800">
        <v>191.33333333333334</v>
      </c>
      <c r="N341" s="801">
        <v>478.66666666666669</v>
      </c>
      <c r="O341" s="827">
        <v>17</v>
      </c>
      <c r="P341" s="816">
        <v>14</v>
      </c>
    </row>
    <row r="342" spans="1:16" ht="13.5" customHeight="1" x14ac:dyDescent="0.35">
      <c r="A342" s="793" t="s">
        <v>796</v>
      </c>
      <c r="B342" s="793" t="s">
        <v>797</v>
      </c>
      <c r="C342" s="793"/>
      <c r="D342" s="793" t="s">
        <v>49</v>
      </c>
      <c r="E342" s="793" t="s">
        <v>767</v>
      </c>
      <c r="F342" s="961">
        <v>181.34454432124289</v>
      </c>
      <c r="G342" s="802">
        <v>79.759731442980311</v>
      </c>
      <c r="H342" s="803">
        <v>125.12375869243743</v>
      </c>
      <c r="I342" s="796">
        <v>590</v>
      </c>
      <c r="J342" s="797">
        <v>347</v>
      </c>
      <c r="K342" s="798">
        <v>937</v>
      </c>
      <c r="L342" s="799">
        <v>196.66666666666666</v>
      </c>
      <c r="M342" s="800">
        <v>115.66666666666667</v>
      </c>
      <c r="N342" s="801">
        <v>312.33333333333331</v>
      </c>
      <c r="O342" s="827">
        <v>10</v>
      </c>
      <c r="P342" s="816">
        <v>19</v>
      </c>
    </row>
    <row r="343" spans="1:16" ht="13.5" customHeight="1" x14ac:dyDescent="0.35">
      <c r="A343" s="793" t="s">
        <v>798</v>
      </c>
      <c r="B343" s="793" t="s">
        <v>799</v>
      </c>
      <c r="C343" s="793"/>
      <c r="D343" s="793" t="s">
        <v>49</v>
      </c>
      <c r="E343" s="793" t="s">
        <v>767</v>
      </c>
      <c r="F343" s="961">
        <v>195.69873213575912</v>
      </c>
      <c r="G343" s="802">
        <v>82.855068192339402</v>
      </c>
      <c r="H343" s="803">
        <v>130.25413186758911</v>
      </c>
      <c r="I343" s="796">
        <v>201</v>
      </c>
      <c r="J343" s="797">
        <v>126</v>
      </c>
      <c r="K343" s="798">
        <v>327</v>
      </c>
      <c r="L343" s="799">
        <v>67</v>
      </c>
      <c r="M343" s="800">
        <v>42</v>
      </c>
      <c r="N343" s="801">
        <v>109</v>
      </c>
      <c r="O343" s="827">
        <v>16</v>
      </c>
      <c r="P343" s="816">
        <v>3</v>
      </c>
    </row>
    <row r="344" spans="1:16" ht="13.5" customHeight="1" x14ac:dyDescent="0.35">
      <c r="A344" s="793" t="s">
        <v>800</v>
      </c>
      <c r="B344" s="793" t="s">
        <v>801</v>
      </c>
      <c r="C344" s="793"/>
      <c r="D344" s="793" t="s">
        <v>49</v>
      </c>
      <c r="E344" s="793" t="s">
        <v>767</v>
      </c>
      <c r="F344" s="961">
        <v>176.64789938296855</v>
      </c>
      <c r="G344" s="802">
        <v>92.701574506530861</v>
      </c>
      <c r="H344" s="803">
        <v>127.80848514814153</v>
      </c>
      <c r="I344" s="796">
        <v>182</v>
      </c>
      <c r="J344" s="797">
        <v>129</v>
      </c>
      <c r="K344" s="798">
        <v>311</v>
      </c>
      <c r="L344" s="799">
        <v>60.666666666666664</v>
      </c>
      <c r="M344" s="800">
        <v>43</v>
      </c>
      <c r="N344" s="801">
        <v>103.66666666666667</v>
      </c>
      <c r="O344" s="827">
        <v>12</v>
      </c>
      <c r="P344" s="816">
        <v>18</v>
      </c>
    </row>
    <row r="345" spans="1:16" ht="13.5" customHeight="1" x14ac:dyDescent="0.35">
      <c r="A345" s="793" t="s">
        <v>802</v>
      </c>
      <c r="B345" s="793" t="s">
        <v>803</v>
      </c>
      <c r="C345" s="793"/>
      <c r="D345" s="793" t="s">
        <v>49</v>
      </c>
      <c r="E345" s="793" t="s">
        <v>767</v>
      </c>
      <c r="F345" s="961">
        <v>161.66324351049693</v>
      </c>
      <c r="G345" s="802">
        <v>84.427132577357995</v>
      </c>
      <c r="H345" s="803">
        <v>117.87457873043441</v>
      </c>
      <c r="I345" s="796">
        <v>206</v>
      </c>
      <c r="J345" s="797">
        <v>147</v>
      </c>
      <c r="K345" s="798">
        <v>353</v>
      </c>
      <c r="L345" s="799">
        <v>68.666666666666671</v>
      </c>
      <c r="M345" s="800">
        <v>49</v>
      </c>
      <c r="N345" s="801">
        <v>117.66666666666667</v>
      </c>
      <c r="O345" s="827">
        <v>7</v>
      </c>
      <c r="P345" s="816">
        <v>23</v>
      </c>
    </row>
    <row r="346" spans="1:16" ht="13.5" customHeight="1" x14ac:dyDescent="0.35">
      <c r="A346" s="793" t="s">
        <v>804</v>
      </c>
      <c r="B346" s="793" t="s">
        <v>805</v>
      </c>
      <c r="C346" s="793"/>
      <c r="D346" s="793" t="s">
        <v>49</v>
      </c>
      <c r="E346" s="793" t="s">
        <v>767</v>
      </c>
      <c r="F346" s="961">
        <v>223.23176539099401</v>
      </c>
      <c r="G346" s="802">
        <v>96.269133387725546</v>
      </c>
      <c r="H346" s="803">
        <v>150.38335895471229</v>
      </c>
      <c r="I346" s="796">
        <v>408</v>
      </c>
      <c r="J346" s="797">
        <v>241</v>
      </c>
      <c r="K346" s="798">
        <v>649</v>
      </c>
      <c r="L346" s="799">
        <v>136</v>
      </c>
      <c r="M346" s="800">
        <v>80.333333333333329</v>
      </c>
      <c r="N346" s="801">
        <v>216.33333333333334</v>
      </c>
      <c r="O346" s="827">
        <v>29</v>
      </c>
      <c r="P346" s="816">
        <v>2</v>
      </c>
    </row>
    <row r="347" spans="1:16" ht="13.5" customHeight="1" x14ac:dyDescent="0.35">
      <c r="A347" s="793" t="s">
        <v>807</v>
      </c>
      <c r="B347" s="793" t="s">
        <v>808</v>
      </c>
      <c r="C347" s="793"/>
      <c r="D347" s="793" t="s">
        <v>49</v>
      </c>
      <c r="E347" s="793" t="s">
        <v>767</v>
      </c>
      <c r="F347" s="961">
        <v>189.6150488307739</v>
      </c>
      <c r="G347" s="802">
        <v>84.362190970825509</v>
      </c>
      <c r="H347" s="803">
        <v>134.32682401793738</v>
      </c>
      <c r="I347" s="796">
        <v>64</v>
      </c>
      <c r="J347" s="797">
        <v>34</v>
      </c>
      <c r="K347" s="798">
        <v>98</v>
      </c>
      <c r="L347" s="799">
        <v>21.333333333333332</v>
      </c>
      <c r="M347" s="800">
        <v>11.333333333333334</v>
      </c>
      <c r="N347" s="801">
        <v>32.666666666666664</v>
      </c>
      <c r="O347" s="827">
        <v>22</v>
      </c>
      <c r="P347" s="816">
        <v>25</v>
      </c>
    </row>
    <row r="348" spans="1:16" ht="13.5" customHeight="1" x14ac:dyDescent="0.35">
      <c r="A348" s="793" t="s">
        <v>1226</v>
      </c>
      <c r="B348" s="793" t="s">
        <v>809</v>
      </c>
      <c r="C348" s="793"/>
      <c r="D348" s="793" t="s">
        <v>49</v>
      </c>
      <c r="E348" s="793" t="s">
        <v>767</v>
      </c>
      <c r="F348" s="961">
        <v>148.47376075401576</v>
      </c>
      <c r="G348" s="802">
        <v>76.948404030655396</v>
      </c>
      <c r="H348" s="803">
        <v>109.61304481381016</v>
      </c>
      <c r="I348" s="796">
        <v>337</v>
      </c>
      <c r="J348" s="797">
        <v>241</v>
      </c>
      <c r="K348" s="798">
        <v>578</v>
      </c>
      <c r="L348" s="799">
        <v>112.33333333333333</v>
      </c>
      <c r="M348" s="800">
        <v>80.333333333333329</v>
      </c>
      <c r="N348" s="801">
        <v>192.66666666666666</v>
      </c>
      <c r="O348" s="827">
        <v>3</v>
      </c>
      <c r="P348" s="816">
        <v>27</v>
      </c>
    </row>
    <row r="349" spans="1:16" ht="13.5" customHeight="1" x14ac:dyDescent="0.35">
      <c r="A349" s="793" t="s">
        <v>812</v>
      </c>
      <c r="B349" s="793" t="s">
        <v>813</v>
      </c>
      <c r="C349" s="793"/>
      <c r="D349" s="793" t="s">
        <v>49</v>
      </c>
      <c r="E349" s="793" t="s">
        <v>767</v>
      </c>
      <c r="F349" s="961">
        <v>172.09310670042305</v>
      </c>
      <c r="G349" s="802">
        <v>76.195505784985215</v>
      </c>
      <c r="H349" s="803">
        <v>116.5758159428581</v>
      </c>
      <c r="I349" s="796">
        <v>283</v>
      </c>
      <c r="J349" s="797">
        <v>174</v>
      </c>
      <c r="K349" s="798">
        <v>457</v>
      </c>
      <c r="L349" s="799">
        <v>94.333333333333329</v>
      </c>
      <c r="M349" s="800">
        <v>58</v>
      </c>
      <c r="N349" s="801">
        <v>152.33333333333334</v>
      </c>
      <c r="O349" s="827">
        <v>5</v>
      </c>
      <c r="P349" s="816">
        <v>21</v>
      </c>
    </row>
    <row r="350" spans="1:16" ht="13.5" customHeight="1" x14ac:dyDescent="0.35">
      <c r="A350" s="793" t="s">
        <v>814</v>
      </c>
      <c r="B350" s="793" t="s">
        <v>815</v>
      </c>
      <c r="C350" s="793"/>
      <c r="D350" s="793" t="s">
        <v>49</v>
      </c>
      <c r="E350" s="793" t="s">
        <v>767</v>
      </c>
      <c r="F350" s="961">
        <v>225.89109203303678</v>
      </c>
      <c r="G350" s="802">
        <v>81.745009063392189</v>
      </c>
      <c r="H350" s="803">
        <v>146.4830588212921</v>
      </c>
      <c r="I350" s="796">
        <v>64</v>
      </c>
      <c r="J350" s="797">
        <v>30</v>
      </c>
      <c r="K350" s="798">
        <v>94</v>
      </c>
      <c r="L350" s="799">
        <v>21.333333333333332</v>
      </c>
      <c r="M350" s="800">
        <v>10</v>
      </c>
      <c r="N350" s="801">
        <v>31.333333333333332</v>
      </c>
      <c r="O350" s="827">
        <v>28</v>
      </c>
      <c r="P350" s="816">
        <v>24</v>
      </c>
    </row>
    <row r="351" spans="1:16" ht="13.5" customHeight="1" x14ac:dyDescent="0.35">
      <c r="A351" s="793" t="s">
        <v>816</v>
      </c>
      <c r="B351" s="793" t="s">
        <v>817</v>
      </c>
      <c r="C351" s="793"/>
      <c r="D351" s="793" t="s">
        <v>49</v>
      </c>
      <c r="E351" s="793" t="s">
        <v>767</v>
      </c>
      <c r="F351" s="961">
        <v>183.58788428735596</v>
      </c>
      <c r="G351" s="802">
        <v>87.562919475866906</v>
      </c>
      <c r="H351" s="803">
        <v>130.24681676064748</v>
      </c>
      <c r="I351" s="796">
        <v>325</v>
      </c>
      <c r="J351" s="797">
        <v>213</v>
      </c>
      <c r="K351" s="798">
        <v>538</v>
      </c>
      <c r="L351" s="799">
        <v>108.33333333333333</v>
      </c>
      <c r="M351" s="800">
        <v>71</v>
      </c>
      <c r="N351" s="801">
        <v>179.33333333333334</v>
      </c>
      <c r="O351" s="827">
        <v>15</v>
      </c>
      <c r="P351" s="816">
        <v>13</v>
      </c>
    </row>
    <row r="352" spans="1:16" ht="13.5" customHeight="1" x14ac:dyDescent="0.35">
      <c r="A352" s="793" t="s">
        <v>818</v>
      </c>
      <c r="B352" s="793" t="s">
        <v>819</v>
      </c>
      <c r="C352" s="793"/>
      <c r="D352" s="793" t="s">
        <v>49</v>
      </c>
      <c r="E352" s="793" t="s">
        <v>767</v>
      </c>
      <c r="F352" s="961">
        <v>190.15780085711262</v>
      </c>
      <c r="G352" s="802">
        <v>91.678528827587982</v>
      </c>
      <c r="H352" s="803">
        <v>133.84948847257556</v>
      </c>
      <c r="I352" s="796">
        <v>725</v>
      </c>
      <c r="J352" s="797">
        <v>490</v>
      </c>
      <c r="K352" s="798">
        <v>1215</v>
      </c>
      <c r="L352" s="799">
        <v>241.66666666666666</v>
      </c>
      <c r="M352" s="800">
        <v>163.33333333333334</v>
      </c>
      <c r="N352" s="801">
        <v>405</v>
      </c>
      <c r="O352" s="827">
        <v>21</v>
      </c>
      <c r="P352" s="816">
        <v>11</v>
      </c>
    </row>
    <row r="353" spans="1:16" ht="13.5" customHeight="1" x14ac:dyDescent="0.35">
      <c r="A353" s="793" t="s">
        <v>820</v>
      </c>
      <c r="B353" s="793" t="s">
        <v>821</v>
      </c>
      <c r="C353" s="793"/>
      <c r="D353" s="793" t="s">
        <v>49</v>
      </c>
      <c r="E353" s="793" t="s">
        <v>767</v>
      </c>
      <c r="F353" s="961">
        <v>151.92150180628371</v>
      </c>
      <c r="G353" s="802">
        <v>82.454045624591231</v>
      </c>
      <c r="H353" s="803">
        <v>113.68370611144063</v>
      </c>
      <c r="I353" s="796">
        <v>173</v>
      </c>
      <c r="J353" s="797">
        <v>129</v>
      </c>
      <c r="K353" s="798">
        <v>302</v>
      </c>
      <c r="L353" s="799">
        <v>57.666666666666664</v>
      </c>
      <c r="M353" s="800">
        <v>43</v>
      </c>
      <c r="N353" s="801">
        <v>100.66666666666667</v>
      </c>
      <c r="O353" s="827">
        <v>4</v>
      </c>
      <c r="P353" s="816">
        <v>28</v>
      </c>
    </row>
    <row r="354" spans="1:16" ht="13.5" customHeight="1" x14ac:dyDescent="0.35">
      <c r="A354" s="793" t="s">
        <v>765</v>
      </c>
      <c r="B354" s="793" t="s">
        <v>766</v>
      </c>
      <c r="C354" s="793"/>
      <c r="D354" s="793" t="s">
        <v>49</v>
      </c>
      <c r="E354" s="793" t="s">
        <v>767</v>
      </c>
      <c r="F354" s="961">
        <v>167.87762777216341</v>
      </c>
      <c r="G354" s="802">
        <v>97.864841965726797</v>
      </c>
      <c r="H354" s="803">
        <v>129.67039167702063</v>
      </c>
      <c r="I354" s="796">
        <v>395</v>
      </c>
      <c r="J354" s="797">
        <v>325</v>
      </c>
      <c r="K354" s="798">
        <v>720</v>
      </c>
      <c r="L354" s="799">
        <v>131.66666666666666</v>
      </c>
      <c r="M354" s="800">
        <v>108.33333333333333</v>
      </c>
      <c r="N354" s="801">
        <v>240</v>
      </c>
      <c r="O354" s="827">
        <v>14</v>
      </c>
      <c r="P354" s="816">
        <v>26</v>
      </c>
    </row>
    <row r="355" spans="1:16" ht="13.5" customHeight="1" x14ac:dyDescent="0.35">
      <c r="A355" s="793" t="s">
        <v>768</v>
      </c>
      <c r="B355" s="793" t="s">
        <v>769</v>
      </c>
      <c r="C355" s="793"/>
      <c r="D355" s="793" t="s">
        <v>49</v>
      </c>
      <c r="E355" s="793" t="s">
        <v>767</v>
      </c>
      <c r="F355" s="961">
        <v>171.31235046957397</v>
      </c>
      <c r="G355" s="802">
        <v>90.147450395813479</v>
      </c>
      <c r="H355" s="803">
        <v>125.63100221722019</v>
      </c>
      <c r="I355" s="796">
        <v>528</v>
      </c>
      <c r="J355" s="797">
        <v>365</v>
      </c>
      <c r="K355" s="798">
        <v>893</v>
      </c>
      <c r="L355" s="799">
        <v>176</v>
      </c>
      <c r="M355" s="800">
        <v>121.66666666666667</v>
      </c>
      <c r="N355" s="801">
        <v>297.66666666666669</v>
      </c>
      <c r="O355" s="827">
        <v>11</v>
      </c>
      <c r="P355" s="816">
        <v>29</v>
      </c>
    </row>
    <row r="356" spans="1:16" ht="13.5" customHeight="1" x14ac:dyDescent="0.35">
      <c r="A356" s="793" t="s">
        <v>772</v>
      </c>
      <c r="B356" s="793" t="s">
        <v>773</v>
      </c>
      <c r="C356" s="793"/>
      <c r="D356" s="793" t="s">
        <v>49</v>
      </c>
      <c r="E356" s="793" t="s">
        <v>767</v>
      </c>
      <c r="F356" s="961">
        <v>179.39211807964071</v>
      </c>
      <c r="G356" s="802">
        <v>93.667122144022713</v>
      </c>
      <c r="H356" s="803">
        <v>130.69765675288423</v>
      </c>
      <c r="I356" s="796">
        <v>233</v>
      </c>
      <c r="J356" s="797">
        <v>171</v>
      </c>
      <c r="K356" s="798">
        <v>404</v>
      </c>
      <c r="L356" s="799">
        <v>77.666666666666671</v>
      </c>
      <c r="M356" s="800">
        <v>57</v>
      </c>
      <c r="N356" s="801">
        <v>134.66666666666666</v>
      </c>
      <c r="O356" s="827">
        <v>18</v>
      </c>
      <c r="P356" s="816">
        <v>15</v>
      </c>
    </row>
    <row r="357" spans="1:16" ht="13.5" customHeight="1" x14ac:dyDescent="0.35">
      <c r="A357" s="793" t="s">
        <v>774</v>
      </c>
      <c r="B357" s="793" t="s">
        <v>775</v>
      </c>
      <c r="C357" s="793"/>
      <c r="D357" s="793" t="s">
        <v>49</v>
      </c>
      <c r="E357" s="793" t="s">
        <v>767</v>
      </c>
      <c r="F357" s="961">
        <v>169.25455959834434</v>
      </c>
      <c r="G357" s="802">
        <v>79.645845552342891</v>
      </c>
      <c r="H357" s="803">
        <v>117.57897297801476</v>
      </c>
      <c r="I357" s="796">
        <v>859</v>
      </c>
      <c r="J357" s="797">
        <v>598</v>
      </c>
      <c r="K357" s="798">
        <v>1457</v>
      </c>
      <c r="L357" s="799">
        <v>286.33333333333331</v>
      </c>
      <c r="M357" s="800">
        <v>199.33333333333334</v>
      </c>
      <c r="N357" s="801">
        <v>485.66666666666669</v>
      </c>
      <c r="O357" s="827">
        <v>6</v>
      </c>
      <c r="P357" s="816">
        <v>30</v>
      </c>
    </row>
    <row r="358" spans="1:16" ht="13.5" customHeight="1" x14ac:dyDescent="0.35">
      <c r="A358" s="793" t="s">
        <v>810</v>
      </c>
      <c r="B358" s="793" t="s">
        <v>811</v>
      </c>
      <c r="C358" s="793"/>
      <c r="D358" s="793" t="s">
        <v>49</v>
      </c>
      <c r="E358" s="793" t="s">
        <v>767</v>
      </c>
      <c r="F358" s="961">
        <v>180.64213218211927</v>
      </c>
      <c r="G358" s="802">
        <v>90.104730278422664</v>
      </c>
      <c r="H358" s="803">
        <v>129.34275160435931</v>
      </c>
      <c r="I358" s="796">
        <v>386</v>
      </c>
      <c r="J358" s="797">
        <v>263</v>
      </c>
      <c r="K358" s="798">
        <v>649</v>
      </c>
      <c r="L358" s="799">
        <v>128.66666666666666</v>
      </c>
      <c r="M358" s="800">
        <v>87.666666666666671</v>
      </c>
      <c r="N358" s="801">
        <v>216.33333333333334</v>
      </c>
      <c r="O358" s="827">
        <v>13</v>
      </c>
      <c r="P358" s="816">
        <v>12</v>
      </c>
    </row>
    <row r="359" spans="1:16" ht="13.5" customHeight="1" x14ac:dyDescent="0.35">
      <c r="A359" s="793" t="s">
        <v>822</v>
      </c>
      <c r="B359" s="793" t="s">
        <v>823</v>
      </c>
      <c r="C359" s="793"/>
      <c r="D359" s="793" t="s">
        <v>49</v>
      </c>
      <c r="E359" s="793" t="s">
        <v>767</v>
      </c>
      <c r="F359" s="961">
        <v>215.20564659184501</v>
      </c>
      <c r="G359" s="802">
        <v>111.03563480632759</v>
      </c>
      <c r="H359" s="803">
        <v>155.89426798930927</v>
      </c>
      <c r="I359" s="796">
        <v>225</v>
      </c>
      <c r="J359" s="797">
        <v>160</v>
      </c>
      <c r="K359" s="798">
        <v>385</v>
      </c>
      <c r="L359" s="799">
        <v>75</v>
      </c>
      <c r="M359" s="800">
        <v>53.333333333333336</v>
      </c>
      <c r="N359" s="801">
        <v>128.33333333333334</v>
      </c>
      <c r="O359" s="827">
        <v>31</v>
      </c>
      <c r="P359" s="816">
        <v>1</v>
      </c>
    </row>
    <row r="360" spans="1:16" ht="13.5" customHeight="1" x14ac:dyDescent="0.35">
      <c r="A360" s="793" t="s">
        <v>824</v>
      </c>
      <c r="B360" s="793" t="s">
        <v>825</v>
      </c>
      <c r="C360" s="793"/>
      <c r="D360" s="793" t="s">
        <v>49</v>
      </c>
      <c r="E360" s="793" t="s">
        <v>767</v>
      </c>
      <c r="F360" s="961">
        <v>182.86769633870463</v>
      </c>
      <c r="G360" s="802">
        <v>92.257486166777326</v>
      </c>
      <c r="H360" s="803">
        <v>132.42113397001938</v>
      </c>
      <c r="I360" s="796">
        <v>350</v>
      </c>
      <c r="J360" s="797">
        <v>216</v>
      </c>
      <c r="K360" s="798">
        <v>566</v>
      </c>
      <c r="L360" s="799">
        <v>116.66666666666667</v>
      </c>
      <c r="M360" s="800">
        <v>72</v>
      </c>
      <c r="N360" s="801">
        <v>188.66666666666666</v>
      </c>
      <c r="O360" s="827">
        <v>20</v>
      </c>
      <c r="P360" s="816">
        <v>17</v>
      </c>
    </row>
    <row r="361" spans="1:16" ht="13.5" customHeight="1" x14ac:dyDescent="0.35">
      <c r="A361" s="793" t="s">
        <v>770</v>
      </c>
      <c r="B361" s="793" t="s">
        <v>771</v>
      </c>
      <c r="C361" s="793"/>
      <c r="D361" s="793" t="s">
        <v>49</v>
      </c>
      <c r="E361" s="793" t="s">
        <v>767</v>
      </c>
      <c r="F361" s="961">
        <v>166.05727206831696</v>
      </c>
      <c r="G361" s="802">
        <v>85.202733587946142</v>
      </c>
      <c r="H361" s="803">
        <v>118.50618514610937</v>
      </c>
      <c r="I361" s="796">
        <v>270</v>
      </c>
      <c r="J361" s="797">
        <v>206</v>
      </c>
      <c r="K361" s="798">
        <v>476</v>
      </c>
      <c r="L361" s="799">
        <v>90</v>
      </c>
      <c r="M361" s="800">
        <v>68.666666666666671</v>
      </c>
      <c r="N361" s="801">
        <v>158.66666666666666</v>
      </c>
      <c r="O361" s="827">
        <v>8</v>
      </c>
      <c r="P361" s="816">
        <v>20</v>
      </c>
    </row>
    <row r="362" spans="1:16" ht="13.5" customHeight="1" x14ac:dyDescent="0.35">
      <c r="A362" s="793" t="s">
        <v>780</v>
      </c>
      <c r="B362" s="793" t="s">
        <v>781</v>
      </c>
      <c r="C362" s="793"/>
      <c r="D362" s="793" t="s">
        <v>49</v>
      </c>
      <c r="E362" s="793" t="s">
        <v>767</v>
      </c>
      <c r="F362" s="961">
        <v>219.91730498127887</v>
      </c>
      <c r="G362" s="802">
        <v>83.701193406043387</v>
      </c>
      <c r="H362" s="803">
        <v>141.5179012512811</v>
      </c>
      <c r="I362" s="796">
        <v>367</v>
      </c>
      <c r="J362" s="797">
        <v>207</v>
      </c>
      <c r="K362" s="798">
        <v>574</v>
      </c>
      <c r="L362" s="799">
        <v>122.33333333333333</v>
      </c>
      <c r="M362" s="800">
        <v>69</v>
      </c>
      <c r="N362" s="801">
        <v>191.33333333333334</v>
      </c>
      <c r="O362" s="827">
        <v>26</v>
      </c>
      <c r="P362" s="816">
        <v>7</v>
      </c>
    </row>
    <row r="363" spans="1:16" ht="13.5" customHeight="1" x14ac:dyDescent="0.35">
      <c r="A363" s="793" t="s">
        <v>1227</v>
      </c>
      <c r="B363" s="793" t="s">
        <v>806</v>
      </c>
      <c r="C363" s="793"/>
      <c r="D363" s="793" t="s">
        <v>49</v>
      </c>
      <c r="E363" s="793" t="s">
        <v>767</v>
      </c>
      <c r="F363" s="961">
        <v>190.20701798533167</v>
      </c>
      <c r="G363" s="802">
        <v>102.44074966464886</v>
      </c>
      <c r="H363" s="803">
        <v>141.05771201740018</v>
      </c>
      <c r="I363" s="796">
        <v>700</v>
      </c>
      <c r="J363" s="797">
        <v>490</v>
      </c>
      <c r="K363" s="798">
        <v>1190</v>
      </c>
      <c r="L363" s="799">
        <v>233.33333333333334</v>
      </c>
      <c r="M363" s="800">
        <v>163.33333333333334</v>
      </c>
      <c r="N363" s="801">
        <v>396.66666666666669</v>
      </c>
      <c r="O363" s="827">
        <v>25</v>
      </c>
      <c r="P363" s="816">
        <v>5</v>
      </c>
    </row>
    <row r="364" spans="1:16" ht="13.5" customHeight="1" x14ac:dyDescent="0.35">
      <c r="A364" s="793" t="s">
        <v>784</v>
      </c>
      <c r="B364" s="793" t="s">
        <v>785</v>
      </c>
      <c r="C364" s="793"/>
      <c r="D364" s="793" t="s">
        <v>49</v>
      </c>
      <c r="E364" s="793" t="s">
        <v>767</v>
      </c>
      <c r="F364" s="961">
        <v>142.09262210144774</v>
      </c>
      <c r="G364" s="802">
        <v>73.906462808236242</v>
      </c>
      <c r="H364" s="803">
        <v>103.54576469064972</v>
      </c>
      <c r="I364" s="796">
        <v>217</v>
      </c>
      <c r="J364" s="797">
        <v>159</v>
      </c>
      <c r="K364" s="798">
        <v>376</v>
      </c>
      <c r="L364" s="799">
        <v>72.333333333333329</v>
      </c>
      <c r="M364" s="800">
        <v>53</v>
      </c>
      <c r="N364" s="801">
        <v>125.33333333333333</v>
      </c>
      <c r="O364" s="827">
        <v>2</v>
      </c>
      <c r="P364" s="816">
        <v>31</v>
      </c>
    </row>
    <row r="365" spans="1:16" ht="13.5" customHeight="1" x14ac:dyDescent="0.35">
      <c r="A365" s="793" t="s">
        <v>1228</v>
      </c>
      <c r="B365" s="793" t="s">
        <v>795</v>
      </c>
      <c r="C365" s="793"/>
      <c r="D365" s="793" t="s">
        <v>49</v>
      </c>
      <c r="E365" s="793" t="s">
        <v>767</v>
      </c>
      <c r="F365" s="961">
        <v>226.44617467761631</v>
      </c>
      <c r="G365" s="802">
        <v>104.5108582432496</v>
      </c>
      <c r="H365" s="803">
        <v>155.69600973493428</v>
      </c>
      <c r="I365" s="796">
        <v>1268</v>
      </c>
      <c r="J365" s="797">
        <v>849</v>
      </c>
      <c r="K365" s="798">
        <v>2117</v>
      </c>
      <c r="L365" s="799">
        <v>422.66666666666669</v>
      </c>
      <c r="M365" s="800">
        <v>283</v>
      </c>
      <c r="N365" s="801">
        <v>705.66666666666663</v>
      </c>
      <c r="O365" s="827">
        <v>30</v>
      </c>
      <c r="P365" s="816">
        <v>4</v>
      </c>
    </row>
    <row r="366" spans="1:16" ht="13.5" customHeight="1" x14ac:dyDescent="0.35">
      <c r="A366" s="793" t="s">
        <v>826</v>
      </c>
      <c r="B366" s="793" t="s">
        <v>827</v>
      </c>
      <c r="C366" s="793" t="s">
        <v>955</v>
      </c>
      <c r="D366" s="793" t="s">
        <v>828</v>
      </c>
      <c r="E366" s="793" t="s">
        <v>829</v>
      </c>
      <c r="F366" s="970"/>
      <c r="G366" s="794"/>
      <c r="H366" s="795"/>
      <c r="I366" s="796">
        <v>297</v>
      </c>
      <c r="J366" s="797">
        <v>215</v>
      </c>
      <c r="K366" s="798">
        <v>512</v>
      </c>
      <c r="L366" s="799">
        <v>99</v>
      </c>
      <c r="M366" s="800">
        <v>71.666666666666671</v>
      </c>
      <c r="N366" s="801">
        <v>170.66666666666666</v>
      </c>
      <c r="O366" s="826"/>
      <c r="P366" s="816">
        <v>14</v>
      </c>
    </row>
    <row r="367" spans="1:16" ht="13.5" customHeight="1" x14ac:dyDescent="0.35">
      <c r="A367" s="793" t="s">
        <v>830</v>
      </c>
      <c r="B367" s="793" t="s">
        <v>831</v>
      </c>
      <c r="C367" s="793" t="s">
        <v>955</v>
      </c>
      <c r="D367" s="793" t="s">
        <v>828</v>
      </c>
      <c r="E367" s="793" t="s">
        <v>829</v>
      </c>
      <c r="F367" s="970"/>
      <c r="G367" s="794"/>
      <c r="H367" s="795"/>
      <c r="I367" s="796">
        <v>293</v>
      </c>
      <c r="J367" s="797">
        <v>163</v>
      </c>
      <c r="K367" s="798">
        <v>456</v>
      </c>
      <c r="L367" s="799">
        <v>97.666666666666671</v>
      </c>
      <c r="M367" s="800">
        <v>54.333333333333336</v>
      </c>
      <c r="N367" s="801">
        <v>152</v>
      </c>
      <c r="O367" s="826"/>
      <c r="P367" s="816">
        <v>9</v>
      </c>
    </row>
    <row r="368" spans="1:16" ht="13.5" customHeight="1" x14ac:dyDescent="0.35">
      <c r="A368" s="793" t="s">
        <v>832</v>
      </c>
      <c r="B368" s="793" t="s">
        <v>833</v>
      </c>
      <c r="C368" s="793" t="s">
        <v>955</v>
      </c>
      <c r="D368" s="793" t="s">
        <v>828</v>
      </c>
      <c r="E368" s="793" t="s">
        <v>829</v>
      </c>
      <c r="F368" s="970"/>
      <c r="G368" s="794"/>
      <c r="H368" s="795"/>
      <c r="I368" s="796">
        <v>348</v>
      </c>
      <c r="J368" s="797">
        <v>158</v>
      </c>
      <c r="K368" s="798">
        <v>506</v>
      </c>
      <c r="L368" s="799">
        <v>116</v>
      </c>
      <c r="M368" s="800">
        <v>52.666666666666664</v>
      </c>
      <c r="N368" s="801">
        <v>168.66666666666666</v>
      </c>
      <c r="O368" s="826"/>
      <c r="P368" s="816">
        <v>18</v>
      </c>
    </row>
    <row r="369" spans="1:16" ht="13.5" customHeight="1" x14ac:dyDescent="0.35">
      <c r="A369" s="793" t="s">
        <v>834</v>
      </c>
      <c r="B369" s="793" t="s">
        <v>835</v>
      </c>
      <c r="C369" s="793" t="s">
        <v>955</v>
      </c>
      <c r="D369" s="793" t="s">
        <v>828</v>
      </c>
      <c r="E369" s="793" t="s">
        <v>829</v>
      </c>
      <c r="F369" s="970"/>
      <c r="G369" s="794"/>
      <c r="H369" s="795"/>
      <c r="I369" s="796">
        <v>313</v>
      </c>
      <c r="J369" s="797">
        <v>187</v>
      </c>
      <c r="K369" s="798">
        <v>500</v>
      </c>
      <c r="L369" s="799">
        <v>104.33333333333333</v>
      </c>
      <c r="M369" s="800">
        <v>62.333333333333336</v>
      </c>
      <c r="N369" s="801">
        <v>166.66666666666666</v>
      </c>
      <c r="O369" s="826"/>
      <c r="P369" s="816">
        <v>16</v>
      </c>
    </row>
    <row r="370" spans="1:16" ht="13.5" customHeight="1" x14ac:dyDescent="0.35">
      <c r="A370" s="793" t="s">
        <v>838</v>
      </c>
      <c r="B370" s="793" t="s">
        <v>839</v>
      </c>
      <c r="C370" s="793" t="s">
        <v>956</v>
      </c>
      <c r="D370" s="793" t="s">
        <v>828</v>
      </c>
      <c r="E370" s="793" t="s">
        <v>829</v>
      </c>
      <c r="F370" s="970"/>
      <c r="G370" s="794"/>
      <c r="H370" s="795"/>
      <c r="I370" s="796">
        <v>166</v>
      </c>
      <c r="J370" s="797">
        <v>106</v>
      </c>
      <c r="K370" s="798">
        <v>272</v>
      </c>
      <c r="L370" s="799">
        <v>55.333333333333336</v>
      </c>
      <c r="M370" s="800">
        <v>35.333333333333336</v>
      </c>
      <c r="N370" s="801">
        <v>90.666666666666671</v>
      </c>
      <c r="O370" s="826"/>
      <c r="P370" s="816">
        <v>20</v>
      </c>
    </row>
    <row r="371" spans="1:16" ht="13.5" customHeight="1" x14ac:dyDescent="0.35">
      <c r="A371" s="793" t="s">
        <v>840</v>
      </c>
      <c r="B371" s="793" t="s">
        <v>841</v>
      </c>
      <c r="C371" s="793" t="s">
        <v>956</v>
      </c>
      <c r="D371" s="793" t="s">
        <v>828</v>
      </c>
      <c r="E371" s="793" t="s">
        <v>829</v>
      </c>
      <c r="F371" s="970"/>
      <c r="G371" s="794"/>
      <c r="H371" s="795"/>
      <c r="I371" s="796">
        <v>317</v>
      </c>
      <c r="J371" s="797">
        <v>196</v>
      </c>
      <c r="K371" s="798">
        <v>513</v>
      </c>
      <c r="L371" s="799">
        <v>105.66666666666667</v>
      </c>
      <c r="M371" s="800">
        <v>65.333333333333329</v>
      </c>
      <c r="N371" s="801">
        <v>171</v>
      </c>
      <c r="O371" s="826"/>
      <c r="P371" s="816">
        <v>13</v>
      </c>
    </row>
    <row r="372" spans="1:16" ht="13.5" customHeight="1" x14ac:dyDescent="0.35">
      <c r="A372" s="793" t="s">
        <v>836</v>
      </c>
      <c r="B372" s="793" t="s">
        <v>837</v>
      </c>
      <c r="C372" s="793" t="s">
        <v>956</v>
      </c>
      <c r="D372" s="793" t="s">
        <v>828</v>
      </c>
      <c r="E372" s="793" t="s">
        <v>829</v>
      </c>
      <c r="F372" s="970"/>
      <c r="G372" s="794"/>
      <c r="H372" s="795"/>
      <c r="I372" s="796">
        <v>541</v>
      </c>
      <c r="J372" s="797">
        <v>325</v>
      </c>
      <c r="K372" s="798">
        <v>866</v>
      </c>
      <c r="L372" s="799">
        <v>180.33333333333334</v>
      </c>
      <c r="M372" s="800">
        <v>108.33333333333333</v>
      </c>
      <c r="N372" s="801">
        <v>288.66666666666669</v>
      </c>
      <c r="O372" s="826"/>
      <c r="P372" s="816">
        <v>10</v>
      </c>
    </row>
    <row r="373" spans="1:16" ht="13.5" customHeight="1" x14ac:dyDescent="0.35">
      <c r="A373" s="793" t="s">
        <v>844</v>
      </c>
      <c r="B373" s="793" t="s">
        <v>845</v>
      </c>
      <c r="C373" s="793" t="s">
        <v>960</v>
      </c>
      <c r="D373" s="793" t="s">
        <v>828</v>
      </c>
      <c r="E373" s="793" t="s">
        <v>829</v>
      </c>
      <c r="F373" s="970"/>
      <c r="G373" s="794"/>
      <c r="H373" s="795"/>
      <c r="I373" s="796">
        <v>415</v>
      </c>
      <c r="J373" s="797">
        <v>262</v>
      </c>
      <c r="K373" s="798">
        <v>677</v>
      </c>
      <c r="L373" s="799">
        <v>138.33333333333334</v>
      </c>
      <c r="M373" s="800">
        <v>87.333333333333329</v>
      </c>
      <c r="N373" s="801">
        <v>225.66666666666666</v>
      </c>
      <c r="O373" s="826"/>
      <c r="P373" s="816">
        <v>5</v>
      </c>
    </row>
    <row r="374" spans="1:16" ht="13.5" customHeight="1" x14ac:dyDescent="0.35">
      <c r="A374" s="793" t="s">
        <v>842</v>
      </c>
      <c r="B374" s="793" t="s">
        <v>843</v>
      </c>
      <c r="C374" s="793" t="s">
        <v>960</v>
      </c>
      <c r="D374" s="793" t="s">
        <v>828</v>
      </c>
      <c r="E374" s="793" t="s">
        <v>829</v>
      </c>
      <c r="F374" s="970"/>
      <c r="G374" s="794"/>
      <c r="H374" s="795"/>
      <c r="I374" s="796">
        <v>198</v>
      </c>
      <c r="J374" s="797">
        <v>133</v>
      </c>
      <c r="K374" s="798">
        <v>331</v>
      </c>
      <c r="L374" s="799">
        <v>66</v>
      </c>
      <c r="M374" s="800">
        <v>44.333333333333336</v>
      </c>
      <c r="N374" s="801">
        <v>110.33333333333333</v>
      </c>
      <c r="O374" s="826"/>
      <c r="P374" s="816">
        <v>1</v>
      </c>
    </row>
    <row r="375" spans="1:16" ht="13.5" customHeight="1" x14ac:dyDescent="0.35">
      <c r="A375" s="793" t="s">
        <v>850</v>
      </c>
      <c r="B375" s="793" t="s">
        <v>851</v>
      </c>
      <c r="C375" s="793" t="s">
        <v>960</v>
      </c>
      <c r="D375" s="793" t="s">
        <v>828</v>
      </c>
      <c r="E375" s="793" t="s">
        <v>829</v>
      </c>
      <c r="F375" s="970"/>
      <c r="G375" s="794"/>
      <c r="H375" s="795"/>
      <c r="I375" s="796">
        <v>230</v>
      </c>
      <c r="J375" s="797">
        <v>143</v>
      </c>
      <c r="K375" s="798">
        <v>373</v>
      </c>
      <c r="L375" s="799">
        <v>76.666666666666671</v>
      </c>
      <c r="M375" s="800">
        <v>47.666666666666664</v>
      </c>
      <c r="N375" s="801">
        <v>124.33333333333333</v>
      </c>
      <c r="O375" s="826"/>
      <c r="P375" s="816">
        <v>6</v>
      </c>
    </row>
    <row r="376" spans="1:16" ht="13.5" customHeight="1" x14ac:dyDescent="0.35">
      <c r="A376" s="793" t="s">
        <v>846</v>
      </c>
      <c r="B376" s="793" t="s">
        <v>847</v>
      </c>
      <c r="C376" s="793" t="s">
        <v>960</v>
      </c>
      <c r="D376" s="793" t="s">
        <v>828</v>
      </c>
      <c r="E376" s="793" t="s">
        <v>829</v>
      </c>
      <c r="F376" s="970"/>
      <c r="G376" s="794"/>
      <c r="H376" s="795"/>
      <c r="I376" s="796">
        <v>230</v>
      </c>
      <c r="J376" s="797">
        <v>130</v>
      </c>
      <c r="K376" s="798">
        <v>360</v>
      </c>
      <c r="L376" s="799">
        <v>76.666666666666671</v>
      </c>
      <c r="M376" s="800">
        <v>43.333333333333336</v>
      </c>
      <c r="N376" s="801">
        <v>120</v>
      </c>
      <c r="O376" s="826"/>
      <c r="P376" s="816">
        <v>22</v>
      </c>
    </row>
    <row r="377" spans="1:16" ht="13.5" customHeight="1" x14ac:dyDescent="0.35">
      <c r="A377" s="793" t="s">
        <v>848</v>
      </c>
      <c r="B377" s="793" t="s">
        <v>849</v>
      </c>
      <c r="C377" s="793" t="s">
        <v>960</v>
      </c>
      <c r="D377" s="793" t="s">
        <v>828</v>
      </c>
      <c r="E377" s="793" t="s">
        <v>829</v>
      </c>
      <c r="F377" s="970"/>
      <c r="G377" s="794"/>
      <c r="H377" s="795"/>
      <c r="I377" s="796">
        <v>315</v>
      </c>
      <c r="J377" s="797">
        <v>215</v>
      </c>
      <c r="K377" s="798">
        <v>530</v>
      </c>
      <c r="L377" s="799">
        <v>105</v>
      </c>
      <c r="M377" s="800">
        <v>71.666666666666671</v>
      </c>
      <c r="N377" s="801">
        <v>176.66666666666666</v>
      </c>
      <c r="O377" s="826"/>
      <c r="P377" s="816">
        <v>7</v>
      </c>
    </row>
    <row r="378" spans="1:16" ht="13.5" customHeight="1" x14ac:dyDescent="0.35">
      <c r="A378" s="793" t="s">
        <v>855</v>
      </c>
      <c r="B378" s="793" t="s">
        <v>856</v>
      </c>
      <c r="C378" s="793" t="s">
        <v>854</v>
      </c>
      <c r="D378" s="793" t="s">
        <v>828</v>
      </c>
      <c r="E378" s="793" t="s">
        <v>829</v>
      </c>
      <c r="F378" s="970"/>
      <c r="G378" s="794"/>
      <c r="H378" s="795"/>
      <c r="I378" s="796">
        <v>176</v>
      </c>
      <c r="J378" s="797">
        <v>126</v>
      </c>
      <c r="K378" s="798">
        <v>302</v>
      </c>
      <c r="L378" s="799">
        <v>58.666666666666664</v>
      </c>
      <c r="M378" s="800">
        <v>42</v>
      </c>
      <c r="N378" s="801">
        <v>100.66666666666667</v>
      </c>
      <c r="O378" s="826"/>
      <c r="P378" s="816">
        <v>11</v>
      </c>
    </row>
    <row r="379" spans="1:16" ht="13.5" customHeight="1" x14ac:dyDescent="0.35">
      <c r="A379" s="793" t="s">
        <v>852</v>
      </c>
      <c r="B379" s="793" t="s">
        <v>853</v>
      </c>
      <c r="C379" s="793" t="s">
        <v>854</v>
      </c>
      <c r="D379" s="793" t="s">
        <v>828</v>
      </c>
      <c r="E379" s="793" t="s">
        <v>829</v>
      </c>
      <c r="F379" s="970"/>
      <c r="G379" s="794"/>
      <c r="H379" s="795"/>
      <c r="I379" s="796">
        <v>271</v>
      </c>
      <c r="J379" s="797">
        <v>159</v>
      </c>
      <c r="K379" s="798">
        <v>430</v>
      </c>
      <c r="L379" s="799">
        <v>90.333333333333329</v>
      </c>
      <c r="M379" s="800">
        <v>53</v>
      </c>
      <c r="N379" s="801">
        <v>143.33333333333334</v>
      </c>
      <c r="O379" s="826"/>
      <c r="P379" s="816">
        <v>17</v>
      </c>
    </row>
    <row r="380" spans="1:16" ht="13.5" customHeight="1" x14ac:dyDescent="0.35">
      <c r="A380" s="793" t="s">
        <v>857</v>
      </c>
      <c r="B380" s="793" t="s">
        <v>858</v>
      </c>
      <c r="C380" s="793" t="s">
        <v>958</v>
      </c>
      <c r="D380" s="793" t="s">
        <v>828</v>
      </c>
      <c r="E380" s="793" t="s">
        <v>829</v>
      </c>
      <c r="F380" s="970"/>
      <c r="G380" s="794"/>
      <c r="H380" s="795"/>
      <c r="I380" s="796">
        <v>326</v>
      </c>
      <c r="J380" s="797">
        <v>186</v>
      </c>
      <c r="K380" s="798">
        <v>512</v>
      </c>
      <c r="L380" s="799">
        <v>108.66666666666667</v>
      </c>
      <c r="M380" s="800">
        <v>62</v>
      </c>
      <c r="N380" s="801">
        <v>170.66666666666666</v>
      </c>
      <c r="O380" s="826"/>
      <c r="P380" s="816">
        <v>8</v>
      </c>
    </row>
    <row r="381" spans="1:16" ht="13.5" customHeight="1" x14ac:dyDescent="0.35">
      <c r="A381" s="793" t="s">
        <v>861</v>
      </c>
      <c r="B381" s="793" t="s">
        <v>862</v>
      </c>
      <c r="C381" s="793" t="s">
        <v>958</v>
      </c>
      <c r="D381" s="793" t="s">
        <v>828</v>
      </c>
      <c r="E381" s="793" t="s">
        <v>829</v>
      </c>
      <c r="F381" s="970"/>
      <c r="G381" s="794"/>
      <c r="H381" s="795"/>
      <c r="I381" s="796">
        <v>474</v>
      </c>
      <c r="J381" s="797">
        <v>297</v>
      </c>
      <c r="K381" s="798">
        <v>771</v>
      </c>
      <c r="L381" s="799">
        <v>158</v>
      </c>
      <c r="M381" s="800">
        <v>99</v>
      </c>
      <c r="N381" s="801">
        <v>257</v>
      </c>
      <c r="O381" s="826"/>
      <c r="P381" s="816">
        <v>4</v>
      </c>
    </row>
    <row r="382" spans="1:16" ht="13.5" customHeight="1" x14ac:dyDescent="0.35">
      <c r="A382" s="793" t="s">
        <v>859</v>
      </c>
      <c r="B382" s="793" t="s">
        <v>860</v>
      </c>
      <c r="C382" s="793" t="s">
        <v>958</v>
      </c>
      <c r="D382" s="793" t="s">
        <v>828</v>
      </c>
      <c r="E382" s="793" t="s">
        <v>829</v>
      </c>
      <c r="F382" s="970"/>
      <c r="G382" s="794"/>
      <c r="H382" s="795"/>
      <c r="I382" s="796">
        <v>143</v>
      </c>
      <c r="J382" s="797">
        <v>76</v>
      </c>
      <c r="K382" s="798">
        <v>219</v>
      </c>
      <c r="L382" s="799">
        <v>47.666666666666664</v>
      </c>
      <c r="M382" s="800">
        <v>25.333333333333332</v>
      </c>
      <c r="N382" s="801">
        <v>73</v>
      </c>
      <c r="O382" s="826"/>
      <c r="P382" s="816">
        <v>2</v>
      </c>
    </row>
    <row r="383" spans="1:16" ht="13.5" customHeight="1" x14ac:dyDescent="0.35">
      <c r="A383" s="793" t="s">
        <v>863</v>
      </c>
      <c r="B383" s="793" t="s">
        <v>864</v>
      </c>
      <c r="C383" s="793" t="s">
        <v>865</v>
      </c>
      <c r="D383" s="793" t="s">
        <v>828</v>
      </c>
      <c r="E383" s="793" t="s">
        <v>829</v>
      </c>
      <c r="F383" s="970"/>
      <c r="G383" s="794"/>
      <c r="H383" s="795"/>
      <c r="I383" s="796">
        <v>348</v>
      </c>
      <c r="J383" s="797">
        <v>227</v>
      </c>
      <c r="K383" s="798">
        <v>575</v>
      </c>
      <c r="L383" s="799">
        <v>116</v>
      </c>
      <c r="M383" s="800">
        <v>75.666666666666671</v>
      </c>
      <c r="N383" s="801">
        <v>191.66666666666666</v>
      </c>
      <c r="O383" s="826"/>
      <c r="P383" s="816">
        <v>21</v>
      </c>
    </row>
    <row r="384" spans="1:16" ht="13.5" customHeight="1" x14ac:dyDescent="0.35">
      <c r="A384" s="793" t="s">
        <v>868</v>
      </c>
      <c r="B384" s="793" t="s">
        <v>869</v>
      </c>
      <c r="C384" s="793" t="s">
        <v>959</v>
      </c>
      <c r="D384" s="793" t="s">
        <v>828</v>
      </c>
      <c r="E384" s="793" t="s">
        <v>829</v>
      </c>
      <c r="F384" s="970"/>
      <c r="G384" s="794"/>
      <c r="H384" s="795"/>
      <c r="I384" s="796">
        <v>235</v>
      </c>
      <c r="J384" s="797">
        <v>124</v>
      </c>
      <c r="K384" s="798">
        <v>359</v>
      </c>
      <c r="L384" s="799">
        <v>78.333333333333329</v>
      </c>
      <c r="M384" s="800">
        <v>41.333333333333336</v>
      </c>
      <c r="N384" s="801">
        <v>119.66666666666667</v>
      </c>
      <c r="O384" s="826"/>
      <c r="P384" s="816">
        <v>19</v>
      </c>
    </row>
    <row r="385" spans="1:16" ht="13.5" customHeight="1" x14ac:dyDescent="0.35">
      <c r="A385" s="793" t="s">
        <v>866</v>
      </c>
      <c r="B385" s="793" t="s">
        <v>867</v>
      </c>
      <c r="C385" s="793" t="s">
        <v>959</v>
      </c>
      <c r="D385" s="793" t="s">
        <v>828</v>
      </c>
      <c r="E385" s="793" t="s">
        <v>829</v>
      </c>
      <c r="F385" s="970"/>
      <c r="G385" s="794"/>
      <c r="H385" s="795"/>
      <c r="I385" s="796">
        <v>576</v>
      </c>
      <c r="J385" s="797">
        <v>286</v>
      </c>
      <c r="K385" s="798">
        <v>862</v>
      </c>
      <c r="L385" s="799">
        <v>192</v>
      </c>
      <c r="M385" s="800">
        <v>95.333333333333329</v>
      </c>
      <c r="N385" s="801">
        <v>287.33333333333331</v>
      </c>
      <c r="O385" s="826"/>
      <c r="P385" s="816">
        <v>15</v>
      </c>
    </row>
    <row r="386" spans="1:16" ht="13.5" customHeight="1" x14ac:dyDescent="0.35">
      <c r="A386" s="793" t="s">
        <v>872</v>
      </c>
      <c r="B386" s="793" t="s">
        <v>873</v>
      </c>
      <c r="C386" s="793" t="s">
        <v>957</v>
      </c>
      <c r="D386" s="793" t="s">
        <v>828</v>
      </c>
      <c r="E386" s="793" t="s">
        <v>829</v>
      </c>
      <c r="F386" s="970"/>
      <c r="G386" s="794"/>
      <c r="H386" s="795"/>
      <c r="I386" s="796">
        <v>576</v>
      </c>
      <c r="J386" s="797">
        <v>318</v>
      </c>
      <c r="K386" s="798">
        <v>894</v>
      </c>
      <c r="L386" s="799">
        <v>192</v>
      </c>
      <c r="M386" s="800">
        <v>106</v>
      </c>
      <c r="N386" s="801">
        <v>298</v>
      </c>
      <c r="O386" s="826"/>
      <c r="P386" s="816">
        <v>12</v>
      </c>
    </row>
    <row r="387" spans="1:16" ht="13.5" customHeight="1" x14ac:dyDescent="0.35">
      <c r="A387" s="793" t="s">
        <v>870</v>
      </c>
      <c r="B387" s="793" t="s">
        <v>871</v>
      </c>
      <c r="C387" s="793" t="s">
        <v>957</v>
      </c>
      <c r="D387" s="793" t="s">
        <v>828</v>
      </c>
      <c r="E387" s="793" t="s">
        <v>829</v>
      </c>
      <c r="F387" s="970"/>
      <c r="G387" s="794"/>
      <c r="H387" s="795"/>
      <c r="I387" s="796">
        <v>376</v>
      </c>
      <c r="J387" s="797">
        <v>231</v>
      </c>
      <c r="K387" s="798">
        <v>607</v>
      </c>
      <c r="L387" s="799">
        <v>125.33333333333333</v>
      </c>
      <c r="M387" s="800">
        <v>77</v>
      </c>
      <c r="N387" s="801">
        <v>202.33333333333334</v>
      </c>
      <c r="O387" s="826"/>
      <c r="P387" s="816">
        <v>3</v>
      </c>
    </row>
    <row r="388" spans="1:16" x14ac:dyDescent="0.3">
      <c r="A388" s="702"/>
      <c r="B388" s="702"/>
      <c r="C388" s="702"/>
      <c r="D388" s="702"/>
      <c r="E388" s="702"/>
      <c r="F388" s="805"/>
      <c r="G388" s="806"/>
      <c r="H388" s="702"/>
      <c r="I388" s="807"/>
      <c r="J388" s="807"/>
      <c r="K388" s="735"/>
      <c r="L388" s="808"/>
      <c r="M388" s="808"/>
      <c r="N388" s="809"/>
      <c r="O388" s="534"/>
      <c r="P388" s="537"/>
    </row>
    <row r="389" spans="1:16" s="533" customFormat="1" ht="15" x14ac:dyDescent="0.35">
      <c r="A389" s="737" t="s">
        <v>87</v>
      </c>
      <c r="B389" s="738" t="s">
        <v>105</v>
      </c>
      <c r="C389" s="738"/>
      <c r="D389" s="702"/>
      <c r="E389" s="702"/>
      <c r="F389" s="804"/>
      <c r="G389" s="806"/>
      <c r="H389" s="805"/>
      <c r="I389" s="807"/>
      <c r="J389" s="807"/>
      <c r="K389" s="807"/>
      <c r="L389" s="808"/>
      <c r="M389" s="808"/>
      <c r="N389" s="810"/>
      <c r="O389" s="513"/>
      <c r="P389" s="670"/>
    </row>
    <row r="390" spans="1:16" s="557" customFormat="1" ht="15" x14ac:dyDescent="0.35">
      <c r="A390" s="738"/>
      <c r="B390" s="738" t="s">
        <v>1266</v>
      </c>
      <c r="C390" s="738"/>
      <c r="D390" s="702"/>
      <c r="E390" s="702"/>
      <c r="F390" s="734"/>
      <c r="G390" s="734"/>
      <c r="H390" s="734"/>
      <c r="I390" s="702"/>
      <c r="J390" s="702"/>
      <c r="K390" s="702"/>
      <c r="L390" s="702"/>
      <c r="M390" s="702"/>
      <c r="N390" s="702"/>
      <c r="O390" s="702"/>
      <c r="P390" s="736"/>
    </row>
    <row r="391" spans="1:16" s="533" customFormat="1" ht="15" x14ac:dyDescent="0.35">
      <c r="A391" s="738"/>
      <c r="B391" s="738"/>
      <c r="C391" s="738"/>
      <c r="D391" s="702"/>
      <c r="E391" s="702"/>
      <c r="F391" s="804"/>
      <c r="G391" s="806"/>
      <c r="H391" s="805"/>
      <c r="I391" s="807"/>
      <c r="J391" s="807"/>
      <c r="K391" s="807"/>
      <c r="L391" s="808"/>
      <c r="M391" s="808"/>
      <c r="N391" s="810"/>
      <c r="O391" s="513"/>
      <c r="P391" s="670"/>
    </row>
    <row r="392" spans="1:16" s="533" customFormat="1" ht="15" x14ac:dyDescent="0.35">
      <c r="A392" s="737" t="s">
        <v>44</v>
      </c>
      <c r="B392" s="739" t="s">
        <v>1318</v>
      </c>
      <c r="C392" s="739"/>
      <c r="D392" s="702"/>
      <c r="E392" s="702"/>
      <c r="F392" s="804"/>
      <c r="H392" s="958" t="s">
        <v>1079</v>
      </c>
      <c r="I392" s="811"/>
      <c r="J392" s="811"/>
      <c r="K392" s="807"/>
      <c r="L392" s="812"/>
      <c r="M392" s="812"/>
      <c r="N392" s="810"/>
      <c r="O392" s="513"/>
      <c r="P392" s="670"/>
    </row>
    <row r="393" spans="1:16" s="533" customFormat="1" ht="15" x14ac:dyDescent="0.35">
      <c r="A393" s="738"/>
      <c r="B393" s="1135" t="s">
        <v>1319</v>
      </c>
      <c r="C393" s="739"/>
      <c r="D393" s="702"/>
      <c r="E393" s="702"/>
      <c r="F393" s="804"/>
      <c r="H393" s="958" t="s">
        <v>1079</v>
      </c>
      <c r="I393" s="807"/>
      <c r="J393" s="807"/>
      <c r="K393" s="807"/>
      <c r="L393" s="808"/>
      <c r="M393" s="808"/>
      <c r="N393" s="810"/>
      <c r="O393" s="513"/>
      <c r="P393" s="670"/>
    </row>
    <row r="394" spans="1:16" s="533" customFormat="1" ht="15" x14ac:dyDescent="0.35">
      <c r="A394" s="738"/>
      <c r="B394" s="740" t="s">
        <v>1024</v>
      </c>
      <c r="C394" s="740"/>
      <c r="D394" s="732"/>
      <c r="E394" s="732"/>
      <c r="F394" s="804"/>
      <c r="G394" s="806"/>
      <c r="H394" s="805"/>
      <c r="I394" s="807"/>
      <c r="J394" s="807"/>
      <c r="K394" s="807"/>
      <c r="L394" s="808"/>
      <c r="M394" s="808"/>
      <c r="N394" s="810"/>
      <c r="O394" s="513"/>
      <c r="P394" s="670"/>
    </row>
    <row r="395" spans="1:16" s="533" customFormat="1" ht="15" x14ac:dyDescent="0.35">
      <c r="A395" s="732"/>
      <c r="B395" s="740" t="s">
        <v>1025</v>
      </c>
      <c r="C395" s="740"/>
      <c r="D395" s="732"/>
      <c r="E395" s="732"/>
      <c r="F395" s="804"/>
      <c r="G395" s="806"/>
      <c r="H395" s="805"/>
      <c r="I395" s="807"/>
      <c r="J395" s="807"/>
      <c r="K395" s="807"/>
      <c r="L395" s="808"/>
      <c r="M395" s="808"/>
      <c r="N395" s="810"/>
      <c r="O395" s="513"/>
      <c r="P395" s="670"/>
    </row>
    <row r="396" spans="1:16" s="112" customFormat="1" ht="13.5" x14ac:dyDescent="0.3">
      <c r="B396" s="739" t="s">
        <v>1293</v>
      </c>
      <c r="E396" s="957" t="s">
        <v>1292</v>
      </c>
      <c r="F396" s="702"/>
      <c r="G396" s="702"/>
      <c r="H396" s="702"/>
      <c r="I396" s="735"/>
      <c r="J396" s="735"/>
      <c r="K396" s="735"/>
      <c r="L396" s="702"/>
      <c r="M396" s="702"/>
      <c r="N396" s="702"/>
      <c r="O396" s="852"/>
      <c r="P396" s="736"/>
    </row>
    <row r="397" spans="1:16" s="112" customFormat="1" ht="13.5" x14ac:dyDescent="0.3">
      <c r="B397" s="1136" t="s">
        <v>1289</v>
      </c>
      <c r="E397" s="957" t="s">
        <v>1287</v>
      </c>
      <c r="I397" s="1147"/>
      <c r="J397" s="1147"/>
      <c r="K397" s="1147"/>
      <c r="O397" s="1148"/>
      <c r="P397" s="736"/>
    </row>
    <row r="398" spans="1:16" s="112" customFormat="1" ht="13.5" x14ac:dyDescent="0.3">
      <c r="B398" s="740" t="s">
        <v>1290</v>
      </c>
      <c r="E398" s="957" t="s">
        <v>1286</v>
      </c>
      <c r="I398" s="1147"/>
      <c r="J398" s="1147"/>
      <c r="K398" s="1147"/>
      <c r="O398" s="1148"/>
      <c r="P398" s="1149"/>
    </row>
    <row r="399" spans="1:16" s="112" customFormat="1" ht="13.5" x14ac:dyDescent="0.3">
      <c r="B399" s="740" t="s">
        <v>1291</v>
      </c>
      <c r="E399" s="957" t="s">
        <v>1288</v>
      </c>
      <c r="I399" s="1147"/>
      <c r="J399" s="1147"/>
      <c r="K399" s="1147"/>
      <c r="O399" s="1148"/>
      <c r="P399" s="1149"/>
    </row>
    <row r="400" spans="1:16" ht="17.25" x14ac:dyDescent="0.35">
      <c r="A400" s="533"/>
      <c r="B400" s="533"/>
      <c r="C400" s="533"/>
      <c r="D400" s="533"/>
      <c r="E400" s="533"/>
      <c r="F400" s="547"/>
      <c r="G400" s="806"/>
      <c r="H400" s="548"/>
      <c r="I400" s="550"/>
      <c r="J400" s="550"/>
      <c r="K400" s="550"/>
      <c r="L400" s="552"/>
      <c r="M400" s="552"/>
      <c r="N400" s="553"/>
      <c r="O400" s="534"/>
      <c r="P400" s="537"/>
    </row>
    <row r="401" spans="16:16" x14ac:dyDescent="0.3">
      <c r="P401" s="537"/>
    </row>
  </sheetData>
  <autoFilter ref="A5:P387" xr:uid="{00000000-0009-0000-0000-000038000000}">
    <sortState xmlns:xlrd2="http://schemas.microsoft.com/office/spreadsheetml/2017/richdata2" ref="A6:P387">
      <sortCondition ref="E5:E387"/>
    </sortState>
  </autoFilter>
  <mergeCells count="4">
    <mergeCell ref="F3:N3"/>
    <mergeCell ref="F4:H4"/>
    <mergeCell ref="I4:K4"/>
    <mergeCell ref="L4:N4"/>
  </mergeCells>
  <conditionalFormatting sqref="H6:H32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66:H38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2" location="'CHAPTER 1'!A1" display="Back to Table of Contents" xr:uid="{00000000-0004-0000-3800-000000000000}"/>
    <hyperlink ref="E399" r:id="rId1" xr:uid="{00000000-0004-0000-3800-000001000000}"/>
    <hyperlink ref="E398" r:id="rId2" xr:uid="{00000000-0004-0000-3800-000002000000}"/>
    <hyperlink ref="E397" r:id="rId3" xr:uid="{00000000-0004-0000-3800-000003000000}"/>
    <hyperlink ref="E396" r:id="rId4" xr:uid="{00000000-0004-0000-3800-000004000000}"/>
  </hyperlinks>
  <pageMargins left="0.70866141732283472" right="0.70866141732283472" top="0.74803149606299213" bottom="0.74803149606299213" header="0.31496062992125984" footer="0.31496062992125984"/>
  <pageSetup paperSize="9" scale="61" fitToHeight="8" orientation="landscape" r:id="rId5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">
    <tabColor theme="9" tint="0.39997558519241921"/>
    <pageSetUpPr fitToPage="1"/>
  </sheetPr>
  <dimension ref="A1:P58"/>
  <sheetViews>
    <sheetView showGridLines="0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6384" width="9.140625" style="3"/>
  </cols>
  <sheetData>
    <row r="1" spans="1:16" ht="15" x14ac:dyDescent="0.3">
      <c r="A1" s="574" t="s">
        <v>965</v>
      </c>
      <c r="D1" s="1112" t="s">
        <v>1265</v>
      </c>
    </row>
    <row r="3" spans="1:16" x14ac:dyDescent="0.2">
      <c r="B3" s="1" t="s">
        <v>47</v>
      </c>
    </row>
    <row r="4" spans="1:16" x14ac:dyDescent="0.2">
      <c r="B4" s="1" t="s">
        <v>48</v>
      </c>
    </row>
    <row r="5" spans="1:16" x14ac:dyDescent="0.2">
      <c r="B5" s="1" t="s">
        <v>49</v>
      </c>
    </row>
    <row r="6" spans="1:16" x14ac:dyDescent="0.2">
      <c r="B6" s="1" t="s">
        <v>55</v>
      </c>
    </row>
    <row r="7" spans="1:16" x14ac:dyDescent="0.2">
      <c r="B7" s="3" t="s">
        <v>48</v>
      </c>
    </row>
    <row r="16" spans="1:16" x14ac:dyDescent="0.2">
      <c r="P16" s="6"/>
    </row>
    <row r="17" spans="16:16" x14ac:dyDescent="0.2">
      <c r="P17" s="7"/>
    </row>
    <row r="57" spans="16:16" x14ac:dyDescent="0.2">
      <c r="P57" s="6"/>
    </row>
    <row r="58" spans="16:16" x14ac:dyDescent="0.2">
      <c r="P58" s="7"/>
    </row>
  </sheetData>
  <hyperlinks>
    <hyperlink ref="A1" location="'CHAPTER 1'!A1" display="Back to Table of Contents" xr:uid="{00000000-0004-0000-3900-000000000000}"/>
  </hyperlinks>
  <pageMargins left="0.7" right="0.7" top="0.75" bottom="0.75" header="0.3" footer="0.3"/>
  <pageSetup paperSize="9" scale="69" orientation="portrait" r:id="rId1"/>
  <rowBreaks count="1" manualBreakCount="1">
    <brk id="35" max="16383" man="1"/>
  </rowBreaks>
  <drawing r:id="rId2"/>
  <legacyDrawing r:id="rId3"/>
  <controls>
    <mc:AlternateContent xmlns:mc="http://schemas.openxmlformats.org/markup-compatibility/2006">
      <mc:Choice Requires="x14">
        <control shapeId="58369" r:id="rId4" name="ComboBox1">
          <controlPr defaultSize="0" autoLine="0" autoPict="0" linkedCell="B7" listFillRange="B4:B6" r:id="rId5">
            <anchor moveWithCells="1">
              <from>
                <xdr:col>0</xdr:col>
                <xdr:colOff>161925</xdr:colOff>
                <xdr:row>0</xdr:row>
                <xdr:rowOff>0</xdr:rowOff>
              </from>
              <to>
                <xdr:col>0</xdr:col>
                <xdr:colOff>247650</xdr:colOff>
                <xdr:row>0</xdr:row>
                <xdr:rowOff>9525</xdr:rowOff>
              </to>
            </anchor>
          </controlPr>
        </control>
      </mc:Choice>
      <mc:Fallback>
        <control shapeId="58369" r:id="rId4" name="ComboBox1"/>
      </mc:Fallback>
    </mc:AlternateContent>
  </control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4">
    <tabColor theme="9" tint="0.59999389629810485"/>
    <pageSetUpPr fitToPage="1"/>
  </sheetPr>
  <dimension ref="A1:R403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J393" sqref="J393:K393"/>
    </sheetView>
  </sheetViews>
  <sheetFormatPr defaultColWidth="9.140625" defaultRowHeight="16.5" x14ac:dyDescent="0.3"/>
  <cols>
    <col min="1" max="1" width="12.85546875" style="9" customWidth="1"/>
    <col min="2" max="2" width="28.7109375" style="9" customWidth="1"/>
    <col min="3" max="3" width="24.140625" style="9" customWidth="1"/>
    <col min="4" max="4" width="20.5703125" style="9" bestFit="1" customWidth="1"/>
    <col min="5" max="5" width="5.42578125" style="9" bestFit="1" customWidth="1"/>
    <col min="6" max="7" width="9.140625" style="9"/>
    <col min="8" max="8" width="8.42578125" style="9" customWidth="1"/>
    <col min="9" max="9" width="6.5703125" style="558" customWidth="1"/>
    <col min="10" max="10" width="6" style="558" customWidth="1"/>
    <col min="11" max="11" width="8" style="558" customWidth="1"/>
    <col min="12" max="12" width="7.42578125" style="9" customWidth="1"/>
    <col min="13" max="13" width="6" style="9" customWidth="1"/>
    <col min="14" max="14" width="8" style="9" customWidth="1"/>
    <col min="15" max="15" width="7.5703125" style="9" customWidth="1"/>
    <col min="16" max="16" width="12" style="539" customWidth="1"/>
    <col min="17" max="16384" width="9.140625" style="9"/>
  </cols>
  <sheetData>
    <row r="1" spans="1:18" s="509" customFormat="1" ht="18" x14ac:dyDescent="0.35">
      <c r="A1" s="35" t="s">
        <v>1282</v>
      </c>
      <c r="B1" s="35"/>
      <c r="C1" s="35"/>
      <c r="D1" s="35"/>
      <c r="E1" s="35"/>
      <c r="F1" s="35"/>
      <c r="G1" s="35"/>
      <c r="H1" s="35"/>
      <c r="I1" s="542"/>
      <c r="J1" s="542"/>
      <c r="K1" s="542"/>
      <c r="L1" s="35"/>
      <c r="M1" s="35"/>
      <c r="N1" s="35"/>
      <c r="O1" s="35"/>
      <c r="P1" s="508"/>
      <c r="Q1" s="508"/>
      <c r="R1" s="508"/>
    </row>
    <row r="2" spans="1:18" x14ac:dyDescent="0.3">
      <c r="A2" s="574" t="s">
        <v>965</v>
      </c>
      <c r="B2" s="534"/>
      <c r="C2" s="534"/>
      <c r="D2" s="534"/>
      <c r="E2" s="534"/>
      <c r="F2" s="534"/>
      <c r="G2" s="534"/>
      <c r="H2" s="534"/>
      <c r="I2" s="536"/>
      <c r="J2" s="536"/>
      <c r="K2" s="536"/>
      <c r="L2" s="534"/>
      <c r="M2" s="534"/>
      <c r="N2" s="534"/>
      <c r="O2" s="534"/>
      <c r="P2" s="512"/>
    </row>
    <row r="3" spans="1:18" ht="15" x14ac:dyDescent="0.3">
      <c r="A3" s="702"/>
      <c r="B3" s="702"/>
      <c r="C3" s="702"/>
      <c r="D3" s="702"/>
      <c r="E3" s="702"/>
      <c r="F3" s="1252" t="s">
        <v>67</v>
      </c>
      <c r="G3" s="1253"/>
      <c r="H3" s="1253"/>
      <c r="I3" s="1253"/>
      <c r="J3" s="1253"/>
      <c r="K3" s="1253"/>
      <c r="L3" s="1253"/>
      <c r="M3" s="1253"/>
      <c r="N3" s="1253"/>
      <c r="O3" s="828"/>
      <c r="P3" s="828"/>
    </row>
    <row r="4" spans="1:18" s="23" customFormat="1" ht="54" customHeight="1" x14ac:dyDescent="0.2">
      <c r="A4" s="706"/>
      <c r="B4" s="707"/>
      <c r="C4" s="707"/>
      <c r="D4" s="707"/>
      <c r="E4" s="707"/>
      <c r="F4" s="1254" t="s">
        <v>66</v>
      </c>
      <c r="G4" s="1255"/>
      <c r="H4" s="1256"/>
      <c r="I4" s="1257" t="s">
        <v>1281</v>
      </c>
      <c r="J4" s="1258"/>
      <c r="K4" s="1259"/>
      <c r="L4" s="1254" t="s">
        <v>1283</v>
      </c>
      <c r="M4" s="1255"/>
      <c r="N4" s="1256"/>
      <c r="O4" s="1063" t="s">
        <v>1076</v>
      </c>
      <c r="P4" s="1074" t="s">
        <v>903</v>
      </c>
    </row>
    <row r="5" spans="1:18" ht="27.75" customHeight="1" x14ac:dyDescent="0.3">
      <c r="A5" s="760" t="s">
        <v>879</v>
      </c>
      <c r="B5" s="760" t="s">
        <v>124</v>
      </c>
      <c r="C5" s="760" t="s">
        <v>914</v>
      </c>
      <c r="D5" s="760" t="s">
        <v>125</v>
      </c>
      <c r="E5" s="760" t="s">
        <v>126</v>
      </c>
      <c r="F5" s="835" t="s">
        <v>65</v>
      </c>
      <c r="G5" s="777" t="s">
        <v>64</v>
      </c>
      <c r="H5" s="831" t="s">
        <v>17</v>
      </c>
      <c r="I5" s="779" t="s">
        <v>65</v>
      </c>
      <c r="J5" s="780" t="s">
        <v>64</v>
      </c>
      <c r="K5" s="781" t="s">
        <v>17</v>
      </c>
      <c r="L5" s="835" t="s">
        <v>65</v>
      </c>
      <c r="M5" s="777" t="s">
        <v>64</v>
      </c>
      <c r="N5" s="831" t="s">
        <v>17</v>
      </c>
      <c r="O5" s="835" t="s">
        <v>126</v>
      </c>
      <c r="P5" s="1075" t="s">
        <v>126</v>
      </c>
    </row>
    <row r="6" spans="1:18" ht="13.5" customHeight="1" x14ac:dyDescent="0.3">
      <c r="A6" s="715" t="s">
        <v>212</v>
      </c>
      <c r="B6" s="715" t="s">
        <v>213</v>
      </c>
      <c r="C6" s="715" t="s">
        <v>931</v>
      </c>
      <c r="D6" s="715" t="s">
        <v>59</v>
      </c>
      <c r="E6" s="715" t="s">
        <v>129</v>
      </c>
      <c r="F6" s="971">
        <v>67.650948769999999</v>
      </c>
      <c r="G6" s="829">
        <v>20.271134289999999</v>
      </c>
      <c r="H6" s="832">
        <v>43.499701049999999</v>
      </c>
      <c r="I6" s="747">
        <v>133</v>
      </c>
      <c r="J6" s="718">
        <v>41</v>
      </c>
      <c r="K6" s="834">
        <v>174</v>
      </c>
      <c r="L6" s="775">
        <v>44.333333333333336</v>
      </c>
      <c r="M6" s="717">
        <v>13.666666666666666</v>
      </c>
      <c r="N6" s="756">
        <v>58</v>
      </c>
      <c r="O6" s="775">
        <v>231</v>
      </c>
      <c r="P6" s="1076">
        <v>52</v>
      </c>
    </row>
    <row r="7" spans="1:18" ht="13.5" customHeight="1" x14ac:dyDescent="0.3">
      <c r="A7" s="724" t="s">
        <v>208</v>
      </c>
      <c r="B7" s="724" t="s">
        <v>209</v>
      </c>
      <c r="C7" s="724" t="s">
        <v>931</v>
      </c>
      <c r="D7" s="724" t="s">
        <v>59</v>
      </c>
      <c r="E7" s="724" t="s">
        <v>129</v>
      </c>
      <c r="F7" s="972">
        <v>62.104476419999997</v>
      </c>
      <c r="G7" s="830">
        <v>11.36840012</v>
      </c>
      <c r="H7" s="833">
        <v>36.296167500000003</v>
      </c>
      <c r="I7" s="749">
        <v>132</v>
      </c>
      <c r="J7" s="727">
        <v>25</v>
      </c>
      <c r="K7" s="752">
        <v>157</v>
      </c>
      <c r="L7" s="776">
        <v>44</v>
      </c>
      <c r="M7" s="726">
        <v>8.3333333333333339</v>
      </c>
      <c r="N7" s="758">
        <v>52.333333333333336</v>
      </c>
      <c r="O7" s="776">
        <v>172</v>
      </c>
      <c r="P7" s="1077">
        <v>156</v>
      </c>
    </row>
    <row r="8" spans="1:18" ht="13.5" customHeight="1" x14ac:dyDescent="0.3">
      <c r="A8" s="724" t="s">
        <v>210</v>
      </c>
      <c r="B8" s="724" t="s">
        <v>211</v>
      </c>
      <c r="C8" s="724" t="s">
        <v>931</v>
      </c>
      <c r="D8" s="724" t="s">
        <v>59</v>
      </c>
      <c r="E8" s="724" t="s">
        <v>129</v>
      </c>
      <c r="F8" s="972">
        <v>45.45835297</v>
      </c>
      <c r="G8" s="830">
        <v>15.27509828</v>
      </c>
      <c r="H8" s="833">
        <v>30.068659199999999</v>
      </c>
      <c r="I8" s="749">
        <v>166</v>
      </c>
      <c r="J8" s="727">
        <v>58</v>
      </c>
      <c r="K8" s="752">
        <v>224</v>
      </c>
      <c r="L8" s="776">
        <v>55.333333333333336</v>
      </c>
      <c r="M8" s="726">
        <v>19.333333333333332</v>
      </c>
      <c r="N8" s="758">
        <v>74.666666666666671</v>
      </c>
      <c r="O8" s="776">
        <v>100</v>
      </c>
      <c r="P8" s="1077">
        <v>264</v>
      </c>
    </row>
    <row r="9" spans="1:18" ht="13.5" customHeight="1" x14ac:dyDescent="0.3">
      <c r="A9" s="724" t="s">
        <v>461</v>
      </c>
      <c r="B9" s="724" t="s">
        <v>462</v>
      </c>
      <c r="C9" s="724" t="s">
        <v>934</v>
      </c>
      <c r="D9" s="724" t="s">
        <v>58</v>
      </c>
      <c r="E9" s="724" t="s">
        <v>129</v>
      </c>
      <c r="F9" s="972">
        <v>37.630836029999998</v>
      </c>
      <c r="G9" s="830">
        <v>6.6050701060000003</v>
      </c>
      <c r="H9" s="833">
        <v>21.85447735</v>
      </c>
      <c r="I9" s="749">
        <v>55</v>
      </c>
      <c r="J9" s="727">
        <v>3</v>
      </c>
      <c r="K9" s="752">
        <v>64</v>
      </c>
      <c r="L9" s="776">
        <v>18.333333333333332</v>
      </c>
      <c r="M9" s="726">
        <v>1</v>
      </c>
      <c r="N9" s="758">
        <v>21.333333333333332</v>
      </c>
      <c r="O9" s="776">
        <v>16</v>
      </c>
      <c r="P9" s="1077">
        <v>284</v>
      </c>
    </row>
    <row r="10" spans="1:18" ht="13.5" customHeight="1" x14ac:dyDescent="0.3">
      <c r="A10" s="724" t="s">
        <v>467</v>
      </c>
      <c r="B10" s="724" t="s">
        <v>468</v>
      </c>
      <c r="C10" s="724" t="s">
        <v>934</v>
      </c>
      <c r="D10" s="724" t="s">
        <v>58</v>
      </c>
      <c r="E10" s="724" t="s">
        <v>129</v>
      </c>
      <c r="F10" s="972">
        <v>46.272197259999999</v>
      </c>
      <c r="G10" s="830">
        <v>10.26252159</v>
      </c>
      <c r="H10" s="833">
        <v>27.897244579999999</v>
      </c>
      <c r="I10" s="749">
        <v>100</v>
      </c>
      <c r="J10" s="727">
        <v>21</v>
      </c>
      <c r="K10" s="752">
        <v>123</v>
      </c>
      <c r="L10" s="776">
        <v>33.333333333333336</v>
      </c>
      <c r="M10" s="726">
        <v>7</v>
      </c>
      <c r="N10" s="758">
        <v>41</v>
      </c>
      <c r="O10" s="776">
        <v>76</v>
      </c>
      <c r="P10" s="1077">
        <v>289</v>
      </c>
    </row>
    <row r="11" spans="1:18" ht="13.5" customHeight="1" x14ac:dyDescent="0.3">
      <c r="A11" s="724" t="s">
        <v>463</v>
      </c>
      <c r="B11" s="724" t="s">
        <v>464</v>
      </c>
      <c r="C11" s="724" t="s">
        <v>934</v>
      </c>
      <c r="D11" s="724" t="s">
        <v>58</v>
      </c>
      <c r="E11" s="724" t="s">
        <v>129</v>
      </c>
      <c r="F11" s="972">
        <v>59.991104960000001</v>
      </c>
      <c r="G11" s="830">
        <v>17.876432770000001</v>
      </c>
      <c r="H11" s="833">
        <v>38.77082334</v>
      </c>
      <c r="I11" s="749">
        <v>87</v>
      </c>
      <c r="J11" s="727">
        <v>22</v>
      </c>
      <c r="K11" s="752">
        <v>119</v>
      </c>
      <c r="L11" s="776">
        <v>29</v>
      </c>
      <c r="M11" s="726">
        <v>7.333333333333333</v>
      </c>
      <c r="N11" s="758">
        <v>39.666666666666664</v>
      </c>
      <c r="O11" s="776">
        <v>199</v>
      </c>
      <c r="P11" s="1077">
        <v>141</v>
      </c>
    </row>
    <row r="12" spans="1:18" ht="13.5" customHeight="1" x14ac:dyDescent="0.3">
      <c r="A12" s="724" t="s">
        <v>465</v>
      </c>
      <c r="B12" s="724" t="s">
        <v>466</v>
      </c>
      <c r="C12" s="724" t="s">
        <v>934</v>
      </c>
      <c r="D12" s="724" t="s">
        <v>58</v>
      </c>
      <c r="E12" s="724" t="s">
        <v>129</v>
      </c>
      <c r="F12" s="972">
        <v>90.641501020000007</v>
      </c>
      <c r="G12" s="830">
        <v>34.298792689999999</v>
      </c>
      <c r="H12" s="833">
        <v>61.964920679999999</v>
      </c>
      <c r="I12" s="749">
        <v>111</v>
      </c>
      <c r="J12" s="727">
        <v>39</v>
      </c>
      <c r="K12" s="752">
        <v>158</v>
      </c>
      <c r="L12" s="776">
        <v>37</v>
      </c>
      <c r="M12" s="726">
        <v>13</v>
      </c>
      <c r="N12" s="758">
        <v>52.666666666666664</v>
      </c>
      <c r="O12" s="776">
        <v>309</v>
      </c>
      <c r="P12" s="1077">
        <v>73</v>
      </c>
    </row>
    <row r="13" spans="1:18" ht="13.5" customHeight="1" x14ac:dyDescent="0.3">
      <c r="A13" s="724" t="s">
        <v>469</v>
      </c>
      <c r="B13" s="724" t="s">
        <v>470</v>
      </c>
      <c r="C13" s="724" t="s">
        <v>934</v>
      </c>
      <c r="D13" s="724" t="s">
        <v>58</v>
      </c>
      <c r="E13" s="724" t="s">
        <v>129</v>
      </c>
      <c r="F13" s="972">
        <v>39.957423749999997</v>
      </c>
      <c r="G13" s="830">
        <v>12.70254102</v>
      </c>
      <c r="H13" s="833">
        <v>26.069389699999999</v>
      </c>
      <c r="I13" s="749">
        <v>75</v>
      </c>
      <c r="J13" s="727">
        <v>25</v>
      </c>
      <c r="K13" s="752">
        <v>100</v>
      </c>
      <c r="L13" s="776">
        <v>25</v>
      </c>
      <c r="M13" s="726">
        <v>8.3333333333333339</v>
      </c>
      <c r="N13" s="758">
        <v>33.333333333333336</v>
      </c>
      <c r="O13" s="776">
        <v>48</v>
      </c>
      <c r="P13" s="1077">
        <v>304</v>
      </c>
    </row>
    <row r="14" spans="1:18" ht="13.5" customHeight="1" x14ac:dyDescent="0.3">
      <c r="A14" s="724" t="s">
        <v>471</v>
      </c>
      <c r="B14" s="724" t="s">
        <v>472</v>
      </c>
      <c r="C14" s="724" t="s">
        <v>934</v>
      </c>
      <c r="D14" s="724" t="s">
        <v>58</v>
      </c>
      <c r="E14" s="724" t="s">
        <v>129</v>
      </c>
      <c r="F14" s="972">
        <v>40.219579580000001</v>
      </c>
      <c r="G14" s="830">
        <v>10.27704685</v>
      </c>
      <c r="H14" s="833">
        <v>24.888514749999999</v>
      </c>
      <c r="I14" s="749">
        <v>83</v>
      </c>
      <c r="J14" s="727">
        <v>19</v>
      </c>
      <c r="K14" s="752">
        <v>106</v>
      </c>
      <c r="L14" s="776">
        <v>27.666666666666668</v>
      </c>
      <c r="M14" s="726">
        <v>6.333333333333333</v>
      </c>
      <c r="N14" s="758">
        <v>35.333333333333336</v>
      </c>
      <c r="O14" s="776">
        <v>36</v>
      </c>
      <c r="P14" s="1077">
        <v>316</v>
      </c>
    </row>
    <row r="15" spans="1:18" ht="13.5" customHeight="1" x14ac:dyDescent="0.3">
      <c r="A15" s="724" t="s">
        <v>594</v>
      </c>
      <c r="B15" s="724" t="s">
        <v>926</v>
      </c>
      <c r="C15" s="724" t="s">
        <v>926</v>
      </c>
      <c r="D15" s="724" t="s">
        <v>56</v>
      </c>
      <c r="E15" s="724" t="s">
        <v>129</v>
      </c>
      <c r="F15" s="972">
        <v>62.897989870000004</v>
      </c>
      <c r="G15" s="830">
        <v>17.725829690000001</v>
      </c>
      <c r="H15" s="833">
        <v>39.901299420000001</v>
      </c>
      <c r="I15" s="749">
        <v>267</v>
      </c>
      <c r="J15" s="727">
        <v>77</v>
      </c>
      <c r="K15" s="752">
        <v>344</v>
      </c>
      <c r="L15" s="776">
        <v>89</v>
      </c>
      <c r="M15" s="726">
        <v>25.666666666666668</v>
      </c>
      <c r="N15" s="758">
        <v>114.66666666666667</v>
      </c>
      <c r="O15" s="776">
        <v>206</v>
      </c>
      <c r="P15" s="1077">
        <v>82</v>
      </c>
    </row>
    <row r="16" spans="1:18" ht="13.5" customHeight="1" x14ac:dyDescent="0.3">
      <c r="A16" s="724" t="s">
        <v>477</v>
      </c>
      <c r="B16" s="724" t="s">
        <v>478</v>
      </c>
      <c r="C16" s="724" t="s">
        <v>935</v>
      </c>
      <c r="D16" s="724" t="s">
        <v>58</v>
      </c>
      <c r="E16" s="724" t="s">
        <v>129</v>
      </c>
      <c r="F16" s="972">
        <v>52.892091260000001</v>
      </c>
      <c r="G16" s="830">
        <v>15.712611900000001</v>
      </c>
      <c r="H16" s="833">
        <v>33.772389560000001</v>
      </c>
      <c r="I16" s="749">
        <v>156</v>
      </c>
      <c r="J16" s="727">
        <v>46</v>
      </c>
      <c r="K16" s="752">
        <v>202</v>
      </c>
      <c r="L16" s="776">
        <v>52</v>
      </c>
      <c r="M16" s="726">
        <v>15.333333333333334</v>
      </c>
      <c r="N16" s="758">
        <v>67.333333333333329</v>
      </c>
      <c r="O16" s="776">
        <v>142</v>
      </c>
      <c r="P16" s="1077">
        <v>172</v>
      </c>
    </row>
    <row r="17" spans="1:16" ht="13.5" customHeight="1" x14ac:dyDescent="0.3">
      <c r="A17" s="724" t="s">
        <v>473</v>
      </c>
      <c r="B17" s="724" t="s">
        <v>474</v>
      </c>
      <c r="C17" s="724" t="s">
        <v>935</v>
      </c>
      <c r="D17" s="724" t="s">
        <v>58</v>
      </c>
      <c r="E17" s="724" t="s">
        <v>129</v>
      </c>
      <c r="F17" s="972">
        <v>40.554992349999999</v>
      </c>
      <c r="G17" s="830">
        <v>10.86997921</v>
      </c>
      <c r="H17" s="833">
        <v>25.350706049999999</v>
      </c>
      <c r="I17" s="749">
        <v>98</v>
      </c>
      <c r="J17" s="727">
        <v>25</v>
      </c>
      <c r="K17" s="752">
        <v>126</v>
      </c>
      <c r="L17" s="776">
        <v>32.666666666666664</v>
      </c>
      <c r="M17" s="726">
        <v>8.3333333333333339</v>
      </c>
      <c r="N17" s="758">
        <v>42</v>
      </c>
      <c r="O17" s="776">
        <v>43</v>
      </c>
      <c r="P17" s="1077">
        <v>277</v>
      </c>
    </row>
    <row r="18" spans="1:16" ht="13.5" customHeight="1" x14ac:dyDescent="0.3">
      <c r="A18" s="724" t="s">
        <v>475</v>
      </c>
      <c r="B18" s="724" t="s">
        <v>476</v>
      </c>
      <c r="C18" s="724" t="s">
        <v>935</v>
      </c>
      <c r="D18" s="724" t="s">
        <v>58</v>
      </c>
      <c r="E18" s="724" t="s">
        <v>129</v>
      </c>
      <c r="F18" s="972">
        <v>43.61336361</v>
      </c>
      <c r="G18" s="830">
        <v>7.8258264390000001</v>
      </c>
      <c r="H18" s="833">
        <v>25.15568081</v>
      </c>
      <c r="I18" s="749">
        <v>54</v>
      </c>
      <c r="J18" s="727">
        <v>14</v>
      </c>
      <c r="K18" s="752">
        <v>69</v>
      </c>
      <c r="L18" s="776">
        <v>18</v>
      </c>
      <c r="M18" s="726">
        <v>4.666666666666667</v>
      </c>
      <c r="N18" s="758">
        <v>23</v>
      </c>
      <c r="O18" s="776">
        <v>39</v>
      </c>
      <c r="P18" s="1077">
        <v>315</v>
      </c>
    </row>
    <row r="19" spans="1:16" ht="13.5" customHeight="1" x14ac:dyDescent="0.3">
      <c r="A19" s="724" t="s">
        <v>479</v>
      </c>
      <c r="B19" s="724" t="s">
        <v>480</v>
      </c>
      <c r="C19" s="724" t="s">
        <v>935</v>
      </c>
      <c r="D19" s="724" t="s">
        <v>58</v>
      </c>
      <c r="E19" s="724" t="s">
        <v>129</v>
      </c>
      <c r="F19" s="972">
        <v>39.808992230000001</v>
      </c>
      <c r="G19" s="830">
        <v>10.91487192</v>
      </c>
      <c r="H19" s="833">
        <v>24.578574450000001</v>
      </c>
      <c r="I19" s="749">
        <v>36</v>
      </c>
      <c r="J19" s="727">
        <v>8</v>
      </c>
      <c r="K19" s="752">
        <v>47</v>
      </c>
      <c r="L19" s="776">
        <v>12</v>
      </c>
      <c r="M19" s="726">
        <v>2.6666666666666665</v>
      </c>
      <c r="N19" s="758">
        <v>15.666666666666666</v>
      </c>
      <c r="O19" s="776">
        <v>33</v>
      </c>
      <c r="P19" s="1077">
        <v>292</v>
      </c>
    </row>
    <row r="20" spans="1:16" ht="13.5" customHeight="1" x14ac:dyDescent="0.3">
      <c r="A20" s="724" t="s">
        <v>481</v>
      </c>
      <c r="B20" s="724" t="s">
        <v>482</v>
      </c>
      <c r="C20" s="724" t="s">
        <v>935</v>
      </c>
      <c r="D20" s="724" t="s">
        <v>58</v>
      </c>
      <c r="E20" s="724" t="s">
        <v>129</v>
      </c>
      <c r="F20" s="972">
        <v>47.703098130000001</v>
      </c>
      <c r="G20" s="830">
        <v>10.007864039999999</v>
      </c>
      <c r="H20" s="833">
        <v>28.332280789999999</v>
      </c>
      <c r="I20" s="749">
        <v>104</v>
      </c>
      <c r="J20" s="727">
        <v>22</v>
      </c>
      <c r="K20" s="752">
        <v>127</v>
      </c>
      <c r="L20" s="776">
        <v>34.666666666666664</v>
      </c>
      <c r="M20" s="726">
        <v>7.333333333333333</v>
      </c>
      <c r="N20" s="758">
        <v>42.333333333333336</v>
      </c>
      <c r="O20" s="776">
        <v>83</v>
      </c>
      <c r="P20" s="1077">
        <v>280</v>
      </c>
    </row>
    <row r="21" spans="1:16" ht="13.5" customHeight="1" x14ac:dyDescent="0.3">
      <c r="A21" s="724" t="s">
        <v>222</v>
      </c>
      <c r="B21" s="724" t="s">
        <v>223</v>
      </c>
      <c r="C21" s="724" t="s">
        <v>930</v>
      </c>
      <c r="D21" s="724" t="s">
        <v>59</v>
      </c>
      <c r="E21" s="724" t="s">
        <v>129</v>
      </c>
      <c r="F21" s="972">
        <v>73.348913269999997</v>
      </c>
      <c r="G21" s="830">
        <v>22.799724659999999</v>
      </c>
      <c r="H21" s="833">
        <v>47.474685739999998</v>
      </c>
      <c r="I21" s="749">
        <v>156</v>
      </c>
      <c r="J21" s="727">
        <v>50</v>
      </c>
      <c r="K21" s="752">
        <v>206</v>
      </c>
      <c r="L21" s="776">
        <v>52</v>
      </c>
      <c r="M21" s="726">
        <v>16.666666666666668</v>
      </c>
      <c r="N21" s="758">
        <v>68.666666666666671</v>
      </c>
      <c r="O21" s="776">
        <v>260</v>
      </c>
      <c r="P21" s="1077">
        <v>53</v>
      </c>
    </row>
    <row r="22" spans="1:16" ht="13.5" customHeight="1" x14ac:dyDescent="0.3">
      <c r="A22" s="724" t="s">
        <v>214</v>
      </c>
      <c r="B22" s="724" t="s">
        <v>215</v>
      </c>
      <c r="C22" s="724" t="s">
        <v>930</v>
      </c>
      <c r="D22" s="724" t="s">
        <v>59</v>
      </c>
      <c r="E22" s="724" t="s">
        <v>129</v>
      </c>
      <c r="F22" s="972">
        <v>50.968436529999998</v>
      </c>
      <c r="G22" s="830">
        <v>12.936243109999999</v>
      </c>
      <c r="H22" s="833">
        <v>31.544976519999999</v>
      </c>
      <c r="I22" s="749">
        <v>60</v>
      </c>
      <c r="J22" s="727">
        <v>10</v>
      </c>
      <c r="K22" s="752">
        <v>73</v>
      </c>
      <c r="L22" s="776">
        <v>20</v>
      </c>
      <c r="M22" s="726">
        <v>3.3333333333333335</v>
      </c>
      <c r="N22" s="758">
        <v>24.333333333333332</v>
      </c>
      <c r="O22" s="776">
        <v>117</v>
      </c>
      <c r="P22" s="1077">
        <v>205</v>
      </c>
    </row>
    <row r="23" spans="1:16" ht="13.5" customHeight="1" x14ac:dyDescent="0.3">
      <c r="A23" s="724" t="s">
        <v>216</v>
      </c>
      <c r="B23" s="724" t="s">
        <v>217</v>
      </c>
      <c r="C23" s="724" t="s">
        <v>930</v>
      </c>
      <c r="D23" s="724" t="s">
        <v>59</v>
      </c>
      <c r="E23" s="724" t="s">
        <v>129</v>
      </c>
      <c r="F23" s="972">
        <v>49.403183110000001</v>
      </c>
      <c r="G23" s="830">
        <v>14.94315714</v>
      </c>
      <c r="H23" s="833">
        <v>31.731639439999999</v>
      </c>
      <c r="I23" s="749">
        <v>60</v>
      </c>
      <c r="J23" s="727">
        <v>12</v>
      </c>
      <c r="K23" s="752">
        <v>79</v>
      </c>
      <c r="L23" s="776">
        <v>20</v>
      </c>
      <c r="M23" s="726">
        <v>4</v>
      </c>
      <c r="N23" s="758">
        <v>26.333333333333332</v>
      </c>
      <c r="O23" s="776">
        <v>120</v>
      </c>
      <c r="P23" s="1077">
        <v>266</v>
      </c>
    </row>
    <row r="24" spans="1:16" ht="13.5" customHeight="1" x14ac:dyDescent="0.3">
      <c r="A24" s="724" t="s">
        <v>218</v>
      </c>
      <c r="B24" s="724" t="s">
        <v>219</v>
      </c>
      <c r="C24" s="724" t="s">
        <v>930</v>
      </c>
      <c r="D24" s="724" t="s">
        <v>59</v>
      </c>
      <c r="E24" s="724" t="s">
        <v>129</v>
      </c>
      <c r="F24" s="972">
        <v>56.329940839999999</v>
      </c>
      <c r="G24" s="830">
        <v>24.233089039999999</v>
      </c>
      <c r="H24" s="833">
        <v>40.080179970000003</v>
      </c>
      <c r="I24" s="749">
        <v>86</v>
      </c>
      <c r="J24" s="727">
        <v>35</v>
      </c>
      <c r="K24" s="752">
        <v>123</v>
      </c>
      <c r="L24" s="776">
        <v>28.666666666666668</v>
      </c>
      <c r="M24" s="726">
        <v>11.666666666666666</v>
      </c>
      <c r="N24" s="758">
        <v>41</v>
      </c>
      <c r="O24" s="776">
        <v>209</v>
      </c>
      <c r="P24" s="1077">
        <v>51</v>
      </c>
    </row>
    <row r="25" spans="1:16" ht="13.5" customHeight="1" x14ac:dyDescent="0.3">
      <c r="A25" s="724" t="s">
        <v>220</v>
      </c>
      <c r="B25" s="724" t="s">
        <v>221</v>
      </c>
      <c r="C25" s="724" t="s">
        <v>930</v>
      </c>
      <c r="D25" s="724" t="s">
        <v>59</v>
      </c>
      <c r="E25" s="724" t="s">
        <v>129</v>
      </c>
      <c r="F25" s="972">
        <v>39.487027490000003</v>
      </c>
      <c r="G25" s="830">
        <v>6.2595739349999997</v>
      </c>
      <c r="H25" s="833">
        <v>22.737780239999999</v>
      </c>
      <c r="I25" s="749">
        <v>99</v>
      </c>
      <c r="J25" s="727">
        <v>13</v>
      </c>
      <c r="K25" s="752">
        <v>115</v>
      </c>
      <c r="L25" s="776">
        <v>33</v>
      </c>
      <c r="M25" s="726">
        <v>4.333333333333333</v>
      </c>
      <c r="N25" s="758">
        <v>38.333333333333336</v>
      </c>
      <c r="O25" s="776">
        <v>24</v>
      </c>
      <c r="P25" s="1077">
        <v>247</v>
      </c>
    </row>
    <row r="26" spans="1:16" ht="13.5" customHeight="1" x14ac:dyDescent="0.3">
      <c r="A26" s="724" t="s">
        <v>224</v>
      </c>
      <c r="B26" s="724" t="s">
        <v>225</v>
      </c>
      <c r="C26" s="724" t="s">
        <v>930</v>
      </c>
      <c r="D26" s="724" t="s">
        <v>59</v>
      </c>
      <c r="E26" s="724" t="s">
        <v>129</v>
      </c>
      <c r="F26" s="972">
        <v>31.522931639999999</v>
      </c>
      <c r="G26" s="830">
        <v>11.978773909999999</v>
      </c>
      <c r="H26" s="833">
        <v>21.611008569999999</v>
      </c>
      <c r="I26" s="749">
        <v>67</v>
      </c>
      <c r="J26" s="727">
        <v>25</v>
      </c>
      <c r="K26" s="752">
        <v>93</v>
      </c>
      <c r="L26" s="776">
        <v>22.333333333333332</v>
      </c>
      <c r="M26" s="726">
        <v>8.3333333333333339</v>
      </c>
      <c r="N26" s="758">
        <v>31</v>
      </c>
      <c r="O26" s="776">
        <v>14</v>
      </c>
      <c r="P26" s="1077">
        <v>300</v>
      </c>
    </row>
    <row r="27" spans="1:16" ht="13.5" customHeight="1" x14ac:dyDescent="0.3">
      <c r="A27" s="724" t="s">
        <v>387</v>
      </c>
      <c r="B27" s="724" t="s">
        <v>388</v>
      </c>
      <c r="C27" s="724" t="s">
        <v>916</v>
      </c>
      <c r="D27" s="724" t="s">
        <v>62</v>
      </c>
      <c r="E27" s="724" t="s">
        <v>129</v>
      </c>
      <c r="F27" s="972">
        <v>66.796183189999994</v>
      </c>
      <c r="G27" s="830">
        <v>28.549919200000001</v>
      </c>
      <c r="H27" s="833">
        <v>47.16678649</v>
      </c>
      <c r="I27" s="749">
        <v>112</v>
      </c>
      <c r="J27" s="727">
        <v>52</v>
      </c>
      <c r="K27" s="752">
        <v>166</v>
      </c>
      <c r="L27" s="776">
        <v>37.333333333333336</v>
      </c>
      <c r="M27" s="726">
        <v>17.333333333333332</v>
      </c>
      <c r="N27" s="758">
        <v>55.333333333333336</v>
      </c>
      <c r="O27" s="776">
        <v>257</v>
      </c>
      <c r="P27" s="1077">
        <v>39</v>
      </c>
    </row>
    <row r="28" spans="1:16" ht="13.5" customHeight="1" x14ac:dyDescent="0.3">
      <c r="A28" s="724" t="s">
        <v>389</v>
      </c>
      <c r="B28" s="724" t="s">
        <v>390</v>
      </c>
      <c r="C28" s="724" t="s">
        <v>916</v>
      </c>
      <c r="D28" s="724" t="s">
        <v>62</v>
      </c>
      <c r="E28" s="724" t="s">
        <v>129</v>
      </c>
      <c r="F28" s="972">
        <v>66.720992210000006</v>
      </c>
      <c r="G28" s="830">
        <v>21.4686187</v>
      </c>
      <c r="H28" s="833">
        <v>43.682977659999999</v>
      </c>
      <c r="I28" s="749">
        <v>183</v>
      </c>
      <c r="J28" s="727">
        <v>62</v>
      </c>
      <c r="K28" s="752">
        <v>245</v>
      </c>
      <c r="L28" s="776">
        <v>61</v>
      </c>
      <c r="M28" s="726">
        <v>20.666666666666668</v>
      </c>
      <c r="N28" s="758">
        <v>81.666666666666671</v>
      </c>
      <c r="O28" s="776">
        <v>233</v>
      </c>
      <c r="P28" s="1077">
        <v>175</v>
      </c>
    </row>
    <row r="29" spans="1:16" ht="13.5" customHeight="1" x14ac:dyDescent="0.3">
      <c r="A29" s="724" t="s">
        <v>383</v>
      </c>
      <c r="B29" s="724" t="s">
        <v>384</v>
      </c>
      <c r="C29" s="724" t="s">
        <v>916</v>
      </c>
      <c r="D29" s="724" t="s">
        <v>62</v>
      </c>
      <c r="E29" s="724" t="s">
        <v>129</v>
      </c>
      <c r="F29" s="972">
        <v>57.456045140000001</v>
      </c>
      <c r="G29" s="830">
        <v>15.527363100000001</v>
      </c>
      <c r="H29" s="833">
        <v>36.021196949999997</v>
      </c>
      <c r="I29" s="749">
        <v>324</v>
      </c>
      <c r="J29" s="727">
        <v>93</v>
      </c>
      <c r="K29" s="752">
        <v>417</v>
      </c>
      <c r="L29" s="776">
        <v>108</v>
      </c>
      <c r="M29" s="726">
        <v>31</v>
      </c>
      <c r="N29" s="758">
        <v>139</v>
      </c>
      <c r="O29" s="776">
        <v>167</v>
      </c>
      <c r="P29" s="1077">
        <v>228</v>
      </c>
    </row>
    <row r="30" spans="1:16" ht="13.5" customHeight="1" x14ac:dyDescent="0.3">
      <c r="A30" s="724" t="s">
        <v>385</v>
      </c>
      <c r="B30" s="724" t="s">
        <v>386</v>
      </c>
      <c r="C30" s="724" t="s">
        <v>916</v>
      </c>
      <c r="D30" s="724" t="s">
        <v>62</v>
      </c>
      <c r="E30" s="724" t="s">
        <v>129</v>
      </c>
      <c r="F30" s="972">
        <v>54.509951489999999</v>
      </c>
      <c r="G30" s="830">
        <v>16.098469649999998</v>
      </c>
      <c r="H30" s="833">
        <v>34.828063759999999</v>
      </c>
      <c r="I30" s="749">
        <v>264</v>
      </c>
      <c r="J30" s="727">
        <v>82</v>
      </c>
      <c r="K30" s="752">
        <v>346</v>
      </c>
      <c r="L30" s="776">
        <v>88</v>
      </c>
      <c r="M30" s="726">
        <v>27.333333333333332</v>
      </c>
      <c r="N30" s="758">
        <v>115.33333333333333</v>
      </c>
      <c r="O30" s="776">
        <v>153</v>
      </c>
      <c r="P30" s="1077">
        <v>183</v>
      </c>
    </row>
    <row r="31" spans="1:16" ht="13.5" customHeight="1" x14ac:dyDescent="0.3">
      <c r="A31" s="724" t="s">
        <v>595</v>
      </c>
      <c r="B31" s="724" t="s">
        <v>938</v>
      </c>
      <c r="C31" s="724" t="s">
        <v>938</v>
      </c>
      <c r="D31" s="724" t="s">
        <v>56</v>
      </c>
      <c r="E31" s="724" t="s">
        <v>129</v>
      </c>
      <c r="F31" s="972">
        <v>54.681277600000001</v>
      </c>
      <c r="G31" s="830">
        <v>16.796483259999999</v>
      </c>
      <c r="H31" s="833">
        <v>35.05493431</v>
      </c>
      <c r="I31" s="749">
        <v>488</v>
      </c>
      <c r="J31" s="727">
        <v>165</v>
      </c>
      <c r="K31" s="752">
        <v>653</v>
      </c>
      <c r="L31" s="776">
        <v>162.66666666666666</v>
      </c>
      <c r="M31" s="726">
        <v>55</v>
      </c>
      <c r="N31" s="758">
        <v>217.66666666666666</v>
      </c>
      <c r="O31" s="776">
        <v>157</v>
      </c>
      <c r="P31" s="1077">
        <v>83</v>
      </c>
    </row>
    <row r="32" spans="1:16" ht="13.5" customHeight="1" x14ac:dyDescent="0.3">
      <c r="A32" s="724" t="s">
        <v>1209</v>
      </c>
      <c r="B32" s="724" t="s">
        <v>1210</v>
      </c>
      <c r="C32" s="724" t="s">
        <v>938</v>
      </c>
      <c r="D32" s="724" t="s">
        <v>56</v>
      </c>
      <c r="E32" s="724" t="s">
        <v>129</v>
      </c>
      <c r="F32" s="972">
        <v>0</v>
      </c>
      <c r="G32" s="830">
        <v>0</v>
      </c>
      <c r="H32" s="833">
        <v>0</v>
      </c>
      <c r="I32" s="749">
        <v>5</v>
      </c>
      <c r="J32" s="727">
        <v>0</v>
      </c>
      <c r="K32" s="752">
        <v>10</v>
      </c>
      <c r="L32" s="776">
        <v>1.6666666666666667</v>
      </c>
      <c r="M32" s="726">
        <v>0</v>
      </c>
      <c r="N32" s="758">
        <v>3.3333333333333335</v>
      </c>
      <c r="O32" s="776">
        <v>1</v>
      </c>
      <c r="P32" s="1077">
        <v>245</v>
      </c>
    </row>
    <row r="33" spans="1:16" ht="13.5" customHeight="1" x14ac:dyDescent="0.3">
      <c r="A33" s="724" t="s">
        <v>363</v>
      </c>
      <c r="B33" s="724" t="s">
        <v>364</v>
      </c>
      <c r="C33" s="724" t="s">
        <v>360</v>
      </c>
      <c r="D33" s="724" t="s">
        <v>63</v>
      </c>
      <c r="E33" s="724" t="s">
        <v>129</v>
      </c>
      <c r="F33" s="972">
        <v>84.002374720000006</v>
      </c>
      <c r="G33" s="830">
        <v>26.284823759999998</v>
      </c>
      <c r="H33" s="833">
        <v>54.679800899999996</v>
      </c>
      <c r="I33" s="749">
        <v>104</v>
      </c>
      <c r="J33" s="727">
        <v>28</v>
      </c>
      <c r="K33" s="752">
        <v>137</v>
      </c>
      <c r="L33" s="776">
        <v>34.666666666666664</v>
      </c>
      <c r="M33" s="726">
        <v>9.3333333333333339</v>
      </c>
      <c r="N33" s="758">
        <v>45.666666666666664</v>
      </c>
      <c r="O33" s="776">
        <v>298</v>
      </c>
      <c r="P33" s="1077">
        <v>25</v>
      </c>
    </row>
    <row r="34" spans="1:16" ht="13.5" customHeight="1" x14ac:dyDescent="0.3">
      <c r="A34" s="724" t="s">
        <v>365</v>
      </c>
      <c r="B34" s="724" t="s">
        <v>366</v>
      </c>
      <c r="C34" s="724" t="s">
        <v>360</v>
      </c>
      <c r="D34" s="724" t="s">
        <v>63</v>
      </c>
      <c r="E34" s="724" t="s">
        <v>129</v>
      </c>
      <c r="F34" s="972">
        <v>64.953880479999995</v>
      </c>
      <c r="G34" s="830">
        <v>16.066609060000001</v>
      </c>
      <c r="H34" s="833">
        <v>39.81589812</v>
      </c>
      <c r="I34" s="749">
        <v>163</v>
      </c>
      <c r="J34" s="727">
        <v>42</v>
      </c>
      <c r="K34" s="752">
        <v>206</v>
      </c>
      <c r="L34" s="776">
        <v>54.333333333333336</v>
      </c>
      <c r="M34" s="726">
        <v>14</v>
      </c>
      <c r="N34" s="758">
        <v>68.666666666666671</v>
      </c>
      <c r="O34" s="776">
        <v>205</v>
      </c>
      <c r="P34" s="1077">
        <v>113</v>
      </c>
    </row>
    <row r="35" spans="1:16" ht="13.5" customHeight="1" x14ac:dyDescent="0.3">
      <c r="A35" s="724" t="s">
        <v>361</v>
      </c>
      <c r="B35" s="724" t="s">
        <v>362</v>
      </c>
      <c r="C35" s="724" t="s">
        <v>360</v>
      </c>
      <c r="D35" s="724" t="s">
        <v>63</v>
      </c>
      <c r="E35" s="724" t="s">
        <v>129</v>
      </c>
      <c r="F35" s="972">
        <v>67.569935830000006</v>
      </c>
      <c r="G35" s="830">
        <v>23.779061810000002</v>
      </c>
      <c r="H35" s="833">
        <v>45.113546499999998</v>
      </c>
      <c r="I35" s="749">
        <v>97</v>
      </c>
      <c r="J35" s="727">
        <v>36</v>
      </c>
      <c r="K35" s="752">
        <v>133</v>
      </c>
      <c r="L35" s="776">
        <v>32.333333333333336</v>
      </c>
      <c r="M35" s="726">
        <v>12</v>
      </c>
      <c r="N35" s="758">
        <v>44.333333333333336</v>
      </c>
      <c r="O35" s="776">
        <v>244</v>
      </c>
      <c r="P35" s="1077">
        <v>103</v>
      </c>
    </row>
    <row r="36" spans="1:16" ht="13.5" customHeight="1" x14ac:dyDescent="0.3">
      <c r="A36" s="724" t="s">
        <v>359</v>
      </c>
      <c r="B36" s="724" t="s">
        <v>360</v>
      </c>
      <c r="C36" s="724" t="s">
        <v>360</v>
      </c>
      <c r="D36" s="724" t="s">
        <v>63</v>
      </c>
      <c r="E36" s="724" t="s">
        <v>129</v>
      </c>
      <c r="F36" s="972">
        <v>61.393486979999999</v>
      </c>
      <c r="G36" s="830">
        <v>20.02554585</v>
      </c>
      <c r="H36" s="833">
        <v>40.218299160000001</v>
      </c>
      <c r="I36" s="749">
        <v>458</v>
      </c>
      <c r="J36" s="727">
        <v>157</v>
      </c>
      <c r="K36" s="752">
        <v>615</v>
      </c>
      <c r="L36" s="776">
        <v>152.66666666666666</v>
      </c>
      <c r="M36" s="726">
        <v>52.333333333333336</v>
      </c>
      <c r="N36" s="758">
        <v>205</v>
      </c>
      <c r="O36" s="776">
        <v>210</v>
      </c>
      <c r="P36" s="1077">
        <v>65</v>
      </c>
    </row>
    <row r="37" spans="1:16" ht="13.5" customHeight="1" x14ac:dyDescent="0.3">
      <c r="A37" s="724" t="s">
        <v>391</v>
      </c>
      <c r="B37" s="724" t="s">
        <v>392</v>
      </c>
      <c r="C37" s="724" t="s">
        <v>939</v>
      </c>
      <c r="D37" s="724" t="s">
        <v>62</v>
      </c>
      <c r="E37" s="724" t="s">
        <v>129</v>
      </c>
      <c r="F37" s="972">
        <v>68.378433340000001</v>
      </c>
      <c r="G37" s="830">
        <v>20.492244580000001</v>
      </c>
      <c r="H37" s="833">
        <v>44.209434029999997</v>
      </c>
      <c r="I37" s="749">
        <v>106</v>
      </c>
      <c r="J37" s="727">
        <v>30</v>
      </c>
      <c r="K37" s="752">
        <v>139</v>
      </c>
      <c r="L37" s="776">
        <v>35.333333333333336</v>
      </c>
      <c r="M37" s="726">
        <v>10</v>
      </c>
      <c r="N37" s="758">
        <v>46.333333333333336</v>
      </c>
      <c r="O37" s="776">
        <v>237</v>
      </c>
      <c r="P37" s="1077">
        <v>109</v>
      </c>
    </row>
    <row r="38" spans="1:16" ht="13.5" customHeight="1" x14ac:dyDescent="0.3">
      <c r="A38" s="724" t="s">
        <v>393</v>
      </c>
      <c r="B38" s="724" t="s">
        <v>394</v>
      </c>
      <c r="C38" s="724" t="s">
        <v>939</v>
      </c>
      <c r="D38" s="724" t="s">
        <v>62</v>
      </c>
      <c r="E38" s="724" t="s">
        <v>129</v>
      </c>
      <c r="F38" s="972">
        <v>76.392532770000003</v>
      </c>
      <c r="G38" s="830">
        <v>26.904009519999999</v>
      </c>
      <c r="H38" s="833">
        <v>51.302720100000002</v>
      </c>
      <c r="I38" s="749">
        <v>77</v>
      </c>
      <c r="J38" s="727">
        <v>21</v>
      </c>
      <c r="K38" s="752">
        <v>103</v>
      </c>
      <c r="L38" s="776">
        <v>25.666666666666668</v>
      </c>
      <c r="M38" s="726">
        <v>7</v>
      </c>
      <c r="N38" s="758">
        <v>34.333333333333336</v>
      </c>
      <c r="O38" s="776">
        <v>284</v>
      </c>
      <c r="P38" s="1077">
        <v>44</v>
      </c>
    </row>
    <row r="39" spans="1:16" ht="13.5" customHeight="1" x14ac:dyDescent="0.3">
      <c r="A39" s="724" t="s">
        <v>395</v>
      </c>
      <c r="B39" s="724" t="s">
        <v>396</v>
      </c>
      <c r="C39" s="724" t="s">
        <v>939</v>
      </c>
      <c r="D39" s="724" t="s">
        <v>62</v>
      </c>
      <c r="E39" s="724" t="s">
        <v>129</v>
      </c>
      <c r="F39" s="972">
        <v>83.660888099999994</v>
      </c>
      <c r="G39" s="830">
        <v>23.561254160000001</v>
      </c>
      <c r="H39" s="833">
        <v>53.071289460000003</v>
      </c>
      <c r="I39" s="749">
        <v>129</v>
      </c>
      <c r="J39" s="727">
        <v>38</v>
      </c>
      <c r="K39" s="752">
        <v>167</v>
      </c>
      <c r="L39" s="776">
        <v>43</v>
      </c>
      <c r="M39" s="726">
        <v>12.666666666666666</v>
      </c>
      <c r="N39" s="758">
        <v>55.666666666666664</v>
      </c>
      <c r="O39" s="776">
        <v>291</v>
      </c>
      <c r="P39" s="1077">
        <v>115</v>
      </c>
    </row>
    <row r="40" spans="1:16" ht="13.5" customHeight="1" x14ac:dyDescent="0.3">
      <c r="A40" s="724" t="s">
        <v>397</v>
      </c>
      <c r="B40" s="724" t="s">
        <v>398</v>
      </c>
      <c r="C40" s="724" t="s">
        <v>939</v>
      </c>
      <c r="D40" s="724" t="s">
        <v>62</v>
      </c>
      <c r="E40" s="724" t="s">
        <v>129</v>
      </c>
      <c r="F40" s="972">
        <v>79.212136990000005</v>
      </c>
      <c r="G40" s="830">
        <v>36.217618680000001</v>
      </c>
      <c r="H40" s="833">
        <v>58.08831473</v>
      </c>
      <c r="I40" s="749">
        <v>86</v>
      </c>
      <c r="J40" s="727">
        <v>38</v>
      </c>
      <c r="K40" s="752">
        <v>123</v>
      </c>
      <c r="L40" s="776">
        <v>28.666666666666668</v>
      </c>
      <c r="M40" s="726">
        <v>12.666666666666666</v>
      </c>
      <c r="N40" s="758">
        <v>41</v>
      </c>
      <c r="O40" s="776">
        <v>302</v>
      </c>
      <c r="P40" s="1077">
        <v>78</v>
      </c>
    </row>
    <row r="41" spans="1:16" ht="13.5" customHeight="1" x14ac:dyDescent="0.3">
      <c r="A41" s="724" t="s">
        <v>399</v>
      </c>
      <c r="B41" s="724" t="s">
        <v>400</v>
      </c>
      <c r="C41" s="724" t="s">
        <v>939</v>
      </c>
      <c r="D41" s="724" t="s">
        <v>62</v>
      </c>
      <c r="E41" s="724" t="s">
        <v>129</v>
      </c>
      <c r="F41" s="972">
        <v>42.277714840000002</v>
      </c>
      <c r="G41" s="830">
        <v>13.95700791</v>
      </c>
      <c r="H41" s="833">
        <v>28.01538571</v>
      </c>
      <c r="I41" s="749">
        <v>42</v>
      </c>
      <c r="J41" s="727">
        <v>14</v>
      </c>
      <c r="K41" s="752">
        <v>50</v>
      </c>
      <c r="L41" s="776">
        <v>14</v>
      </c>
      <c r="M41" s="726">
        <v>4.666666666666667</v>
      </c>
      <c r="N41" s="758">
        <v>16.666666666666668</v>
      </c>
      <c r="O41" s="776">
        <v>78</v>
      </c>
      <c r="P41" s="1077">
        <v>169</v>
      </c>
    </row>
    <row r="42" spans="1:16" ht="13.5" customHeight="1" x14ac:dyDescent="0.3">
      <c r="A42" s="724" t="s">
        <v>401</v>
      </c>
      <c r="B42" s="724" t="s">
        <v>402</v>
      </c>
      <c r="C42" s="724" t="s">
        <v>939</v>
      </c>
      <c r="D42" s="724" t="s">
        <v>62</v>
      </c>
      <c r="E42" s="724" t="s">
        <v>129</v>
      </c>
      <c r="F42" s="972">
        <v>47.810991909999998</v>
      </c>
      <c r="G42" s="830">
        <v>12.58266856</v>
      </c>
      <c r="H42" s="833">
        <v>29.86878682</v>
      </c>
      <c r="I42" s="749">
        <v>86</v>
      </c>
      <c r="J42" s="727">
        <v>26</v>
      </c>
      <c r="K42" s="752">
        <v>110</v>
      </c>
      <c r="L42" s="776">
        <v>28.666666666666668</v>
      </c>
      <c r="M42" s="726">
        <v>8.6666666666666661</v>
      </c>
      <c r="N42" s="758">
        <v>36.666666666666664</v>
      </c>
      <c r="O42" s="776">
        <v>97</v>
      </c>
      <c r="P42" s="1077">
        <v>242</v>
      </c>
    </row>
    <row r="43" spans="1:16" ht="13.5" customHeight="1" x14ac:dyDescent="0.3">
      <c r="A43" s="724" t="s">
        <v>134</v>
      </c>
      <c r="B43" s="724" t="s">
        <v>135</v>
      </c>
      <c r="C43" s="724" t="s">
        <v>920</v>
      </c>
      <c r="D43" s="724" t="s">
        <v>61</v>
      </c>
      <c r="E43" s="724" t="s">
        <v>129</v>
      </c>
      <c r="F43" s="972">
        <v>66.835086189999998</v>
      </c>
      <c r="G43" s="830">
        <v>18.252649040000001</v>
      </c>
      <c r="H43" s="833">
        <v>41.819671120000002</v>
      </c>
      <c r="I43" s="749">
        <v>189</v>
      </c>
      <c r="J43" s="727">
        <v>55</v>
      </c>
      <c r="K43" s="752">
        <v>244</v>
      </c>
      <c r="L43" s="776">
        <v>63</v>
      </c>
      <c r="M43" s="726">
        <v>18.333333333333332</v>
      </c>
      <c r="N43" s="758">
        <v>81.333333333333329</v>
      </c>
      <c r="O43" s="776">
        <v>218</v>
      </c>
      <c r="P43" s="1077">
        <v>90</v>
      </c>
    </row>
    <row r="44" spans="1:16" ht="13.5" customHeight="1" x14ac:dyDescent="0.3">
      <c r="A44" s="724" t="s">
        <v>127</v>
      </c>
      <c r="B44" s="724" t="s">
        <v>128</v>
      </c>
      <c r="C44" s="724" t="s">
        <v>920</v>
      </c>
      <c r="D44" s="724" t="s">
        <v>61</v>
      </c>
      <c r="E44" s="724" t="s">
        <v>129</v>
      </c>
      <c r="F44" s="972">
        <v>52.74624214</v>
      </c>
      <c r="G44" s="830">
        <v>16.258980309999998</v>
      </c>
      <c r="H44" s="833">
        <v>34.258617379999997</v>
      </c>
      <c r="I44" s="749">
        <v>102</v>
      </c>
      <c r="J44" s="727">
        <v>32</v>
      </c>
      <c r="K44" s="752">
        <v>135</v>
      </c>
      <c r="L44" s="776">
        <v>34</v>
      </c>
      <c r="M44" s="726">
        <v>10.666666666666666</v>
      </c>
      <c r="N44" s="758">
        <v>45</v>
      </c>
      <c r="O44" s="776">
        <v>148</v>
      </c>
      <c r="P44" s="1077">
        <v>167</v>
      </c>
    </row>
    <row r="45" spans="1:16" ht="13.5" customHeight="1" x14ac:dyDescent="0.3">
      <c r="A45" s="724" t="s">
        <v>130</v>
      </c>
      <c r="B45" s="724" t="s">
        <v>131</v>
      </c>
      <c r="C45" s="724" t="s">
        <v>920</v>
      </c>
      <c r="D45" s="724" t="s">
        <v>61</v>
      </c>
      <c r="E45" s="724" t="s">
        <v>129</v>
      </c>
      <c r="F45" s="972">
        <v>65.411249479999995</v>
      </c>
      <c r="G45" s="830">
        <v>23.00571867</v>
      </c>
      <c r="H45" s="833">
        <v>44.081351380000001</v>
      </c>
      <c r="I45" s="749">
        <v>71</v>
      </c>
      <c r="J45" s="727">
        <v>22</v>
      </c>
      <c r="K45" s="752">
        <v>101</v>
      </c>
      <c r="L45" s="776">
        <v>23.666666666666668</v>
      </c>
      <c r="M45" s="726">
        <v>7.333333333333333</v>
      </c>
      <c r="N45" s="758">
        <v>33.666666666666664</v>
      </c>
      <c r="O45" s="776">
        <v>235</v>
      </c>
      <c r="P45" s="1077">
        <v>58</v>
      </c>
    </row>
    <row r="46" spans="1:16" ht="13.5" customHeight="1" x14ac:dyDescent="0.3">
      <c r="A46" s="724" t="s">
        <v>132</v>
      </c>
      <c r="B46" s="724" t="s">
        <v>133</v>
      </c>
      <c r="C46" s="724" t="s">
        <v>920</v>
      </c>
      <c r="D46" s="724" t="s">
        <v>61</v>
      </c>
      <c r="E46" s="724" t="s">
        <v>129</v>
      </c>
      <c r="F46" s="972">
        <v>73.44798102</v>
      </c>
      <c r="G46" s="830">
        <v>14.642322160000001</v>
      </c>
      <c r="H46" s="833">
        <v>43.429347139999997</v>
      </c>
      <c r="I46" s="749">
        <v>111</v>
      </c>
      <c r="J46" s="727">
        <v>23</v>
      </c>
      <c r="K46" s="752">
        <v>134</v>
      </c>
      <c r="L46" s="776">
        <v>37</v>
      </c>
      <c r="M46" s="726">
        <v>7.666666666666667</v>
      </c>
      <c r="N46" s="758">
        <v>44.666666666666664</v>
      </c>
      <c r="O46" s="776">
        <v>230</v>
      </c>
      <c r="P46" s="1077">
        <v>86</v>
      </c>
    </row>
    <row r="47" spans="1:16" ht="13.5" customHeight="1" x14ac:dyDescent="0.3">
      <c r="A47" s="724" t="s">
        <v>136</v>
      </c>
      <c r="B47" s="724" t="s">
        <v>137</v>
      </c>
      <c r="C47" s="724" t="s">
        <v>920</v>
      </c>
      <c r="D47" s="724" t="s">
        <v>61</v>
      </c>
      <c r="E47" s="724" t="s">
        <v>129</v>
      </c>
      <c r="F47" s="972">
        <v>41.073854150000003</v>
      </c>
      <c r="G47" s="830">
        <v>11.45013045</v>
      </c>
      <c r="H47" s="833">
        <v>26.073989489999999</v>
      </c>
      <c r="I47" s="749">
        <v>50</v>
      </c>
      <c r="J47" s="727">
        <v>16</v>
      </c>
      <c r="K47" s="752">
        <v>68</v>
      </c>
      <c r="L47" s="776">
        <v>16.666666666666668</v>
      </c>
      <c r="M47" s="726">
        <v>5.333333333333333</v>
      </c>
      <c r="N47" s="758">
        <v>22.666666666666668</v>
      </c>
      <c r="O47" s="776">
        <v>49</v>
      </c>
      <c r="P47" s="1077">
        <v>265</v>
      </c>
    </row>
    <row r="48" spans="1:16" ht="13.5" customHeight="1" x14ac:dyDescent="0.3">
      <c r="A48" s="724" t="s">
        <v>138</v>
      </c>
      <c r="B48" s="724" t="s">
        <v>139</v>
      </c>
      <c r="C48" s="724" t="s">
        <v>920</v>
      </c>
      <c r="D48" s="724" t="s">
        <v>61</v>
      </c>
      <c r="E48" s="724" t="s">
        <v>129</v>
      </c>
      <c r="F48" s="972">
        <v>58.532761319999999</v>
      </c>
      <c r="G48" s="830">
        <v>17.83946856</v>
      </c>
      <c r="H48" s="833">
        <v>37.745192019999998</v>
      </c>
      <c r="I48" s="749">
        <v>92</v>
      </c>
      <c r="J48" s="727">
        <v>29</v>
      </c>
      <c r="K48" s="752">
        <v>122</v>
      </c>
      <c r="L48" s="776">
        <v>30.666666666666668</v>
      </c>
      <c r="M48" s="726">
        <v>9.6666666666666661</v>
      </c>
      <c r="N48" s="758">
        <v>40.666666666666664</v>
      </c>
      <c r="O48" s="776">
        <v>187</v>
      </c>
      <c r="P48" s="1077">
        <v>168</v>
      </c>
    </row>
    <row r="49" spans="1:16" ht="13.5" customHeight="1" x14ac:dyDescent="0.3">
      <c r="A49" s="724" t="s">
        <v>140</v>
      </c>
      <c r="B49" s="724" t="s">
        <v>141</v>
      </c>
      <c r="C49" s="724" t="s">
        <v>920</v>
      </c>
      <c r="D49" s="724" t="s">
        <v>61</v>
      </c>
      <c r="E49" s="724" t="s">
        <v>129</v>
      </c>
      <c r="F49" s="972">
        <v>47.738731880000003</v>
      </c>
      <c r="G49" s="830">
        <v>17.820940449999998</v>
      </c>
      <c r="H49" s="833">
        <v>32.747451060000003</v>
      </c>
      <c r="I49" s="749">
        <v>66</v>
      </c>
      <c r="J49" s="727">
        <v>31</v>
      </c>
      <c r="K49" s="752">
        <v>93</v>
      </c>
      <c r="L49" s="776">
        <v>22</v>
      </c>
      <c r="M49" s="726">
        <v>10.333333333333334</v>
      </c>
      <c r="N49" s="758">
        <v>31</v>
      </c>
      <c r="O49" s="776">
        <v>132</v>
      </c>
      <c r="P49" s="1077">
        <v>202</v>
      </c>
    </row>
    <row r="50" spans="1:16" ht="13.5" customHeight="1" x14ac:dyDescent="0.3">
      <c r="A50" s="724" t="s">
        <v>142</v>
      </c>
      <c r="B50" s="724" t="s">
        <v>143</v>
      </c>
      <c r="C50" s="724" t="s">
        <v>920</v>
      </c>
      <c r="D50" s="724" t="s">
        <v>61</v>
      </c>
      <c r="E50" s="724" t="s">
        <v>129</v>
      </c>
      <c r="F50" s="972">
        <v>49.796091779999998</v>
      </c>
      <c r="G50" s="830">
        <v>14.28600883</v>
      </c>
      <c r="H50" s="833">
        <v>31.584331769999999</v>
      </c>
      <c r="I50" s="749">
        <v>79</v>
      </c>
      <c r="J50" s="727">
        <v>22</v>
      </c>
      <c r="K50" s="752">
        <v>104</v>
      </c>
      <c r="L50" s="776">
        <v>26.333333333333332</v>
      </c>
      <c r="M50" s="726">
        <v>7.333333333333333</v>
      </c>
      <c r="N50" s="758">
        <v>34.666666666666664</v>
      </c>
      <c r="O50" s="776">
        <v>119</v>
      </c>
      <c r="P50" s="1077">
        <v>177</v>
      </c>
    </row>
    <row r="51" spans="1:16" ht="13.5" customHeight="1" x14ac:dyDescent="0.3">
      <c r="A51" s="724" t="s">
        <v>144</v>
      </c>
      <c r="B51" s="724" t="s">
        <v>145</v>
      </c>
      <c r="C51" s="724" t="s">
        <v>920</v>
      </c>
      <c r="D51" s="724" t="s">
        <v>61</v>
      </c>
      <c r="E51" s="724" t="s">
        <v>129</v>
      </c>
      <c r="F51" s="972">
        <v>54.960846019999998</v>
      </c>
      <c r="G51" s="830">
        <v>14.196382809999999</v>
      </c>
      <c r="H51" s="833">
        <v>34.363606160000003</v>
      </c>
      <c r="I51" s="749">
        <v>79</v>
      </c>
      <c r="J51" s="727">
        <v>11</v>
      </c>
      <c r="K51" s="752">
        <v>97</v>
      </c>
      <c r="L51" s="776">
        <v>26.333333333333332</v>
      </c>
      <c r="M51" s="726">
        <v>3.6666666666666665</v>
      </c>
      <c r="N51" s="758">
        <v>32.333333333333336</v>
      </c>
      <c r="O51" s="776">
        <v>150</v>
      </c>
      <c r="P51" s="1077">
        <v>218</v>
      </c>
    </row>
    <row r="52" spans="1:16" ht="13.5" customHeight="1" x14ac:dyDescent="0.3">
      <c r="A52" s="724" t="s">
        <v>604</v>
      </c>
      <c r="B52" s="724" t="s">
        <v>605</v>
      </c>
      <c r="C52" s="724" t="s">
        <v>928</v>
      </c>
      <c r="D52" s="724" t="s">
        <v>56</v>
      </c>
      <c r="E52" s="724" t="s">
        <v>129</v>
      </c>
      <c r="F52" s="972">
        <v>64.353278130000007</v>
      </c>
      <c r="G52" s="830">
        <v>23.075573070000001</v>
      </c>
      <c r="H52" s="833">
        <v>43.170049949999999</v>
      </c>
      <c r="I52" s="749">
        <v>207</v>
      </c>
      <c r="J52" s="727">
        <v>79</v>
      </c>
      <c r="K52" s="752">
        <v>286</v>
      </c>
      <c r="L52" s="776">
        <v>69</v>
      </c>
      <c r="M52" s="726">
        <v>26.333333333333332</v>
      </c>
      <c r="N52" s="758">
        <v>95.333333333333329</v>
      </c>
      <c r="O52" s="776">
        <v>229</v>
      </c>
      <c r="P52" s="1077">
        <v>72</v>
      </c>
    </row>
    <row r="53" spans="1:16" ht="13.5" customHeight="1" x14ac:dyDescent="0.3">
      <c r="A53" s="724" t="s">
        <v>610</v>
      </c>
      <c r="B53" s="724" t="s">
        <v>611</v>
      </c>
      <c r="C53" s="724" t="s">
        <v>928</v>
      </c>
      <c r="D53" s="724" t="s">
        <v>56</v>
      </c>
      <c r="E53" s="724" t="s">
        <v>129</v>
      </c>
      <c r="F53" s="972">
        <v>71.000932820000003</v>
      </c>
      <c r="G53" s="830">
        <v>14.843344310000001</v>
      </c>
      <c r="H53" s="833">
        <v>42.106910890000002</v>
      </c>
      <c r="I53" s="749">
        <v>151</v>
      </c>
      <c r="J53" s="727">
        <v>34</v>
      </c>
      <c r="K53" s="752">
        <v>186</v>
      </c>
      <c r="L53" s="776">
        <v>50.333333333333336</v>
      </c>
      <c r="M53" s="726">
        <v>11.333333333333334</v>
      </c>
      <c r="N53" s="758">
        <v>62</v>
      </c>
      <c r="O53" s="776">
        <v>221</v>
      </c>
      <c r="P53" s="1077">
        <v>48</v>
      </c>
    </row>
    <row r="54" spans="1:16" ht="13.5" customHeight="1" x14ac:dyDescent="0.3">
      <c r="A54" s="724" t="s">
        <v>596</v>
      </c>
      <c r="B54" s="724" t="s">
        <v>597</v>
      </c>
      <c r="C54" s="724" t="s">
        <v>928</v>
      </c>
      <c r="D54" s="724" t="s">
        <v>56</v>
      </c>
      <c r="E54" s="724" t="s">
        <v>129</v>
      </c>
      <c r="F54" s="972">
        <v>36.996953920000003</v>
      </c>
      <c r="G54" s="830">
        <v>9.0474216900000002</v>
      </c>
      <c r="H54" s="833">
        <v>22.36052673</v>
      </c>
      <c r="I54" s="749">
        <v>89</v>
      </c>
      <c r="J54" s="727">
        <v>25</v>
      </c>
      <c r="K54" s="752">
        <v>115</v>
      </c>
      <c r="L54" s="776">
        <v>29.666666666666668</v>
      </c>
      <c r="M54" s="726">
        <v>8.3333333333333339</v>
      </c>
      <c r="N54" s="758">
        <v>38.333333333333336</v>
      </c>
      <c r="O54" s="776">
        <v>20</v>
      </c>
      <c r="P54" s="1077">
        <v>238</v>
      </c>
    </row>
    <row r="55" spans="1:16" ht="13.5" customHeight="1" x14ac:dyDescent="0.3">
      <c r="A55" s="724" t="s">
        <v>598</v>
      </c>
      <c r="B55" s="724" t="s">
        <v>599</v>
      </c>
      <c r="C55" s="724" t="s">
        <v>928</v>
      </c>
      <c r="D55" s="724" t="s">
        <v>56</v>
      </c>
      <c r="E55" s="724" t="s">
        <v>129</v>
      </c>
      <c r="F55" s="972">
        <v>60.379230870000001</v>
      </c>
      <c r="G55" s="830">
        <v>14.517472529999999</v>
      </c>
      <c r="H55" s="833">
        <v>36.269906329999998</v>
      </c>
      <c r="I55" s="749">
        <v>78</v>
      </c>
      <c r="J55" s="727">
        <v>18</v>
      </c>
      <c r="K55" s="752">
        <v>99</v>
      </c>
      <c r="L55" s="776">
        <v>26</v>
      </c>
      <c r="M55" s="726">
        <v>6</v>
      </c>
      <c r="N55" s="758">
        <v>33</v>
      </c>
      <c r="O55" s="776">
        <v>170</v>
      </c>
      <c r="P55" s="1077">
        <v>193</v>
      </c>
    </row>
    <row r="56" spans="1:16" ht="13.5" customHeight="1" x14ac:dyDescent="0.3">
      <c r="A56" s="724" t="s">
        <v>600</v>
      </c>
      <c r="B56" s="724" t="s">
        <v>601</v>
      </c>
      <c r="C56" s="724" t="s">
        <v>928</v>
      </c>
      <c r="D56" s="724" t="s">
        <v>56</v>
      </c>
      <c r="E56" s="724" t="s">
        <v>129</v>
      </c>
      <c r="F56" s="972">
        <v>50.345285019999999</v>
      </c>
      <c r="G56" s="830">
        <v>11.644182430000001</v>
      </c>
      <c r="H56" s="833">
        <v>30.664777560000001</v>
      </c>
      <c r="I56" s="749">
        <v>59</v>
      </c>
      <c r="J56" s="727">
        <v>16</v>
      </c>
      <c r="K56" s="752">
        <v>77</v>
      </c>
      <c r="L56" s="776">
        <v>19.666666666666668</v>
      </c>
      <c r="M56" s="726">
        <v>5.333333333333333</v>
      </c>
      <c r="N56" s="758">
        <v>25.666666666666668</v>
      </c>
      <c r="O56" s="776">
        <v>109</v>
      </c>
      <c r="P56" s="1077">
        <v>162</v>
      </c>
    </row>
    <row r="57" spans="1:16" ht="13.5" customHeight="1" x14ac:dyDescent="0.3">
      <c r="A57" s="724" t="s">
        <v>602</v>
      </c>
      <c r="B57" s="724" t="s">
        <v>603</v>
      </c>
      <c r="C57" s="724" t="s">
        <v>928</v>
      </c>
      <c r="D57" s="724" t="s">
        <v>56</v>
      </c>
      <c r="E57" s="724" t="s">
        <v>129</v>
      </c>
      <c r="F57" s="972">
        <v>50.389412219999997</v>
      </c>
      <c r="G57" s="830">
        <v>17.24788358</v>
      </c>
      <c r="H57" s="833">
        <v>33.234588420000001</v>
      </c>
      <c r="I57" s="749">
        <v>74</v>
      </c>
      <c r="J57" s="727">
        <v>26</v>
      </c>
      <c r="K57" s="752">
        <v>102</v>
      </c>
      <c r="L57" s="776">
        <v>24.666666666666668</v>
      </c>
      <c r="M57" s="726">
        <v>8.6666666666666661</v>
      </c>
      <c r="N57" s="758">
        <v>34</v>
      </c>
      <c r="O57" s="776">
        <v>137</v>
      </c>
      <c r="P57" s="1077">
        <v>123</v>
      </c>
    </row>
    <row r="58" spans="1:16" ht="13.5" customHeight="1" x14ac:dyDescent="0.3">
      <c r="A58" s="724" t="s">
        <v>606</v>
      </c>
      <c r="B58" s="724" t="s">
        <v>607</v>
      </c>
      <c r="C58" s="724" t="s">
        <v>928</v>
      </c>
      <c r="D58" s="724" t="s">
        <v>56</v>
      </c>
      <c r="E58" s="724" t="s">
        <v>129</v>
      </c>
      <c r="F58" s="972">
        <v>49.843492320000003</v>
      </c>
      <c r="G58" s="830">
        <v>7.3688351870000002</v>
      </c>
      <c r="H58" s="833">
        <v>27.651633910000001</v>
      </c>
      <c r="I58" s="749">
        <v>74</v>
      </c>
      <c r="J58" s="727">
        <v>13</v>
      </c>
      <c r="K58" s="752">
        <v>87</v>
      </c>
      <c r="L58" s="776">
        <v>24.666666666666668</v>
      </c>
      <c r="M58" s="726">
        <v>4.333333333333333</v>
      </c>
      <c r="N58" s="758">
        <v>29</v>
      </c>
      <c r="O58" s="776">
        <v>73</v>
      </c>
      <c r="P58" s="1077">
        <v>219</v>
      </c>
    </row>
    <row r="59" spans="1:16" ht="13.5" customHeight="1" x14ac:dyDescent="0.3">
      <c r="A59" s="724" t="s">
        <v>608</v>
      </c>
      <c r="B59" s="724" t="s">
        <v>609</v>
      </c>
      <c r="C59" s="724" t="s">
        <v>928</v>
      </c>
      <c r="D59" s="724" t="s">
        <v>56</v>
      </c>
      <c r="E59" s="724" t="s">
        <v>129</v>
      </c>
      <c r="F59" s="972">
        <v>54.986740150000003</v>
      </c>
      <c r="G59" s="830">
        <v>12.432622110000001</v>
      </c>
      <c r="H59" s="833">
        <v>32.949384520000002</v>
      </c>
      <c r="I59" s="749">
        <v>120</v>
      </c>
      <c r="J59" s="727">
        <v>27</v>
      </c>
      <c r="K59" s="752">
        <v>149</v>
      </c>
      <c r="L59" s="776">
        <v>40</v>
      </c>
      <c r="M59" s="726">
        <v>9</v>
      </c>
      <c r="N59" s="758">
        <v>49.666666666666664</v>
      </c>
      <c r="O59" s="776">
        <v>136</v>
      </c>
      <c r="P59" s="1077">
        <v>186</v>
      </c>
    </row>
    <row r="60" spans="1:16" ht="13.5" customHeight="1" x14ac:dyDescent="0.3">
      <c r="A60" s="724" t="s">
        <v>612</v>
      </c>
      <c r="B60" s="724" t="s">
        <v>613</v>
      </c>
      <c r="C60" s="724" t="s">
        <v>928</v>
      </c>
      <c r="D60" s="724" t="s">
        <v>56</v>
      </c>
      <c r="E60" s="724" t="s">
        <v>129</v>
      </c>
      <c r="F60" s="972">
        <v>62.200434219999998</v>
      </c>
      <c r="G60" s="830">
        <v>16.56764356</v>
      </c>
      <c r="H60" s="833">
        <v>38.645521969999997</v>
      </c>
      <c r="I60" s="749">
        <v>72</v>
      </c>
      <c r="J60" s="727">
        <v>19</v>
      </c>
      <c r="K60" s="752">
        <v>93</v>
      </c>
      <c r="L60" s="776">
        <v>24</v>
      </c>
      <c r="M60" s="726">
        <v>6.333333333333333</v>
      </c>
      <c r="N60" s="758">
        <v>31</v>
      </c>
      <c r="O60" s="776">
        <v>198</v>
      </c>
      <c r="P60" s="1077">
        <v>67</v>
      </c>
    </row>
    <row r="61" spans="1:16" ht="13.5" customHeight="1" x14ac:dyDescent="0.3">
      <c r="A61" s="724" t="s">
        <v>614</v>
      </c>
      <c r="B61" s="724" t="s">
        <v>615</v>
      </c>
      <c r="C61" s="724" t="s">
        <v>928</v>
      </c>
      <c r="D61" s="724" t="s">
        <v>56</v>
      </c>
      <c r="E61" s="724" t="s">
        <v>129</v>
      </c>
      <c r="F61" s="972">
        <v>59.741296579999997</v>
      </c>
      <c r="G61" s="830">
        <v>13.63659049</v>
      </c>
      <c r="H61" s="833">
        <v>36.233671559999998</v>
      </c>
      <c r="I61" s="749">
        <v>55</v>
      </c>
      <c r="J61" s="727">
        <v>17</v>
      </c>
      <c r="K61" s="752">
        <v>70</v>
      </c>
      <c r="L61" s="776">
        <v>18.333333333333332</v>
      </c>
      <c r="M61" s="726">
        <v>5.666666666666667</v>
      </c>
      <c r="N61" s="758">
        <v>23.333333333333332</v>
      </c>
      <c r="O61" s="776">
        <v>169</v>
      </c>
      <c r="P61" s="1077">
        <v>139</v>
      </c>
    </row>
    <row r="62" spans="1:16" ht="13.5" customHeight="1" x14ac:dyDescent="0.3">
      <c r="A62" s="724" t="s">
        <v>1211</v>
      </c>
      <c r="B62" s="724" t="s">
        <v>1230</v>
      </c>
      <c r="C62" s="724" t="s">
        <v>929</v>
      </c>
      <c r="D62" s="724" t="s">
        <v>56</v>
      </c>
      <c r="E62" s="724" t="s">
        <v>129</v>
      </c>
      <c r="F62" s="972">
        <v>46.502574520000003</v>
      </c>
      <c r="G62" s="830">
        <v>12.404485579999999</v>
      </c>
      <c r="H62" s="833">
        <v>29.019102749999998</v>
      </c>
      <c r="I62" s="749">
        <v>244</v>
      </c>
      <c r="J62" s="727">
        <v>69</v>
      </c>
      <c r="K62" s="752">
        <v>313</v>
      </c>
      <c r="L62" s="776">
        <v>81.333333333333329</v>
      </c>
      <c r="M62" s="726">
        <v>23</v>
      </c>
      <c r="N62" s="758">
        <v>104.33333333333333</v>
      </c>
      <c r="O62" s="776">
        <v>89</v>
      </c>
      <c r="P62" s="1077">
        <v>166</v>
      </c>
    </row>
    <row r="63" spans="1:16" ht="13.5" customHeight="1" x14ac:dyDescent="0.3">
      <c r="A63" s="724" t="s">
        <v>1213</v>
      </c>
      <c r="B63" s="724" t="s">
        <v>929</v>
      </c>
      <c r="C63" s="724" t="s">
        <v>929</v>
      </c>
      <c r="D63" s="724" t="s">
        <v>56</v>
      </c>
      <c r="E63" s="724" t="s">
        <v>129</v>
      </c>
      <c r="F63" s="972">
        <v>51.860478110000003</v>
      </c>
      <c r="G63" s="830">
        <v>9.9147052200000001</v>
      </c>
      <c r="H63" s="833">
        <v>30.118386739999998</v>
      </c>
      <c r="I63" s="749">
        <v>329</v>
      </c>
      <c r="J63" s="727">
        <v>68</v>
      </c>
      <c r="K63" s="752">
        <v>397</v>
      </c>
      <c r="L63" s="776">
        <v>109.66666666666667</v>
      </c>
      <c r="M63" s="726">
        <v>22.666666666666668</v>
      </c>
      <c r="N63" s="758">
        <v>132.33333333333334</v>
      </c>
      <c r="O63" s="776">
        <v>102</v>
      </c>
      <c r="P63" s="1077">
        <v>197</v>
      </c>
    </row>
    <row r="64" spans="1:16" ht="13.5" customHeight="1" x14ac:dyDescent="0.3">
      <c r="A64" s="724" t="s">
        <v>483</v>
      </c>
      <c r="B64" s="724" t="s">
        <v>484</v>
      </c>
      <c r="C64" s="724" t="s">
        <v>936</v>
      </c>
      <c r="D64" s="724" t="s">
        <v>58</v>
      </c>
      <c r="E64" s="724" t="s">
        <v>129</v>
      </c>
      <c r="F64" s="972">
        <v>58.922820950000002</v>
      </c>
      <c r="G64" s="830">
        <v>13.12061063</v>
      </c>
      <c r="H64" s="833">
        <v>35.95015618</v>
      </c>
      <c r="I64" s="749">
        <v>176</v>
      </c>
      <c r="J64" s="727">
        <v>40</v>
      </c>
      <c r="K64" s="752">
        <v>216</v>
      </c>
      <c r="L64" s="776">
        <v>58.666666666666664</v>
      </c>
      <c r="M64" s="726">
        <v>13.333333333333334</v>
      </c>
      <c r="N64" s="758">
        <v>72</v>
      </c>
      <c r="O64" s="776">
        <v>166</v>
      </c>
      <c r="P64" s="1077">
        <v>140</v>
      </c>
    </row>
    <row r="65" spans="1:16" ht="13.5" customHeight="1" x14ac:dyDescent="0.3">
      <c r="A65" s="724" t="s">
        <v>485</v>
      </c>
      <c r="B65" s="724" t="s">
        <v>486</v>
      </c>
      <c r="C65" s="724" t="s">
        <v>936</v>
      </c>
      <c r="D65" s="724" t="s">
        <v>58</v>
      </c>
      <c r="E65" s="724" t="s">
        <v>129</v>
      </c>
      <c r="F65" s="972">
        <v>49.828580799999997</v>
      </c>
      <c r="G65" s="830">
        <v>12.00856585</v>
      </c>
      <c r="H65" s="833">
        <v>30.043301629999998</v>
      </c>
      <c r="I65" s="749">
        <v>72</v>
      </c>
      <c r="J65" s="727">
        <v>19</v>
      </c>
      <c r="K65" s="752">
        <v>92</v>
      </c>
      <c r="L65" s="776">
        <v>24</v>
      </c>
      <c r="M65" s="726">
        <v>6.333333333333333</v>
      </c>
      <c r="N65" s="758">
        <v>30.666666666666668</v>
      </c>
      <c r="O65" s="776">
        <v>99</v>
      </c>
      <c r="P65" s="1077">
        <v>106</v>
      </c>
    </row>
    <row r="66" spans="1:16" ht="13.5" customHeight="1" x14ac:dyDescent="0.3">
      <c r="A66" s="724" t="s">
        <v>487</v>
      </c>
      <c r="B66" s="724" t="s">
        <v>488</v>
      </c>
      <c r="C66" s="724" t="s">
        <v>936</v>
      </c>
      <c r="D66" s="724" t="s">
        <v>58</v>
      </c>
      <c r="E66" s="724" t="s">
        <v>129</v>
      </c>
      <c r="F66" s="972">
        <v>81.877892930000002</v>
      </c>
      <c r="G66" s="830">
        <v>22.654486639999998</v>
      </c>
      <c r="H66" s="833">
        <v>51.424648789999999</v>
      </c>
      <c r="I66" s="749">
        <v>105</v>
      </c>
      <c r="J66" s="727">
        <v>29</v>
      </c>
      <c r="K66" s="752">
        <v>135</v>
      </c>
      <c r="L66" s="776">
        <v>35</v>
      </c>
      <c r="M66" s="726">
        <v>9.6666666666666661</v>
      </c>
      <c r="N66" s="758">
        <v>45</v>
      </c>
      <c r="O66" s="776">
        <v>285</v>
      </c>
      <c r="P66" s="1077">
        <v>13</v>
      </c>
    </row>
    <row r="67" spans="1:16" ht="13.5" customHeight="1" x14ac:dyDescent="0.3">
      <c r="A67" s="724" t="s">
        <v>489</v>
      </c>
      <c r="B67" s="724" t="s">
        <v>490</v>
      </c>
      <c r="C67" s="724" t="s">
        <v>936</v>
      </c>
      <c r="D67" s="724" t="s">
        <v>58</v>
      </c>
      <c r="E67" s="724" t="s">
        <v>129</v>
      </c>
      <c r="F67" s="972">
        <v>31.737825520000001</v>
      </c>
      <c r="G67" s="830">
        <v>12.26304047</v>
      </c>
      <c r="H67" s="833">
        <v>21.59998624</v>
      </c>
      <c r="I67" s="749">
        <v>46</v>
      </c>
      <c r="J67" s="727">
        <v>20</v>
      </c>
      <c r="K67" s="752">
        <v>69</v>
      </c>
      <c r="L67" s="776">
        <v>15.333333333333334</v>
      </c>
      <c r="M67" s="726">
        <v>6.666666666666667</v>
      </c>
      <c r="N67" s="758">
        <v>23</v>
      </c>
      <c r="O67" s="776">
        <v>13</v>
      </c>
      <c r="P67" s="1077">
        <v>194</v>
      </c>
    </row>
    <row r="68" spans="1:16" ht="13.5" customHeight="1" x14ac:dyDescent="0.3">
      <c r="A68" s="724" t="s">
        <v>491</v>
      </c>
      <c r="B68" s="724" t="s">
        <v>492</v>
      </c>
      <c r="C68" s="724" t="s">
        <v>936</v>
      </c>
      <c r="D68" s="724" t="s">
        <v>58</v>
      </c>
      <c r="E68" s="724" t="s">
        <v>129</v>
      </c>
      <c r="F68" s="972">
        <v>40.840050179999999</v>
      </c>
      <c r="G68" s="830">
        <v>11.506788</v>
      </c>
      <c r="H68" s="833">
        <v>25.509473079999999</v>
      </c>
      <c r="I68" s="749">
        <v>67</v>
      </c>
      <c r="J68" s="727">
        <v>21</v>
      </c>
      <c r="K68" s="752">
        <v>88</v>
      </c>
      <c r="L68" s="776">
        <v>22.333333333333332</v>
      </c>
      <c r="M68" s="726">
        <v>7</v>
      </c>
      <c r="N68" s="758">
        <v>29.333333333333332</v>
      </c>
      <c r="O68" s="776">
        <v>46</v>
      </c>
      <c r="P68" s="1077">
        <v>135</v>
      </c>
    </row>
    <row r="69" spans="1:16" ht="13.5" customHeight="1" x14ac:dyDescent="0.3">
      <c r="A69" s="724" t="s">
        <v>493</v>
      </c>
      <c r="B69" s="724" t="s">
        <v>494</v>
      </c>
      <c r="C69" s="724" t="s">
        <v>936</v>
      </c>
      <c r="D69" s="724" t="s">
        <v>58</v>
      </c>
      <c r="E69" s="724" t="s">
        <v>129</v>
      </c>
      <c r="F69" s="972">
        <v>39.608556309999997</v>
      </c>
      <c r="G69" s="830">
        <v>8.3222645909999997</v>
      </c>
      <c r="H69" s="833">
        <v>23.24313416</v>
      </c>
      <c r="I69" s="749">
        <v>100</v>
      </c>
      <c r="J69" s="727">
        <v>26</v>
      </c>
      <c r="K69" s="752">
        <v>124</v>
      </c>
      <c r="L69" s="776">
        <v>33.333333333333336</v>
      </c>
      <c r="M69" s="726">
        <v>8.6666666666666661</v>
      </c>
      <c r="N69" s="758">
        <v>41.333333333333336</v>
      </c>
      <c r="O69" s="776">
        <v>26</v>
      </c>
      <c r="P69" s="1077">
        <v>254</v>
      </c>
    </row>
    <row r="70" spans="1:16" ht="13.5" customHeight="1" x14ac:dyDescent="0.3">
      <c r="A70" s="724" t="s">
        <v>246</v>
      </c>
      <c r="B70" s="724" t="s">
        <v>247</v>
      </c>
      <c r="C70" s="724" t="s">
        <v>932</v>
      </c>
      <c r="D70" s="724" t="s">
        <v>59</v>
      </c>
      <c r="E70" s="724" t="s">
        <v>129</v>
      </c>
      <c r="F70" s="972">
        <v>58.917554920000001</v>
      </c>
      <c r="G70" s="830">
        <v>10.949201260000001</v>
      </c>
      <c r="H70" s="833">
        <v>34.237571240000001</v>
      </c>
      <c r="I70" s="749">
        <v>136</v>
      </c>
      <c r="J70" s="727">
        <v>27</v>
      </c>
      <c r="K70" s="752">
        <v>163</v>
      </c>
      <c r="L70" s="776">
        <v>45.333333333333336</v>
      </c>
      <c r="M70" s="726">
        <v>9</v>
      </c>
      <c r="N70" s="758">
        <v>54.333333333333336</v>
      </c>
      <c r="O70" s="776">
        <v>147</v>
      </c>
      <c r="P70" s="1077">
        <v>129</v>
      </c>
    </row>
    <row r="71" spans="1:16" ht="13.5" customHeight="1" x14ac:dyDescent="0.3">
      <c r="A71" s="724" t="s">
        <v>250</v>
      </c>
      <c r="B71" s="724" t="s">
        <v>251</v>
      </c>
      <c r="C71" s="724" t="s">
        <v>932</v>
      </c>
      <c r="D71" s="724" t="s">
        <v>59</v>
      </c>
      <c r="E71" s="724" t="s">
        <v>129</v>
      </c>
      <c r="F71" s="972">
        <v>63.935964499999997</v>
      </c>
      <c r="G71" s="830">
        <v>24.90789681</v>
      </c>
      <c r="H71" s="833">
        <v>44.268606890000001</v>
      </c>
      <c r="I71" s="749">
        <v>119</v>
      </c>
      <c r="J71" s="727">
        <v>47</v>
      </c>
      <c r="K71" s="752">
        <v>165</v>
      </c>
      <c r="L71" s="776">
        <v>39.666666666666664</v>
      </c>
      <c r="M71" s="726">
        <v>15.666666666666666</v>
      </c>
      <c r="N71" s="758">
        <v>55</v>
      </c>
      <c r="O71" s="776">
        <v>240</v>
      </c>
      <c r="P71" s="1077">
        <v>116</v>
      </c>
    </row>
    <row r="72" spans="1:16" ht="13.5" customHeight="1" x14ac:dyDescent="0.3">
      <c r="A72" s="724" t="s">
        <v>226</v>
      </c>
      <c r="B72" s="724" t="s">
        <v>227</v>
      </c>
      <c r="C72" s="724" t="s">
        <v>932</v>
      </c>
      <c r="D72" s="724" t="s">
        <v>59</v>
      </c>
      <c r="E72" s="724" t="s">
        <v>129</v>
      </c>
      <c r="F72" s="972">
        <v>59.542684979999997</v>
      </c>
      <c r="G72" s="830">
        <v>17.991077910000001</v>
      </c>
      <c r="H72" s="833">
        <v>37.806975370000004</v>
      </c>
      <c r="I72" s="749">
        <v>131</v>
      </c>
      <c r="J72" s="727">
        <v>43</v>
      </c>
      <c r="K72" s="752">
        <v>174</v>
      </c>
      <c r="L72" s="776">
        <v>43.666666666666664</v>
      </c>
      <c r="M72" s="726">
        <v>14.333333333333334</v>
      </c>
      <c r="N72" s="758">
        <v>58</v>
      </c>
      <c r="O72" s="776">
        <v>188</v>
      </c>
      <c r="P72" s="1077">
        <v>111</v>
      </c>
    </row>
    <row r="73" spans="1:16" ht="13.5" customHeight="1" x14ac:dyDescent="0.3">
      <c r="A73" s="724" t="s">
        <v>228</v>
      </c>
      <c r="B73" s="724" t="s">
        <v>229</v>
      </c>
      <c r="C73" s="724" t="s">
        <v>932</v>
      </c>
      <c r="D73" s="724" t="s">
        <v>59</v>
      </c>
      <c r="E73" s="724" t="s">
        <v>129</v>
      </c>
      <c r="F73" s="972">
        <v>48.703833090000003</v>
      </c>
      <c r="G73" s="830">
        <v>15.121278999999999</v>
      </c>
      <c r="H73" s="833">
        <v>31.280295769999999</v>
      </c>
      <c r="I73" s="749">
        <v>102</v>
      </c>
      <c r="J73" s="727">
        <v>32</v>
      </c>
      <c r="K73" s="752">
        <v>136</v>
      </c>
      <c r="L73" s="776">
        <v>34</v>
      </c>
      <c r="M73" s="726">
        <v>10.666666666666666</v>
      </c>
      <c r="N73" s="758">
        <v>45.333333333333336</v>
      </c>
      <c r="O73" s="776">
        <v>114</v>
      </c>
      <c r="P73" s="1077">
        <v>203</v>
      </c>
    </row>
    <row r="74" spans="1:16" ht="13.5" customHeight="1" x14ac:dyDescent="0.3">
      <c r="A74" s="724" t="s">
        <v>230</v>
      </c>
      <c r="B74" s="724" t="s">
        <v>231</v>
      </c>
      <c r="C74" s="724" t="s">
        <v>932</v>
      </c>
      <c r="D74" s="724" t="s">
        <v>59</v>
      </c>
      <c r="E74" s="724" t="s">
        <v>129</v>
      </c>
      <c r="F74" s="972">
        <v>51.736898500000002</v>
      </c>
      <c r="G74" s="830">
        <v>0</v>
      </c>
      <c r="H74" s="833">
        <v>29.550395389999998</v>
      </c>
      <c r="I74" s="749">
        <v>52</v>
      </c>
      <c r="J74" s="727">
        <v>9</v>
      </c>
      <c r="K74" s="752">
        <v>61</v>
      </c>
      <c r="L74" s="776">
        <v>17.333333333333332</v>
      </c>
      <c r="M74" s="726">
        <v>3</v>
      </c>
      <c r="N74" s="758">
        <v>20.333333333333332</v>
      </c>
      <c r="O74" s="776">
        <v>92</v>
      </c>
      <c r="P74" s="1077">
        <v>287</v>
      </c>
    </row>
    <row r="75" spans="1:16" ht="13.5" customHeight="1" x14ac:dyDescent="0.3">
      <c r="A75" s="724" t="s">
        <v>232</v>
      </c>
      <c r="B75" s="724" t="s">
        <v>233</v>
      </c>
      <c r="C75" s="724" t="s">
        <v>932</v>
      </c>
      <c r="D75" s="724" t="s">
        <v>59</v>
      </c>
      <c r="E75" s="724" t="s">
        <v>129</v>
      </c>
      <c r="F75" s="972">
        <v>50.713031059999999</v>
      </c>
      <c r="G75" s="830">
        <v>11.89220414</v>
      </c>
      <c r="H75" s="833">
        <v>30.449800339999999</v>
      </c>
      <c r="I75" s="749">
        <v>70</v>
      </c>
      <c r="J75" s="727">
        <v>21</v>
      </c>
      <c r="K75" s="752">
        <v>89</v>
      </c>
      <c r="L75" s="776">
        <v>23.333333333333332</v>
      </c>
      <c r="M75" s="726">
        <v>7</v>
      </c>
      <c r="N75" s="758">
        <v>29.666666666666668</v>
      </c>
      <c r="O75" s="776">
        <v>106</v>
      </c>
      <c r="P75" s="1077">
        <v>182</v>
      </c>
    </row>
    <row r="76" spans="1:16" ht="13.5" customHeight="1" x14ac:dyDescent="0.3">
      <c r="A76" s="724" t="s">
        <v>234</v>
      </c>
      <c r="B76" s="724" t="s">
        <v>235</v>
      </c>
      <c r="C76" s="724" t="s">
        <v>932</v>
      </c>
      <c r="D76" s="724" t="s">
        <v>59</v>
      </c>
      <c r="E76" s="724" t="s">
        <v>129</v>
      </c>
      <c r="F76" s="972">
        <v>43.782962079999997</v>
      </c>
      <c r="G76" s="830">
        <v>12.772141100000001</v>
      </c>
      <c r="H76" s="833">
        <v>27.6110434</v>
      </c>
      <c r="I76" s="749">
        <v>99</v>
      </c>
      <c r="J76" s="727">
        <v>33</v>
      </c>
      <c r="K76" s="752">
        <v>130</v>
      </c>
      <c r="L76" s="776">
        <v>33</v>
      </c>
      <c r="M76" s="726">
        <v>11</v>
      </c>
      <c r="N76" s="758">
        <v>43.333333333333336</v>
      </c>
      <c r="O76" s="776">
        <v>72</v>
      </c>
      <c r="P76" s="1077">
        <v>260</v>
      </c>
    </row>
    <row r="77" spans="1:16" ht="13.5" customHeight="1" x14ac:dyDescent="0.3">
      <c r="A77" s="724" t="s">
        <v>236</v>
      </c>
      <c r="B77" s="724" t="s">
        <v>237</v>
      </c>
      <c r="C77" s="724" t="s">
        <v>932</v>
      </c>
      <c r="D77" s="724" t="s">
        <v>59</v>
      </c>
      <c r="E77" s="724" t="s">
        <v>129</v>
      </c>
      <c r="F77" s="972">
        <v>41.583963910000001</v>
      </c>
      <c r="G77" s="830">
        <v>12.286990660000001</v>
      </c>
      <c r="H77" s="833">
        <v>26.368058210000001</v>
      </c>
      <c r="I77" s="749">
        <v>93</v>
      </c>
      <c r="J77" s="727">
        <v>30</v>
      </c>
      <c r="K77" s="752">
        <v>123</v>
      </c>
      <c r="L77" s="776">
        <v>31</v>
      </c>
      <c r="M77" s="726">
        <v>10</v>
      </c>
      <c r="N77" s="758">
        <v>41</v>
      </c>
      <c r="O77" s="776">
        <v>55</v>
      </c>
      <c r="P77" s="1077">
        <v>181</v>
      </c>
    </row>
    <row r="78" spans="1:16" ht="13.5" customHeight="1" x14ac:dyDescent="0.3">
      <c r="A78" s="724" t="s">
        <v>238</v>
      </c>
      <c r="B78" s="724" t="s">
        <v>239</v>
      </c>
      <c r="C78" s="724" t="s">
        <v>932</v>
      </c>
      <c r="D78" s="724" t="s">
        <v>59</v>
      </c>
      <c r="E78" s="724" t="s">
        <v>129</v>
      </c>
      <c r="F78" s="972">
        <v>47.685141289999997</v>
      </c>
      <c r="G78" s="830">
        <v>11.288536840000001</v>
      </c>
      <c r="H78" s="833">
        <v>28.80733056</v>
      </c>
      <c r="I78" s="749">
        <v>81</v>
      </c>
      <c r="J78" s="727">
        <v>19</v>
      </c>
      <c r="K78" s="752">
        <v>102</v>
      </c>
      <c r="L78" s="776">
        <v>27</v>
      </c>
      <c r="M78" s="726">
        <v>6.333333333333333</v>
      </c>
      <c r="N78" s="758">
        <v>34</v>
      </c>
      <c r="O78" s="776">
        <v>86</v>
      </c>
      <c r="P78" s="1077">
        <v>200</v>
      </c>
    </row>
    <row r="79" spans="1:16" ht="13.5" customHeight="1" x14ac:dyDescent="0.3">
      <c r="A79" s="724" t="s">
        <v>240</v>
      </c>
      <c r="B79" s="724" t="s">
        <v>241</v>
      </c>
      <c r="C79" s="724" t="s">
        <v>932</v>
      </c>
      <c r="D79" s="724" t="s">
        <v>59</v>
      </c>
      <c r="E79" s="724" t="s">
        <v>129</v>
      </c>
      <c r="F79" s="972">
        <v>79.329961319999995</v>
      </c>
      <c r="G79" s="830">
        <v>23.479886029999999</v>
      </c>
      <c r="H79" s="833">
        <v>49.72163235</v>
      </c>
      <c r="I79" s="749">
        <v>71</v>
      </c>
      <c r="J79" s="727">
        <v>25</v>
      </c>
      <c r="K79" s="752">
        <v>94</v>
      </c>
      <c r="L79" s="776">
        <v>23.666666666666668</v>
      </c>
      <c r="M79" s="726">
        <v>8.3333333333333339</v>
      </c>
      <c r="N79" s="758">
        <v>31.333333333333332</v>
      </c>
      <c r="O79" s="776">
        <v>275</v>
      </c>
      <c r="P79" s="1077">
        <v>100</v>
      </c>
    </row>
    <row r="80" spans="1:16" ht="13.5" customHeight="1" x14ac:dyDescent="0.3">
      <c r="A80" s="724" t="s">
        <v>242</v>
      </c>
      <c r="B80" s="724" t="s">
        <v>243</v>
      </c>
      <c r="C80" s="724" t="s">
        <v>932</v>
      </c>
      <c r="D80" s="724" t="s">
        <v>59</v>
      </c>
      <c r="E80" s="724" t="s">
        <v>129</v>
      </c>
      <c r="F80" s="972">
        <v>44.708416679999999</v>
      </c>
      <c r="G80" s="830">
        <v>22.034189349999998</v>
      </c>
      <c r="H80" s="833">
        <v>33.255883660000002</v>
      </c>
      <c r="I80" s="749">
        <v>49</v>
      </c>
      <c r="J80" s="727">
        <v>21</v>
      </c>
      <c r="K80" s="752">
        <v>76</v>
      </c>
      <c r="L80" s="776">
        <v>16.333333333333332</v>
      </c>
      <c r="M80" s="726">
        <v>7</v>
      </c>
      <c r="N80" s="758">
        <v>25.333333333333332</v>
      </c>
      <c r="O80" s="776">
        <v>138</v>
      </c>
      <c r="P80" s="1077">
        <v>211</v>
      </c>
    </row>
    <row r="81" spans="1:16" ht="13.5" customHeight="1" x14ac:dyDescent="0.3">
      <c r="A81" s="724" t="s">
        <v>244</v>
      </c>
      <c r="B81" s="724" t="s">
        <v>245</v>
      </c>
      <c r="C81" s="724" t="s">
        <v>932</v>
      </c>
      <c r="D81" s="724" t="s">
        <v>59</v>
      </c>
      <c r="E81" s="724" t="s">
        <v>129</v>
      </c>
      <c r="F81" s="972">
        <v>33.519174659999997</v>
      </c>
      <c r="G81" s="830">
        <v>11.111953529999999</v>
      </c>
      <c r="H81" s="833">
        <v>21.84190473</v>
      </c>
      <c r="I81" s="749">
        <v>42</v>
      </c>
      <c r="J81" s="727">
        <v>14</v>
      </c>
      <c r="K81" s="752">
        <v>60</v>
      </c>
      <c r="L81" s="776">
        <v>14</v>
      </c>
      <c r="M81" s="726">
        <v>4.666666666666667</v>
      </c>
      <c r="N81" s="758">
        <v>20</v>
      </c>
      <c r="O81" s="776">
        <v>15</v>
      </c>
      <c r="P81" s="1077">
        <v>286</v>
      </c>
    </row>
    <row r="82" spans="1:16" ht="13.5" customHeight="1" x14ac:dyDescent="0.3">
      <c r="A82" s="724" t="s">
        <v>248</v>
      </c>
      <c r="B82" s="724" t="s">
        <v>249</v>
      </c>
      <c r="C82" s="724" t="s">
        <v>932</v>
      </c>
      <c r="D82" s="724" t="s">
        <v>59</v>
      </c>
      <c r="E82" s="724" t="s">
        <v>129</v>
      </c>
      <c r="F82" s="972">
        <v>60.999878559999999</v>
      </c>
      <c r="G82" s="830">
        <v>16.912278019999999</v>
      </c>
      <c r="H82" s="833">
        <v>37.874771180000003</v>
      </c>
      <c r="I82" s="749">
        <v>147</v>
      </c>
      <c r="J82" s="727">
        <v>49</v>
      </c>
      <c r="K82" s="752">
        <v>196</v>
      </c>
      <c r="L82" s="776">
        <v>49</v>
      </c>
      <c r="M82" s="726">
        <v>16.333333333333332</v>
      </c>
      <c r="N82" s="758">
        <v>65.333333333333329</v>
      </c>
      <c r="O82" s="776">
        <v>190</v>
      </c>
      <c r="P82" s="1077">
        <v>32</v>
      </c>
    </row>
    <row r="83" spans="1:16" ht="13.5" customHeight="1" x14ac:dyDescent="0.3">
      <c r="A83" s="724" t="s">
        <v>252</v>
      </c>
      <c r="B83" s="724" t="s">
        <v>253</v>
      </c>
      <c r="C83" s="724" t="s">
        <v>932</v>
      </c>
      <c r="D83" s="724" t="s">
        <v>59</v>
      </c>
      <c r="E83" s="724" t="s">
        <v>129</v>
      </c>
      <c r="F83" s="972">
        <v>47.520826730000003</v>
      </c>
      <c r="G83" s="830">
        <v>11.267339509999999</v>
      </c>
      <c r="H83" s="833">
        <v>29.175145180000001</v>
      </c>
      <c r="I83" s="749">
        <v>56</v>
      </c>
      <c r="J83" s="727">
        <v>11</v>
      </c>
      <c r="K83" s="752">
        <v>72</v>
      </c>
      <c r="L83" s="776">
        <v>18.666666666666668</v>
      </c>
      <c r="M83" s="726">
        <v>3.6666666666666665</v>
      </c>
      <c r="N83" s="758">
        <v>24</v>
      </c>
      <c r="O83" s="776">
        <v>91</v>
      </c>
      <c r="P83" s="1077">
        <v>295</v>
      </c>
    </row>
    <row r="84" spans="1:16" ht="13.5" customHeight="1" x14ac:dyDescent="0.3">
      <c r="A84" s="724" t="s">
        <v>624</v>
      </c>
      <c r="B84" s="724" t="s">
        <v>625</v>
      </c>
      <c r="C84" s="724" t="s">
        <v>927</v>
      </c>
      <c r="D84" s="724" t="s">
        <v>56</v>
      </c>
      <c r="E84" s="724" t="s">
        <v>129</v>
      </c>
      <c r="F84" s="972">
        <v>45.055001709999999</v>
      </c>
      <c r="G84" s="830">
        <v>13.579937210000001</v>
      </c>
      <c r="H84" s="833">
        <v>28.934118900000001</v>
      </c>
      <c r="I84" s="749">
        <v>160</v>
      </c>
      <c r="J84" s="727">
        <v>51</v>
      </c>
      <c r="K84" s="752">
        <v>211</v>
      </c>
      <c r="L84" s="776">
        <v>53.333333333333336</v>
      </c>
      <c r="M84" s="726">
        <v>17</v>
      </c>
      <c r="N84" s="758">
        <v>70.333333333333329</v>
      </c>
      <c r="O84" s="776">
        <v>88</v>
      </c>
      <c r="P84" s="1077">
        <v>267</v>
      </c>
    </row>
    <row r="85" spans="1:16" ht="13.5" customHeight="1" x14ac:dyDescent="0.3">
      <c r="A85" s="724" t="s">
        <v>616</v>
      </c>
      <c r="B85" s="724" t="s">
        <v>617</v>
      </c>
      <c r="C85" s="724" t="s">
        <v>927</v>
      </c>
      <c r="D85" s="724" t="s">
        <v>56</v>
      </c>
      <c r="E85" s="724" t="s">
        <v>129</v>
      </c>
      <c r="F85" s="972">
        <v>63.914131279999999</v>
      </c>
      <c r="G85" s="830">
        <v>12.2834029</v>
      </c>
      <c r="H85" s="833">
        <v>37.016116429999997</v>
      </c>
      <c r="I85" s="749">
        <v>91</v>
      </c>
      <c r="J85" s="727">
        <v>17</v>
      </c>
      <c r="K85" s="752">
        <v>110</v>
      </c>
      <c r="L85" s="776">
        <v>30.333333333333332</v>
      </c>
      <c r="M85" s="726">
        <v>5.666666666666667</v>
      </c>
      <c r="N85" s="758">
        <v>36.666666666666664</v>
      </c>
      <c r="O85" s="776">
        <v>178</v>
      </c>
      <c r="P85" s="1077">
        <v>237</v>
      </c>
    </row>
    <row r="86" spans="1:16" ht="13.5" customHeight="1" x14ac:dyDescent="0.3">
      <c r="A86" s="724" t="s">
        <v>618</v>
      </c>
      <c r="B86" s="724" t="s">
        <v>619</v>
      </c>
      <c r="C86" s="724" t="s">
        <v>927</v>
      </c>
      <c r="D86" s="724" t="s">
        <v>56</v>
      </c>
      <c r="E86" s="724" t="s">
        <v>129</v>
      </c>
      <c r="F86" s="972">
        <v>37.483267419999997</v>
      </c>
      <c r="G86" s="830">
        <v>8.5292891300000004</v>
      </c>
      <c r="H86" s="833">
        <v>22.293464830000001</v>
      </c>
      <c r="I86" s="749">
        <v>53</v>
      </c>
      <c r="J86" s="727">
        <v>13</v>
      </c>
      <c r="K86" s="752">
        <v>66</v>
      </c>
      <c r="L86" s="776">
        <v>17.666666666666668</v>
      </c>
      <c r="M86" s="726">
        <v>4.333333333333333</v>
      </c>
      <c r="N86" s="758">
        <v>22</v>
      </c>
      <c r="O86" s="776">
        <v>19</v>
      </c>
      <c r="P86" s="1077">
        <v>272</v>
      </c>
    </row>
    <row r="87" spans="1:16" ht="13.5" customHeight="1" x14ac:dyDescent="0.3">
      <c r="A87" s="724" t="s">
        <v>620</v>
      </c>
      <c r="B87" s="724" t="s">
        <v>621</v>
      </c>
      <c r="C87" s="724" t="s">
        <v>927</v>
      </c>
      <c r="D87" s="724" t="s">
        <v>56</v>
      </c>
      <c r="E87" s="724" t="s">
        <v>129</v>
      </c>
      <c r="F87" s="972">
        <v>49.775214859999998</v>
      </c>
      <c r="G87" s="830">
        <v>17.39717525</v>
      </c>
      <c r="H87" s="833">
        <v>33.264252540000001</v>
      </c>
      <c r="I87" s="749">
        <v>69</v>
      </c>
      <c r="J87" s="727">
        <v>24</v>
      </c>
      <c r="K87" s="752">
        <v>95</v>
      </c>
      <c r="L87" s="776">
        <v>23</v>
      </c>
      <c r="M87" s="726">
        <v>8</v>
      </c>
      <c r="N87" s="758">
        <v>31.666666666666668</v>
      </c>
      <c r="O87" s="776">
        <v>139</v>
      </c>
      <c r="P87" s="1077">
        <v>143</v>
      </c>
    </row>
    <row r="88" spans="1:16" ht="13.5" customHeight="1" x14ac:dyDescent="0.3">
      <c r="A88" s="724" t="s">
        <v>622</v>
      </c>
      <c r="B88" s="724" t="s">
        <v>623</v>
      </c>
      <c r="C88" s="724" t="s">
        <v>927</v>
      </c>
      <c r="D88" s="724" t="s">
        <v>56</v>
      </c>
      <c r="E88" s="724" t="s">
        <v>129</v>
      </c>
      <c r="F88" s="972">
        <v>80.665844149999998</v>
      </c>
      <c r="G88" s="830">
        <v>24.49812228</v>
      </c>
      <c r="H88" s="833">
        <v>51.802384400000001</v>
      </c>
      <c r="I88" s="749">
        <v>123</v>
      </c>
      <c r="J88" s="727">
        <v>38</v>
      </c>
      <c r="K88" s="752">
        <v>163</v>
      </c>
      <c r="L88" s="776">
        <v>41</v>
      </c>
      <c r="M88" s="726">
        <v>12.666666666666666</v>
      </c>
      <c r="N88" s="758">
        <v>54.333333333333336</v>
      </c>
      <c r="O88" s="776">
        <v>288</v>
      </c>
      <c r="P88" s="1077">
        <v>138</v>
      </c>
    </row>
    <row r="89" spans="1:16" ht="13.5" customHeight="1" x14ac:dyDescent="0.3">
      <c r="A89" s="724" t="s">
        <v>626</v>
      </c>
      <c r="B89" s="724" t="s">
        <v>627</v>
      </c>
      <c r="C89" s="724" t="s">
        <v>927</v>
      </c>
      <c r="D89" s="724" t="s">
        <v>56</v>
      </c>
      <c r="E89" s="724" t="s">
        <v>129</v>
      </c>
      <c r="F89" s="972">
        <v>43.290831939999997</v>
      </c>
      <c r="G89" s="830">
        <v>11.7659159</v>
      </c>
      <c r="H89" s="833">
        <v>27.046273620000001</v>
      </c>
      <c r="I89" s="749">
        <v>78</v>
      </c>
      <c r="J89" s="727">
        <v>21</v>
      </c>
      <c r="K89" s="752">
        <v>100</v>
      </c>
      <c r="L89" s="776">
        <v>26</v>
      </c>
      <c r="M89" s="726">
        <v>7</v>
      </c>
      <c r="N89" s="758">
        <v>33.333333333333336</v>
      </c>
      <c r="O89" s="776">
        <v>67</v>
      </c>
      <c r="P89" s="1077">
        <v>279</v>
      </c>
    </row>
    <row r="90" spans="1:16" ht="13.5" customHeight="1" x14ac:dyDescent="0.3">
      <c r="A90" s="724" t="s">
        <v>628</v>
      </c>
      <c r="B90" s="724" t="s">
        <v>629</v>
      </c>
      <c r="C90" s="724" t="s">
        <v>927</v>
      </c>
      <c r="D90" s="724" t="s">
        <v>56</v>
      </c>
      <c r="E90" s="724" t="s">
        <v>129</v>
      </c>
      <c r="F90" s="972">
        <v>48.940069340000001</v>
      </c>
      <c r="G90" s="830">
        <v>12.77496097</v>
      </c>
      <c r="H90" s="833">
        <v>30.324465289999999</v>
      </c>
      <c r="I90" s="749">
        <v>63</v>
      </c>
      <c r="J90" s="727">
        <v>17</v>
      </c>
      <c r="K90" s="752">
        <v>81</v>
      </c>
      <c r="L90" s="776">
        <v>21</v>
      </c>
      <c r="M90" s="726">
        <v>5.666666666666667</v>
      </c>
      <c r="N90" s="758">
        <v>27</v>
      </c>
      <c r="O90" s="776">
        <v>103</v>
      </c>
      <c r="P90" s="1077">
        <v>261</v>
      </c>
    </row>
    <row r="91" spans="1:16" ht="13.5" customHeight="1" x14ac:dyDescent="0.3">
      <c r="A91" s="724" t="s">
        <v>305</v>
      </c>
      <c r="B91" s="724" t="s">
        <v>306</v>
      </c>
      <c r="C91" s="724" t="s">
        <v>954</v>
      </c>
      <c r="D91" s="724" t="s">
        <v>57</v>
      </c>
      <c r="E91" s="724" t="s">
        <v>129</v>
      </c>
      <c r="F91" s="972">
        <v>0</v>
      </c>
      <c r="G91" s="830">
        <v>0</v>
      </c>
      <c r="H91" s="833">
        <v>0</v>
      </c>
      <c r="I91" s="749">
        <v>12</v>
      </c>
      <c r="J91" s="727">
        <v>0</v>
      </c>
      <c r="K91" s="752">
        <v>14</v>
      </c>
      <c r="L91" s="776">
        <v>4</v>
      </c>
      <c r="M91" s="726">
        <v>0</v>
      </c>
      <c r="N91" s="758">
        <v>4.666666666666667</v>
      </c>
      <c r="O91" s="776">
        <v>1</v>
      </c>
      <c r="P91" s="1077">
        <v>208</v>
      </c>
    </row>
    <row r="92" spans="1:16" ht="13.5" customHeight="1" x14ac:dyDescent="0.3">
      <c r="A92" s="724" t="s">
        <v>293</v>
      </c>
      <c r="B92" s="724" t="s">
        <v>294</v>
      </c>
      <c r="C92" s="724" t="s">
        <v>954</v>
      </c>
      <c r="D92" s="724" t="s">
        <v>57</v>
      </c>
      <c r="E92" s="724" t="s">
        <v>129</v>
      </c>
      <c r="F92" s="972">
        <v>78.046355730000002</v>
      </c>
      <c r="G92" s="830">
        <v>23.69863617</v>
      </c>
      <c r="H92" s="833">
        <v>49.773167790000002</v>
      </c>
      <c r="I92" s="749">
        <v>128</v>
      </c>
      <c r="J92" s="727">
        <v>38</v>
      </c>
      <c r="K92" s="752">
        <v>168</v>
      </c>
      <c r="L92" s="776">
        <v>42.666666666666664</v>
      </c>
      <c r="M92" s="726">
        <v>12.666666666666666</v>
      </c>
      <c r="N92" s="758">
        <v>56</v>
      </c>
      <c r="O92" s="776">
        <v>276</v>
      </c>
      <c r="P92" s="1077">
        <v>5</v>
      </c>
    </row>
    <row r="93" spans="1:16" ht="13.5" customHeight="1" x14ac:dyDescent="0.3">
      <c r="A93" s="724" t="s">
        <v>295</v>
      </c>
      <c r="B93" s="724" t="s">
        <v>296</v>
      </c>
      <c r="C93" s="724" t="s">
        <v>954</v>
      </c>
      <c r="D93" s="724" t="s">
        <v>57</v>
      </c>
      <c r="E93" s="724" t="s">
        <v>129</v>
      </c>
      <c r="F93" s="972">
        <v>48.445862329999997</v>
      </c>
      <c r="G93" s="830">
        <v>14.969825</v>
      </c>
      <c r="H93" s="833">
        <v>30.900847339999999</v>
      </c>
      <c r="I93" s="749">
        <v>189</v>
      </c>
      <c r="J93" s="727">
        <v>63</v>
      </c>
      <c r="K93" s="752">
        <v>252</v>
      </c>
      <c r="L93" s="776">
        <v>63</v>
      </c>
      <c r="M93" s="726">
        <v>21</v>
      </c>
      <c r="N93" s="758">
        <v>84</v>
      </c>
      <c r="O93" s="776">
        <v>111</v>
      </c>
      <c r="P93" s="1077">
        <v>184</v>
      </c>
    </row>
    <row r="94" spans="1:16" ht="13.5" customHeight="1" x14ac:dyDescent="0.3">
      <c r="A94" s="724" t="s">
        <v>297</v>
      </c>
      <c r="B94" s="724" t="s">
        <v>298</v>
      </c>
      <c r="C94" s="724" t="s">
        <v>954</v>
      </c>
      <c r="D94" s="724" t="s">
        <v>57</v>
      </c>
      <c r="E94" s="724" t="s">
        <v>129</v>
      </c>
      <c r="F94" s="972">
        <v>51.136048369999997</v>
      </c>
      <c r="G94" s="830">
        <v>14.119774550000001</v>
      </c>
      <c r="H94" s="833">
        <v>31.80840323</v>
      </c>
      <c r="I94" s="749">
        <v>139</v>
      </c>
      <c r="J94" s="727">
        <v>42</v>
      </c>
      <c r="K94" s="752">
        <v>181</v>
      </c>
      <c r="L94" s="776">
        <v>46.333333333333336</v>
      </c>
      <c r="M94" s="726">
        <v>14</v>
      </c>
      <c r="N94" s="758">
        <v>60.333333333333336</v>
      </c>
      <c r="O94" s="776">
        <v>121</v>
      </c>
      <c r="P94" s="1077">
        <v>190</v>
      </c>
    </row>
    <row r="95" spans="1:16" ht="13.5" customHeight="1" x14ac:dyDescent="0.3">
      <c r="A95" s="724" t="s">
        <v>299</v>
      </c>
      <c r="B95" s="724" t="s">
        <v>300</v>
      </c>
      <c r="C95" s="724" t="s">
        <v>954</v>
      </c>
      <c r="D95" s="724" t="s">
        <v>57</v>
      </c>
      <c r="E95" s="724" t="s">
        <v>129</v>
      </c>
      <c r="F95" s="972">
        <v>63.115857660000003</v>
      </c>
      <c r="G95" s="830">
        <v>19.910248679999999</v>
      </c>
      <c r="H95" s="833">
        <v>40.910548200000001</v>
      </c>
      <c r="I95" s="749">
        <v>201</v>
      </c>
      <c r="J95" s="727">
        <v>63</v>
      </c>
      <c r="K95" s="752">
        <v>264</v>
      </c>
      <c r="L95" s="776">
        <v>67</v>
      </c>
      <c r="M95" s="726">
        <v>21</v>
      </c>
      <c r="N95" s="758">
        <v>88</v>
      </c>
      <c r="O95" s="776">
        <v>213</v>
      </c>
      <c r="P95" s="1077">
        <v>49</v>
      </c>
    </row>
    <row r="96" spans="1:16" ht="13.5" customHeight="1" x14ac:dyDescent="0.3">
      <c r="A96" s="724" t="s">
        <v>301</v>
      </c>
      <c r="B96" s="724" t="s">
        <v>302</v>
      </c>
      <c r="C96" s="724" t="s">
        <v>954</v>
      </c>
      <c r="D96" s="724" t="s">
        <v>57</v>
      </c>
      <c r="E96" s="724" t="s">
        <v>129</v>
      </c>
      <c r="F96" s="972">
        <v>42.595192670000003</v>
      </c>
      <c r="G96" s="830">
        <v>9.4762374109999996</v>
      </c>
      <c r="H96" s="833">
        <v>25.08321488</v>
      </c>
      <c r="I96" s="749">
        <v>162</v>
      </c>
      <c r="J96" s="727">
        <v>40</v>
      </c>
      <c r="K96" s="752">
        <v>202</v>
      </c>
      <c r="L96" s="776">
        <v>54</v>
      </c>
      <c r="M96" s="726">
        <v>13.333333333333334</v>
      </c>
      <c r="N96" s="758">
        <v>67.333333333333329</v>
      </c>
      <c r="O96" s="776">
        <v>38</v>
      </c>
      <c r="P96" s="1077">
        <v>230</v>
      </c>
    </row>
    <row r="97" spans="1:16" ht="13.5" customHeight="1" x14ac:dyDescent="0.3">
      <c r="A97" s="724" t="s">
        <v>303</v>
      </c>
      <c r="B97" s="724" t="s">
        <v>304</v>
      </c>
      <c r="C97" s="724" t="s">
        <v>954</v>
      </c>
      <c r="D97" s="724" t="s">
        <v>57</v>
      </c>
      <c r="E97" s="724" t="s">
        <v>129</v>
      </c>
      <c r="F97" s="972">
        <v>51.33172536</v>
      </c>
      <c r="G97" s="830">
        <v>18.78201366</v>
      </c>
      <c r="H97" s="833">
        <v>34.501009089999997</v>
      </c>
      <c r="I97" s="749">
        <v>115</v>
      </c>
      <c r="J97" s="727">
        <v>42</v>
      </c>
      <c r="K97" s="752">
        <v>160</v>
      </c>
      <c r="L97" s="776">
        <v>38.333333333333336</v>
      </c>
      <c r="M97" s="726">
        <v>14</v>
      </c>
      <c r="N97" s="758">
        <v>53.333333333333336</v>
      </c>
      <c r="O97" s="776">
        <v>152</v>
      </c>
      <c r="P97" s="1077">
        <v>132</v>
      </c>
    </row>
    <row r="98" spans="1:16" ht="13.5" customHeight="1" x14ac:dyDescent="0.3">
      <c r="A98" s="724" t="s">
        <v>307</v>
      </c>
      <c r="B98" s="724" t="s">
        <v>308</v>
      </c>
      <c r="C98" s="724" t="s">
        <v>954</v>
      </c>
      <c r="D98" s="724" t="s">
        <v>57</v>
      </c>
      <c r="E98" s="724" t="s">
        <v>129</v>
      </c>
      <c r="F98" s="972">
        <v>55.018346889999997</v>
      </c>
      <c r="G98" s="830">
        <v>14.51788781</v>
      </c>
      <c r="H98" s="833">
        <v>33.696941979999998</v>
      </c>
      <c r="I98" s="749">
        <v>214</v>
      </c>
      <c r="J98" s="727">
        <v>62</v>
      </c>
      <c r="K98" s="752">
        <v>276</v>
      </c>
      <c r="L98" s="776">
        <v>71.333333333333329</v>
      </c>
      <c r="M98" s="726">
        <v>20.666666666666668</v>
      </c>
      <c r="N98" s="758">
        <v>92</v>
      </c>
      <c r="O98" s="776">
        <v>141</v>
      </c>
      <c r="P98" s="1077">
        <v>102</v>
      </c>
    </row>
    <row r="99" spans="1:16" ht="13.5" customHeight="1" x14ac:dyDescent="0.3">
      <c r="A99" s="724" t="s">
        <v>309</v>
      </c>
      <c r="B99" s="724" t="s">
        <v>310</v>
      </c>
      <c r="C99" s="724" t="s">
        <v>954</v>
      </c>
      <c r="D99" s="724" t="s">
        <v>57</v>
      </c>
      <c r="E99" s="724" t="s">
        <v>129</v>
      </c>
      <c r="F99" s="972">
        <v>62.874013009999999</v>
      </c>
      <c r="G99" s="830">
        <v>23.4991807</v>
      </c>
      <c r="H99" s="833">
        <v>42.527288220000003</v>
      </c>
      <c r="I99" s="749">
        <v>210</v>
      </c>
      <c r="J99" s="727">
        <v>79</v>
      </c>
      <c r="K99" s="752">
        <v>291</v>
      </c>
      <c r="L99" s="776">
        <v>70</v>
      </c>
      <c r="M99" s="726">
        <v>26.333333333333332</v>
      </c>
      <c r="N99" s="758">
        <v>97</v>
      </c>
      <c r="O99" s="776">
        <v>225</v>
      </c>
      <c r="P99" s="1077">
        <v>88</v>
      </c>
    </row>
    <row r="100" spans="1:16" ht="13.5" customHeight="1" x14ac:dyDescent="0.3">
      <c r="A100" s="724" t="s">
        <v>311</v>
      </c>
      <c r="B100" s="724" t="s">
        <v>312</v>
      </c>
      <c r="C100" s="724" t="s">
        <v>954</v>
      </c>
      <c r="D100" s="724" t="s">
        <v>57</v>
      </c>
      <c r="E100" s="724" t="s">
        <v>129</v>
      </c>
      <c r="F100" s="972">
        <v>60.193058739999998</v>
      </c>
      <c r="G100" s="830">
        <v>15.49495022</v>
      </c>
      <c r="H100" s="833">
        <v>36.743003510000001</v>
      </c>
      <c r="I100" s="749">
        <v>193</v>
      </c>
      <c r="J100" s="727">
        <v>53</v>
      </c>
      <c r="K100" s="752">
        <v>249</v>
      </c>
      <c r="L100" s="776">
        <v>64.333333333333329</v>
      </c>
      <c r="M100" s="726">
        <v>17.666666666666668</v>
      </c>
      <c r="N100" s="758">
        <v>83</v>
      </c>
      <c r="O100" s="776">
        <v>176</v>
      </c>
      <c r="P100" s="1077">
        <v>59</v>
      </c>
    </row>
    <row r="101" spans="1:16" ht="13.5" customHeight="1" x14ac:dyDescent="0.3">
      <c r="A101" s="724" t="s">
        <v>313</v>
      </c>
      <c r="B101" s="724" t="s">
        <v>314</v>
      </c>
      <c r="C101" s="724" t="s">
        <v>954</v>
      </c>
      <c r="D101" s="724" t="s">
        <v>57</v>
      </c>
      <c r="E101" s="724" t="s">
        <v>129</v>
      </c>
      <c r="F101" s="972">
        <v>62.48760832</v>
      </c>
      <c r="G101" s="830">
        <v>22.507870759999999</v>
      </c>
      <c r="H101" s="833">
        <v>42.135646280000003</v>
      </c>
      <c r="I101" s="749">
        <v>157</v>
      </c>
      <c r="J101" s="727">
        <v>56</v>
      </c>
      <c r="K101" s="752">
        <v>216</v>
      </c>
      <c r="L101" s="776">
        <v>52.333333333333336</v>
      </c>
      <c r="M101" s="726">
        <v>18.666666666666668</v>
      </c>
      <c r="N101" s="758">
        <v>72</v>
      </c>
      <c r="O101" s="776">
        <v>222</v>
      </c>
      <c r="P101" s="1077">
        <v>60</v>
      </c>
    </row>
    <row r="102" spans="1:16" ht="13.5" customHeight="1" x14ac:dyDescent="0.3">
      <c r="A102" s="724" t="s">
        <v>315</v>
      </c>
      <c r="B102" s="724" t="s">
        <v>316</v>
      </c>
      <c r="C102" s="724" t="s">
        <v>954</v>
      </c>
      <c r="D102" s="724" t="s">
        <v>57</v>
      </c>
      <c r="E102" s="724" t="s">
        <v>129</v>
      </c>
      <c r="F102" s="972">
        <v>85.607426189999998</v>
      </c>
      <c r="G102" s="830">
        <v>23.96893223</v>
      </c>
      <c r="H102" s="833">
        <v>53.075355209999998</v>
      </c>
      <c r="I102" s="749">
        <v>151</v>
      </c>
      <c r="J102" s="727">
        <v>44</v>
      </c>
      <c r="K102" s="752">
        <v>199</v>
      </c>
      <c r="L102" s="776">
        <v>50.333333333333336</v>
      </c>
      <c r="M102" s="726">
        <v>14.666666666666666</v>
      </c>
      <c r="N102" s="758">
        <v>66.333333333333329</v>
      </c>
      <c r="O102" s="776">
        <v>292</v>
      </c>
      <c r="P102" s="1077">
        <v>7</v>
      </c>
    </row>
    <row r="103" spans="1:16" ht="13.5" customHeight="1" x14ac:dyDescent="0.3">
      <c r="A103" s="724" t="s">
        <v>317</v>
      </c>
      <c r="B103" s="724" t="s">
        <v>318</v>
      </c>
      <c r="C103" s="724" t="s">
        <v>954</v>
      </c>
      <c r="D103" s="724" t="s">
        <v>57</v>
      </c>
      <c r="E103" s="724" t="s">
        <v>129</v>
      </c>
      <c r="F103" s="972">
        <v>48.990851720000002</v>
      </c>
      <c r="G103" s="830">
        <v>14.671775350000001</v>
      </c>
      <c r="H103" s="833">
        <v>30.402467590000001</v>
      </c>
      <c r="I103" s="749">
        <v>76</v>
      </c>
      <c r="J103" s="727">
        <v>24</v>
      </c>
      <c r="K103" s="752">
        <v>99</v>
      </c>
      <c r="L103" s="776">
        <v>25.333333333333332</v>
      </c>
      <c r="M103" s="726">
        <v>8</v>
      </c>
      <c r="N103" s="758">
        <v>33</v>
      </c>
      <c r="O103" s="776">
        <v>105</v>
      </c>
      <c r="P103" s="1077">
        <v>96</v>
      </c>
    </row>
    <row r="104" spans="1:16" ht="13.5" customHeight="1" x14ac:dyDescent="0.3">
      <c r="A104" s="724" t="s">
        <v>319</v>
      </c>
      <c r="B104" s="724" t="s">
        <v>320</v>
      </c>
      <c r="C104" s="724" t="s">
        <v>954</v>
      </c>
      <c r="D104" s="724" t="s">
        <v>57</v>
      </c>
      <c r="E104" s="724" t="s">
        <v>129</v>
      </c>
      <c r="F104" s="972">
        <v>56.5904855</v>
      </c>
      <c r="G104" s="830">
        <v>20.060972370000002</v>
      </c>
      <c r="H104" s="833">
        <v>37.086197540000001</v>
      </c>
      <c r="I104" s="749">
        <v>127</v>
      </c>
      <c r="J104" s="727">
        <v>48</v>
      </c>
      <c r="K104" s="752">
        <v>177</v>
      </c>
      <c r="L104" s="776">
        <v>42.333333333333336</v>
      </c>
      <c r="M104" s="726">
        <v>16</v>
      </c>
      <c r="N104" s="758">
        <v>59</v>
      </c>
      <c r="O104" s="776">
        <v>180</v>
      </c>
      <c r="P104" s="1077">
        <v>37</v>
      </c>
    </row>
    <row r="105" spans="1:16" ht="13.5" customHeight="1" x14ac:dyDescent="0.3">
      <c r="A105" s="724" t="s">
        <v>321</v>
      </c>
      <c r="B105" s="724" t="s">
        <v>322</v>
      </c>
      <c r="C105" s="724" t="s">
        <v>954</v>
      </c>
      <c r="D105" s="724" t="s">
        <v>57</v>
      </c>
      <c r="E105" s="724" t="s">
        <v>129</v>
      </c>
      <c r="F105" s="972">
        <v>45.691806460000002</v>
      </c>
      <c r="G105" s="830">
        <v>15.08401293</v>
      </c>
      <c r="H105" s="833">
        <v>29.826355840000002</v>
      </c>
      <c r="I105" s="749">
        <v>125</v>
      </c>
      <c r="J105" s="727">
        <v>44</v>
      </c>
      <c r="K105" s="752">
        <v>169</v>
      </c>
      <c r="L105" s="776">
        <v>41.666666666666664</v>
      </c>
      <c r="M105" s="726">
        <v>14.666666666666666</v>
      </c>
      <c r="N105" s="758">
        <v>56.333333333333336</v>
      </c>
      <c r="O105" s="776">
        <v>96</v>
      </c>
      <c r="P105" s="1077">
        <v>199</v>
      </c>
    </row>
    <row r="106" spans="1:16" ht="13.5" customHeight="1" x14ac:dyDescent="0.3">
      <c r="A106" s="724" t="s">
        <v>323</v>
      </c>
      <c r="B106" s="724" t="s">
        <v>324</v>
      </c>
      <c r="C106" s="724" t="s">
        <v>954</v>
      </c>
      <c r="D106" s="724" t="s">
        <v>57</v>
      </c>
      <c r="E106" s="724" t="s">
        <v>129</v>
      </c>
      <c r="F106" s="972">
        <v>61.248186050000001</v>
      </c>
      <c r="G106" s="830">
        <v>15.583375739999999</v>
      </c>
      <c r="H106" s="833">
        <v>37.191660779999999</v>
      </c>
      <c r="I106" s="749">
        <v>182</v>
      </c>
      <c r="J106" s="727">
        <v>51</v>
      </c>
      <c r="K106" s="752">
        <v>233</v>
      </c>
      <c r="L106" s="776">
        <v>60.666666666666664</v>
      </c>
      <c r="M106" s="726">
        <v>17</v>
      </c>
      <c r="N106" s="758">
        <v>77.666666666666671</v>
      </c>
      <c r="O106" s="776">
        <v>181</v>
      </c>
      <c r="P106" s="1077">
        <v>179</v>
      </c>
    </row>
    <row r="107" spans="1:16" ht="13.5" customHeight="1" x14ac:dyDescent="0.3">
      <c r="A107" s="724" t="s">
        <v>325</v>
      </c>
      <c r="B107" s="724" t="s">
        <v>326</v>
      </c>
      <c r="C107" s="724" t="s">
        <v>954</v>
      </c>
      <c r="D107" s="724" t="s">
        <v>57</v>
      </c>
      <c r="E107" s="724" t="s">
        <v>129</v>
      </c>
      <c r="F107" s="972">
        <v>59.879051670000003</v>
      </c>
      <c r="G107" s="830">
        <v>17.251777010000001</v>
      </c>
      <c r="H107" s="833">
        <v>38.068256599999998</v>
      </c>
      <c r="I107" s="749">
        <v>181</v>
      </c>
      <c r="J107" s="727">
        <v>52</v>
      </c>
      <c r="K107" s="752">
        <v>233</v>
      </c>
      <c r="L107" s="776">
        <v>60.333333333333336</v>
      </c>
      <c r="M107" s="726">
        <v>17.333333333333332</v>
      </c>
      <c r="N107" s="758">
        <v>77.666666666666671</v>
      </c>
      <c r="O107" s="776">
        <v>193</v>
      </c>
      <c r="P107" s="1077">
        <v>151</v>
      </c>
    </row>
    <row r="108" spans="1:16" ht="13.5" customHeight="1" x14ac:dyDescent="0.3">
      <c r="A108" s="724" t="s">
        <v>327</v>
      </c>
      <c r="B108" s="724" t="s">
        <v>328</v>
      </c>
      <c r="C108" s="724" t="s">
        <v>954</v>
      </c>
      <c r="D108" s="724" t="s">
        <v>57</v>
      </c>
      <c r="E108" s="724" t="s">
        <v>129</v>
      </c>
      <c r="F108" s="972">
        <v>67.446250800000001</v>
      </c>
      <c r="G108" s="830">
        <v>24.016176179999999</v>
      </c>
      <c r="H108" s="833">
        <v>45.204678170000001</v>
      </c>
      <c r="I108" s="749">
        <v>169</v>
      </c>
      <c r="J108" s="727">
        <v>62</v>
      </c>
      <c r="K108" s="752">
        <v>232</v>
      </c>
      <c r="L108" s="776">
        <v>56.333333333333336</v>
      </c>
      <c r="M108" s="726">
        <v>20.666666666666668</v>
      </c>
      <c r="N108" s="758">
        <v>77.333333333333329</v>
      </c>
      <c r="O108" s="776">
        <v>246</v>
      </c>
      <c r="P108" s="1077">
        <v>95</v>
      </c>
    </row>
    <row r="109" spans="1:16" ht="13.5" customHeight="1" x14ac:dyDescent="0.3">
      <c r="A109" s="724" t="s">
        <v>329</v>
      </c>
      <c r="B109" s="724" t="s">
        <v>330</v>
      </c>
      <c r="C109" s="724" t="s">
        <v>954</v>
      </c>
      <c r="D109" s="724" t="s">
        <v>57</v>
      </c>
      <c r="E109" s="724" t="s">
        <v>129</v>
      </c>
      <c r="F109" s="972">
        <v>68.357506330000007</v>
      </c>
      <c r="G109" s="830">
        <v>23.80983513</v>
      </c>
      <c r="H109" s="833">
        <v>45.132620359999997</v>
      </c>
      <c r="I109" s="749">
        <v>114</v>
      </c>
      <c r="J109" s="727">
        <v>40</v>
      </c>
      <c r="K109" s="752">
        <v>160</v>
      </c>
      <c r="L109" s="776">
        <v>38</v>
      </c>
      <c r="M109" s="726">
        <v>13.333333333333334</v>
      </c>
      <c r="N109" s="758">
        <v>53.333333333333336</v>
      </c>
      <c r="O109" s="776">
        <v>245</v>
      </c>
      <c r="P109" s="1077">
        <v>28</v>
      </c>
    </row>
    <row r="110" spans="1:16" ht="13.5" customHeight="1" x14ac:dyDescent="0.3">
      <c r="A110" s="724" t="s">
        <v>331</v>
      </c>
      <c r="B110" s="724" t="s">
        <v>332</v>
      </c>
      <c r="C110" s="724" t="s">
        <v>954</v>
      </c>
      <c r="D110" s="724" t="s">
        <v>57</v>
      </c>
      <c r="E110" s="724" t="s">
        <v>129</v>
      </c>
      <c r="F110" s="972">
        <v>33.315595190000003</v>
      </c>
      <c r="G110" s="830">
        <v>5.1785526989999999</v>
      </c>
      <c r="H110" s="833">
        <v>18.237641010000001</v>
      </c>
      <c r="I110" s="749">
        <v>59</v>
      </c>
      <c r="J110" s="727">
        <v>16</v>
      </c>
      <c r="K110" s="752">
        <v>67</v>
      </c>
      <c r="L110" s="776">
        <v>19.666666666666668</v>
      </c>
      <c r="M110" s="726">
        <v>5.333333333333333</v>
      </c>
      <c r="N110" s="758">
        <v>22.333333333333332</v>
      </c>
      <c r="O110" s="776">
        <v>5</v>
      </c>
      <c r="P110" s="1077">
        <v>122</v>
      </c>
    </row>
    <row r="111" spans="1:16" ht="13.5" customHeight="1" x14ac:dyDescent="0.3">
      <c r="A111" s="724" t="s">
        <v>333</v>
      </c>
      <c r="B111" s="724" t="s">
        <v>334</v>
      </c>
      <c r="C111" s="724" t="s">
        <v>954</v>
      </c>
      <c r="D111" s="724" t="s">
        <v>57</v>
      </c>
      <c r="E111" s="724" t="s">
        <v>129</v>
      </c>
      <c r="F111" s="972">
        <v>44.050716979999997</v>
      </c>
      <c r="G111" s="830">
        <v>11.68619917</v>
      </c>
      <c r="H111" s="833">
        <v>27.35394324</v>
      </c>
      <c r="I111" s="749">
        <v>77</v>
      </c>
      <c r="J111" s="727">
        <v>19</v>
      </c>
      <c r="K111" s="752">
        <v>96</v>
      </c>
      <c r="L111" s="776">
        <v>25.666666666666668</v>
      </c>
      <c r="M111" s="726">
        <v>6.333333333333333</v>
      </c>
      <c r="N111" s="758">
        <v>32</v>
      </c>
      <c r="O111" s="776">
        <v>71</v>
      </c>
      <c r="P111" s="1077">
        <v>270</v>
      </c>
    </row>
    <row r="112" spans="1:16" ht="13.5" customHeight="1" x14ac:dyDescent="0.3">
      <c r="A112" s="724" t="s">
        <v>335</v>
      </c>
      <c r="B112" s="724" t="s">
        <v>336</v>
      </c>
      <c r="C112" s="724" t="s">
        <v>954</v>
      </c>
      <c r="D112" s="724" t="s">
        <v>57</v>
      </c>
      <c r="E112" s="724" t="s">
        <v>129</v>
      </c>
      <c r="F112" s="972">
        <v>74.540602879999994</v>
      </c>
      <c r="G112" s="830">
        <v>21.240747370000001</v>
      </c>
      <c r="H112" s="833">
        <v>46.52358469</v>
      </c>
      <c r="I112" s="749">
        <v>167</v>
      </c>
      <c r="J112" s="727">
        <v>47</v>
      </c>
      <c r="K112" s="752">
        <v>214</v>
      </c>
      <c r="L112" s="776">
        <v>55.666666666666664</v>
      </c>
      <c r="M112" s="726">
        <v>15.666666666666666</v>
      </c>
      <c r="N112" s="758">
        <v>71.333333333333329</v>
      </c>
      <c r="O112" s="776">
        <v>254</v>
      </c>
      <c r="P112" s="1077">
        <v>42</v>
      </c>
    </row>
    <row r="113" spans="1:16" ht="13.5" customHeight="1" x14ac:dyDescent="0.3">
      <c r="A113" s="724" t="s">
        <v>337</v>
      </c>
      <c r="B113" s="724" t="s">
        <v>338</v>
      </c>
      <c r="C113" s="724" t="s">
        <v>954</v>
      </c>
      <c r="D113" s="724" t="s">
        <v>57</v>
      </c>
      <c r="E113" s="724" t="s">
        <v>129</v>
      </c>
      <c r="F113" s="972">
        <v>67.9425478</v>
      </c>
      <c r="G113" s="830">
        <v>22.887958179999998</v>
      </c>
      <c r="H113" s="833">
        <v>44.220686819999997</v>
      </c>
      <c r="I113" s="749">
        <v>156</v>
      </c>
      <c r="J113" s="727">
        <v>56</v>
      </c>
      <c r="K113" s="752">
        <v>212</v>
      </c>
      <c r="L113" s="776">
        <v>52</v>
      </c>
      <c r="M113" s="726">
        <v>18.666666666666668</v>
      </c>
      <c r="N113" s="758">
        <v>70.666666666666671</v>
      </c>
      <c r="O113" s="776">
        <v>238</v>
      </c>
      <c r="P113" s="1077">
        <v>35</v>
      </c>
    </row>
    <row r="114" spans="1:16" ht="13.5" customHeight="1" x14ac:dyDescent="0.3">
      <c r="A114" s="724" t="s">
        <v>339</v>
      </c>
      <c r="B114" s="724" t="s">
        <v>340</v>
      </c>
      <c r="C114" s="724" t="s">
        <v>954</v>
      </c>
      <c r="D114" s="724" t="s">
        <v>57</v>
      </c>
      <c r="E114" s="724" t="s">
        <v>129</v>
      </c>
      <c r="F114" s="972">
        <v>52.468412630000003</v>
      </c>
      <c r="G114" s="830">
        <v>14.2862174</v>
      </c>
      <c r="H114" s="833">
        <v>32.209319180000001</v>
      </c>
      <c r="I114" s="749">
        <v>99</v>
      </c>
      <c r="J114" s="727">
        <v>31</v>
      </c>
      <c r="K114" s="752">
        <v>129</v>
      </c>
      <c r="L114" s="776">
        <v>33</v>
      </c>
      <c r="M114" s="726">
        <v>10.333333333333334</v>
      </c>
      <c r="N114" s="758">
        <v>43</v>
      </c>
      <c r="O114" s="776">
        <v>125</v>
      </c>
      <c r="P114" s="1077">
        <v>214</v>
      </c>
    </row>
    <row r="115" spans="1:16" ht="13.5" customHeight="1" x14ac:dyDescent="0.3">
      <c r="A115" s="724" t="s">
        <v>341</v>
      </c>
      <c r="B115" s="724" t="s">
        <v>342</v>
      </c>
      <c r="C115" s="724" t="s">
        <v>954</v>
      </c>
      <c r="D115" s="724" t="s">
        <v>57</v>
      </c>
      <c r="E115" s="724" t="s">
        <v>129</v>
      </c>
      <c r="F115" s="972">
        <v>76.31488951</v>
      </c>
      <c r="G115" s="830">
        <v>29.843749320000001</v>
      </c>
      <c r="H115" s="833">
        <v>52.000413620000003</v>
      </c>
      <c r="I115" s="749">
        <v>183</v>
      </c>
      <c r="J115" s="727">
        <v>74</v>
      </c>
      <c r="K115" s="752">
        <v>259</v>
      </c>
      <c r="L115" s="776">
        <v>61</v>
      </c>
      <c r="M115" s="726">
        <v>24.666666666666668</v>
      </c>
      <c r="N115" s="758">
        <v>86.333333333333329</v>
      </c>
      <c r="O115" s="776">
        <v>289</v>
      </c>
      <c r="P115" s="1077">
        <v>12</v>
      </c>
    </row>
    <row r="116" spans="1:16" ht="13.5" customHeight="1" x14ac:dyDescent="0.3">
      <c r="A116" s="724" t="s">
        <v>343</v>
      </c>
      <c r="B116" s="724" t="s">
        <v>344</v>
      </c>
      <c r="C116" s="724" t="s">
        <v>954</v>
      </c>
      <c r="D116" s="724" t="s">
        <v>57</v>
      </c>
      <c r="E116" s="724" t="s">
        <v>129</v>
      </c>
      <c r="F116" s="972">
        <v>54.71766891</v>
      </c>
      <c r="G116" s="830">
        <v>17.553768949999998</v>
      </c>
      <c r="H116" s="833">
        <v>35.634032380000001</v>
      </c>
      <c r="I116" s="749">
        <v>158</v>
      </c>
      <c r="J116" s="727">
        <v>51</v>
      </c>
      <c r="K116" s="752">
        <v>209</v>
      </c>
      <c r="L116" s="776">
        <v>52.666666666666664</v>
      </c>
      <c r="M116" s="726">
        <v>17</v>
      </c>
      <c r="N116" s="758">
        <v>69.666666666666671</v>
      </c>
      <c r="O116" s="776">
        <v>164</v>
      </c>
      <c r="P116" s="1077">
        <v>160</v>
      </c>
    </row>
    <row r="117" spans="1:16" ht="13.5" customHeight="1" x14ac:dyDescent="0.3">
      <c r="A117" s="724" t="s">
        <v>345</v>
      </c>
      <c r="B117" s="724" t="s">
        <v>346</v>
      </c>
      <c r="C117" s="724" t="s">
        <v>954</v>
      </c>
      <c r="D117" s="724" t="s">
        <v>57</v>
      </c>
      <c r="E117" s="724" t="s">
        <v>129</v>
      </c>
      <c r="F117" s="972">
        <v>40.419979269999999</v>
      </c>
      <c r="G117" s="830">
        <v>11.61942238</v>
      </c>
      <c r="H117" s="833">
        <v>25.482543639999999</v>
      </c>
      <c r="I117" s="749">
        <v>89</v>
      </c>
      <c r="J117" s="727">
        <v>26</v>
      </c>
      <c r="K117" s="752">
        <v>116</v>
      </c>
      <c r="L117" s="776">
        <v>29.666666666666668</v>
      </c>
      <c r="M117" s="726">
        <v>8.6666666666666661</v>
      </c>
      <c r="N117" s="758">
        <v>38.666666666666664</v>
      </c>
      <c r="O117" s="776">
        <v>45</v>
      </c>
      <c r="P117" s="1077">
        <v>297</v>
      </c>
    </row>
    <row r="118" spans="1:16" ht="13.5" customHeight="1" x14ac:dyDescent="0.3">
      <c r="A118" s="724" t="s">
        <v>347</v>
      </c>
      <c r="B118" s="724" t="s">
        <v>348</v>
      </c>
      <c r="C118" s="724" t="s">
        <v>954</v>
      </c>
      <c r="D118" s="724" t="s">
        <v>57</v>
      </c>
      <c r="E118" s="724" t="s">
        <v>129</v>
      </c>
      <c r="F118" s="972">
        <v>61.476706419999999</v>
      </c>
      <c r="G118" s="830">
        <v>15.162205419999999</v>
      </c>
      <c r="H118" s="833">
        <v>37.300730000000001</v>
      </c>
      <c r="I118" s="749">
        <v>141</v>
      </c>
      <c r="J118" s="727">
        <v>33</v>
      </c>
      <c r="K118" s="752">
        <v>176</v>
      </c>
      <c r="L118" s="776">
        <v>47</v>
      </c>
      <c r="M118" s="726">
        <v>11</v>
      </c>
      <c r="N118" s="758">
        <v>58.666666666666664</v>
      </c>
      <c r="O118" s="776">
        <v>182</v>
      </c>
      <c r="P118" s="1077">
        <v>43</v>
      </c>
    </row>
    <row r="119" spans="1:16" ht="13.5" customHeight="1" x14ac:dyDescent="0.3">
      <c r="A119" s="724" t="s">
        <v>349</v>
      </c>
      <c r="B119" s="724" t="s">
        <v>350</v>
      </c>
      <c r="C119" s="724" t="s">
        <v>954</v>
      </c>
      <c r="D119" s="724" t="s">
        <v>57</v>
      </c>
      <c r="E119" s="724" t="s">
        <v>129</v>
      </c>
      <c r="F119" s="972">
        <v>44.478836549999997</v>
      </c>
      <c r="G119" s="830">
        <v>10.344265139999999</v>
      </c>
      <c r="H119" s="833">
        <v>26.80094248</v>
      </c>
      <c r="I119" s="749">
        <v>101</v>
      </c>
      <c r="J119" s="727">
        <v>22</v>
      </c>
      <c r="K119" s="752">
        <v>125</v>
      </c>
      <c r="L119" s="776">
        <v>33.666666666666664</v>
      </c>
      <c r="M119" s="726">
        <v>7.333333333333333</v>
      </c>
      <c r="N119" s="758">
        <v>41.666666666666664</v>
      </c>
      <c r="O119" s="776">
        <v>61</v>
      </c>
      <c r="P119" s="1077">
        <v>227</v>
      </c>
    </row>
    <row r="120" spans="1:16" ht="13.5" customHeight="1" x14ac:dyDescent="0.3">
      <c r="A120" s="724" t="s">
        <v>351</v>
      </c>
      <c r="B120" s="724" t="s">
        <v>352</v>
      </c>
      <c r="C120" s="724" t="s">
        <v>954</v>
      </c>
      <c r="D120" s="724" t="s">
        <v>57</v>
      </c>
      <c r="E120" s="724" t="s">
        <v>129</v>
      </c>
      <c r="F120" s="972">
        <v>76.377274630000002</v>
      </c>
      <c r="G120" s="830">
        <v>26.161777600000001</v>
      </c>
      <c r="H120" s="833">
        <v>51.025821630000003</v>
      </c>
      <c r="I120" s="749">
        <v>131</v>
      </c>
      <c r="J120" s="727">
        <v>38</v>
      </c>
      <c r="K120" s="752">
        <v>173</v>
      </c>
      <c r="L120" s="776">
        <v>43.666666666666664</v>
      </c>
      <c r="M120" s="726">
        <v>12.666666666666666</v>
      </c>
      <c r="N120" s="758">
        <v>57.666666666666664</v>
      </c>
      <c r="O120" s="776">
        <v>280</v>
      </c>
      <c r="P120" s="1077">
        <v>27</v>
      </c>
    </row>
    <row r="121" spans="1:16" ht="13.5" customHeight="1" x14ac:dyDescent="0.3">
      <c r="A121" s="724" t="s">
        <v>353</v>
      </c>
      <c r="B121" s="724" t="s">
        <v>354</v>
      </c>
      <c r="C121" s="724" t="s">
        <v>954</v>
      </c>
      <c r="D121" s="724" t="s">
        <v>57</v>
      </c>
      <c r="E121" s="724" t="s">
        <v>129</v>
      </c>
      <c r="F121" s="972">
        <v>67.132928590000006</v>
      </c>
      <c r="G121" s="830">
        <v>23.06779749</v>
      </c>
      <c r="H121" s="833">
        <v>44.187471770000002</v>
      </c>
      <c r="I121" s="749">
        <v>163</v>
      </c>
      <c r="J121" s="727">
        <v>57</v>
      </c>
      <c r="K121" s="752">
        <v>219</v>
      </c>
      <c r="L121" s="776">
        <v>54.333333333333336</v>
      </c>
      <c r="M121" s="726">
        <v>19</v>
      </c>
      <c r="N121" s="758">
        <v>73</v>
      </c>
      <c r="O121" s="776">
        <v>236</v>
      </c>
      <c r="P121" s="1077">
        <v>45</v>
      </c>
    </row>
    <row r="122" spans="1:16" ht="13.5" customHeight="1" x14ac:dyDescent="0.3">
      <c r="A122" s="724" t="s">
        <v>355</v>
      </c>
      <c r="B122" s="724" t="s">
        <v>356</v>
      </c>
      <c r="C122" s="724" t="s">
        <v>954</v>
      </c>
      <c r="D122" s="724" t="s">
        <v>57</v>
      </c>
      <c r="E122" s="724" t="s">
        <v>129</v>
      </c>
      <c r="F122" s="972">
        <v>59.929628340000001</v>
      </c>
      <c r="G122" s="830">
        <v>21.180951950000001</v>
      </c>
      <c r="H122" s="833">
        <v>39.328193659999997</v>
      </c>
      <c r="I122" s="749">
        <v>137</v>
      </c>
      <c r="J122" s="727">
        <v>51</v>
      </c>
      <c r="K122" s="752">
        <v>190</v>
      </c>
      <c r="L122" s="776">
        <v>45.666666666666664</v>
      </c>
      <c r="M122" s="726">
        <v>17</v>
      </c>
      <c r="N122" s="758">
        <v>63.333333333333336</v>
      </c>
      <c r="O122" s="776">
        <v>202</v>
      </c>
      <c r="P122" s="1077">
        <v>173</v>
      </c>
    </row>
    <row r="123" spans="1:16" ht="13.5" customHeight="1" x14ac:dyDescent="0.3">
      <c r="A123" s="724" t="s">
        <v>357</v>
      </c>
      <c r="B123" s="724" t="s">
        <v>358</v>
      </c>
      <c r="C123" s="724" t="s">
        <v>954</v>
      </c>
      <c r="D123" s="724" t="s">
        <v>57</v>
      </c>
      <c r="E123" s="724" t="s">
        <v>129</v>
      </c>
      <c r="F123" s="972">
        <v>41.107775650000001</v>
      </c>
      <c r="G123" s="830">
        <v>11.9817602</v>
      </c>
      <c r="H123" s="833">
        <v>26.156154470000001</v>
      </c>
      <c r="I123" s="749">
        <v>95</v>
      </c>
      <c r="J123" s="727">
        <v>31</v>
      </c>
      <c r="K123" s="752">
        <v>124</v>
      </c>
      <c r="L123" s="776">
        <v>31.666666666666668</v>
      </c>
      <c r="M123" s="726">
        <v>10.333333333333334</v>
      </c>
      <c r="N123" s="758">
        <v>41.333333333333336</v>
      </c>
      <c r="O123" s="776">
        <v>51</v>
      </c>
      <c r="P123" s="1077">
        <v>134</v>
      </c>
    </row>
    <row r="124" spans="1:16" ht="13.5" customHeight="1" x14ac:dyDescent="0.3">
      <c r="A124" s="724" t="s">
        <v>403</v>
      </c>
      <c r="B124" s="724" t="s">
        <v>404</v>
      </c>
      <c r="C124" s="724" t="s">
        <v>949</v>
      </c>
      <c r="D124" s="724" t="s">
        <v>62</v>
      </c>
      <c r="E124" s="724" t="s">
        <v>129</v>
      </c>
      <c r="F124" s="972">
        <v>81.64933662</v>
      </c>
      <c r="G124" s="830">
        <v>27.6221733</v>
      </c>
      <c r="H124" s="833">
        <v>54.065268359999997</v>
      </c>
      <c r="I124" s="749">
        <v>288</v>
      </c>
      <c r="J124" s="727">
        <v>101</v>
      </c>
      <c r="K124" s="752">
        <v>389</v>
      </c>
      <c r="L124" s="776">
        <v>96</v>
      </c>
      <c r="M124" s="726">
        <v>33.666666666666664</v>
      </c>
      <c r="N124" s="758">
        <v>129.66666666666666</v>
      </c>
      <c r="O124" s="776">
        <v>295</v>
      </c>
      <c r="P124" s="1077">
        <v>47</v>
      </c>
    </row>
    <row r="125" spans="1:16" ht="13.5" customHeight="1" x14ac:dyDescent="0.3">
      <c r="A125" s="724" t="s">
        <v>405</v>
      </c>
      <c r="B125" s="724" t="s">
        <v>406</v>
      </c>
      <c r="C125" s="724" t="s">
        <v>949</v>
      </c>
      <c r="D125" s="724" t="s">
        <v>62</v>
      </c>
      <c r="E125" s="724" t="s">
        <v>129</v>
      </c>
      <c r="F125" s="972">
        <v>74.111275359999993</v>
      </c>
      <c r="G125" s="830">
        <v>30.550828639999999</v>
      </c>
      <c r="H125" s="833">
        <v>51.647173180000003</v>
      </c>
      <c r="I125" s="749">
        <v>179</v>
      </c>
      <c r="J125" s="727">
        <v>78</v>
      </c>
      <c r="K125" s="752">
        <v>257</v>
      </c>
      <c r="L125" s="776">
        <v>59.666666666666664</v>
      </c>
      <c r="M125" s="726">
        <v>26</v>
      </c>
      <c r="N125" s="758">
        <v>85.666666666666671</v>
      </c>
      <c r="O125" s="776">
        <v>286</v>
      </c>
      <c r="P125" s="1077">
        <v>110</v>
      </c>
    </row>
    <row r="126" spans="1:16" ht="13.5" customHeight="1" x14ac:dyDescent="0.3">
      <c r="A126" s="724" t="s">
        <v>407</v>
      </c>
      <c r="B126" s="724" t="s">
        <v>408</v>
      </c>
      <c r="C126" s="724" t="s">
        <v>949</v>
      </c>
      <c r="D126" s="724" t="s">
        <v>62</v>
      </c>
      <c r="E126" s="724" t="s">
        <v>129</v>
      </c>
      <c r="F126" s="972">
        <v>112.2643605</v>
      </c>
      <c r="G126" s="830">
        <v>48.757697200000003</v>
      </c>
      <c r="H126" s="833">
        <v>80.009454739999995</v>
      </c>
      <c r="I126" s="749">
        <v>462</v>
      </c>
      <c r="J126" s="727">
        <v>200</v>
      </c>
      <c r="K126" s="752">
        <v>662</v>
      </c>
      <c r="L126" s="776">
        <v>154</v>
      </c>
      <c r="M126" s="726">
        <v>66.666666666666671</v>
      </c>
      <c r="N126" s="758">
        <v>220.66666666666666</v>
      </c>
      <c r="O126" s="776">
        <v>317</v>
      </c>
      <c r="P126" s="1077">
        <v>2</v>
      </c>
    </row>
    <row r="127" spans="1:16" ht="13.5" customHeight="1" x14ac:dyDescent="0.3">
      <c r="A127" s="724" t="s">
        <v>409</v>
      </c>
      <c r="B127" s="724" t="s">
        <v>410</v>
      </c>
      <c r="C127" s="724" t="s">
        <v>949</v>
      </c>
      <c r="D127" s="724" t="s">
        <v>62</v>
      </c>
      <c r="E127" s="724" t="s">
        <v>129</v>
      </c>
      <c r="F127" s="972">
        <v>103.3381771</v>
      </c>
      <c r="G127" s="830">
        <v>32.403889890000002</v>
      </c>
      <c r="H127" s="833">
        <v>66.375033540000004</v>
      </c>
      <c r="I127" s="749">
        <v>276</v>
      </c>
      <c r="J127" s="727">
        <v>94</v>
      </c>
      <c r="K127" s="752">
        <v>370</v>
      </c>
      <c r="L127" s="776">
        <v>92</v>
      </c>
      <c r="M127" s="726">
        <v>31.333333333333332</v>
      </c>
      <c r="N127" s="758">
        <v>123.33333333333333</v>
      </c>
      <c r="O127" s="776">
        <v>313</v>
      </c>
      <c r="P127" s="1077">
        <v>29</v>
      </c>
    </row>
    <row r="128" spans="1:16" ht="13.5" customHeight="1" x14ac:dyDescent="0.3">
      <c r="A128" s="724" t="s">
        <v>411</v>
      </c>
      <c r="B128" s="724" t="s">
        <v>412</v>
      </c>
      <c r="C128" s="724" t="s">
        <v>949</v>
      </c>
      <c r="D128" s="724" t="s">
        <v>62</v>
      </c>
      <c r="E128" s="724" t="s">
        <v>129</v>
      </c>
      <c r="F128" s="972">
        <v>98.945479320000004</v>
      </c>
      <c r="G128" s="830">
        <v>38.775236360000001</v>
      </c>
      <c r="H128" s="833">
        <v>68.13487705</v>
      </c>
      <c r="I128" s="749">
        <v>260</v>
      </c>
      <c r="J128" s="727">
        <v>106</v>
      </c>
      <c r="K128" s="752">
        <v>366</v>
      </c>
      <c r="L128" s="776">
        <v>86.666666666666671</v>
      </c>
      <c r="M128" s="726">
        <v>35.333333333333336</v>
      </c>
      <c r="N128" s="758">
        <v>122</v>
      </c>
      <c r="O128" s="776">
        <v>314</v>
      </c>
      <c r="P128" s="1077">
        <v>17</v>
      </c>
    </row>
    <row r="129" spans="1:16" ht="13.5" customHeight="1" x14ac:dyDescent="0.3">
      <c r="A129" s="724" t="s">
        <v>413</v>
      </c>
      <c r="B129" s="724" t="s">
        <v>414</v>
      </c>
      <c r="C129" s="724" t="s">
        <v>949</v>
      </c>
      <c r="D129" s="724" t="s">
        <v>62</v>
      </c>
      <c r="E129" s="724" t="s">
        <v>129</v>
      </c>
      <c r="F129" s="972">
        <v>80.520284349999997</v>
      </c>
      <c r="G129" s="830">
        <v>25.981453219999999</v>
      </c>
      <c r="H129" s="833">
        <v>53.242489939999999</v>
      </c>
      <c r="I129" s="749">
        <v>219</v>
      </c>
      <c r="J129" s="727">
        <v>70</v>
      </c>
      <c r="K129" s="752">
        <v>289</v>
      </c>
      <c r="L129" s="776">
        <v>73</v>
      </c>
      <c r="M129" s="726">
        <v>23.333333333333332</v>
      </c>
      <c r="N129" s="758">
        <v>96.333333333333329</v>
      </c>
      <c r="O129" s="776">
        <v>293</v>
      </c>
      <c r="P129" s="1077">
        <v>20</v>
      </c>
    </row>
    <row r="130" spans="1:16" ht="13.5" customHeight="1" x14ac:dyDescent="0.3">
      <c r="A130" s="724" t="s">
        <v>415</v>
      </c>
      <c r="B130" s="724" t="s">
        <v>416</v>
      </c>
      <c r="C130" s="724" t="s">
        <v>949</v>
      </c>
      <c r="D130" s="724" t="s">
        <v>62</v>
      </c>
      <c r="E130" s="724" t="s">
        <v>129</v>
      </c>
      <c r="F130" s="972">
        <v>60.477281679999997</v>
      </c>
      <c r="G130" s="830">
        <v>20.964782020000001</v>
      </c>
      <c r="H130" s="833">
        <v>40.263465060000001</v>
      </c>
      <c r="I130" s="749">
        <v>233</v>
      </c>
      <c r="J130" s="727">
        <v>85</v>
      </c>
      <c r="K130" s="752">
        <v>318</v>
      </c>
      <c r="L130" s="776">
        <v>77.666666666666671</v>
      </c>
      <c r="M130" s="726">
        <v>28.333333333333332</v>
      </c>
      <c r="N130" s="758">
        <v>106</v>
      </c>
      <c r="O130" s="776">
        <v>211</v>
      </c>
      <c r="P130" s="1077">
        <v>154</v>
      </c>
    </row>
    <row r="131" spans="1:16" ht="13.5" customHeight="1" x14ac:dyDescent="0.3">
      <c r="A131" s="724" t="s">
        <v>417</v>
      </c>
      <c r="B131" s="724" t="s">
        <v>418</v>
      </c>
      <c r="C131" s="724" t="s">
        <v>949</v>
      </c>
      <c r="D131" s="724" t="s">
        <v>62</v>
      </c>
      <c r="E131" s="724" t="s">
        <v>129</v>
      </c>
      <c r="F131" s="972">
        <v>90.084329350000004</v>
      </c>
      <c r="G131" s="830">
        <v>29.088481980000001</v>
      </c>
      <c r="H131" s="833">
        <v>59.291470840000002</v>
      </c>
      <c r="I131" s="749">
        <v>263</v>
      </c>
      <c r="J131" s="727">
        <v>86</v>
      </c>
      <c r="K131" s="752">
        <v>349</v>
      </c>
      <c r="L131" s="776">
        <v>87.666666666666671</v>
      </c>
      <c r="M131" s="726">
        <v>28.666666666666668</v>
      </c>
      <c r="N131" s="758">
        <v>116.33333333333333</v>
      </c>
      <c r="O131" s="776">
        <v>305</v>
      </c>
      <c r="P131" s="1077">
        <v>23</v>
      </c>
    </row>
    <row r="132" spans="1:16" ht="13.5" customHeight="1" x14ac:dyDescent="0.3">
      <c r="A132" s="724" t="s">
        <v>419</v>
      </c>
      <c r="B132" s="724" t="s">
        <v>420</v>
      </c>
      <c r="C132" s="724" t="s">
        <v>949</v>
      </c>
      <c r="D132" s="724" t="s">
        <v>62</v>
      </c>
      <c r="E132" s="724" t="s">
        <v>129</v>
      </c>
      <c r="F132" s="972">
        <v>60.915032680000003</v>
      </c>
      <c r="G132" s="830">
        <v>15.688317380000001</v>
      </c>
      <c r="H132" s="833">
        <v>37.630501700000003</v>
      </c>
      <c r="I132" s="749">
        <v>170</v>
      </c>
      <c r="J132" s="727">
        <v>47</v>
      </c>
      <c r="K132" s="752">
        <v>217</v>
      </c>
      <c r="L132" s="776">
        <v>56.666666666666664</v>
      </c>
      <c r="M132" s="726">
        <v>15.666666666666666</v>
      </c>
      <c r="N132" s="758">
        <v>72.333333333333329</v>
      </c>
      <c r="O132" s="776">
        <v>186</v>
      </c>
      <c r="P132" s="1077">
        <v>209</v>
      </c>
    </row>
    <row r="133" spans="1:16" ht="13.5" customHeight="1" x14ac:dyDescent="0.3">
      <c r="A133" s="724" t="s">
        <v>421</v>
      </c>
      <c r="B133" s="724" t="s">
        <v>422</v>
      </c>
      <c r="C133" s="724" t="s">
        <v>949</v>
      </c>
      <c r="D133" s="724" t="s">
        <v>62</v>
      </c>
      <c r="E133" s="724" t="s">
        <v>129</v>
      </c>
      <c r="F133" s="972">
        <v>67.670258149999995</v>
      </c>
      <c r="G133" s="830">
        <v>20.76495066</v>
      </c>
      <c r="H133" s="833">
        <v>43.978172139999998</v>
      </c>
      <c r="I133" s="749">
        <v>306</v>
      </c>
      <c r="J133" s="727">
        <v>96</v>
      </c>
      <c r="K133" s="752">
        <v>402</v>
      </c>
      <c r="L133" s="776">
        <v>102</v>
      </c>
      <c r="M133" s="726">
        <v>32</v>
      </c>
      <c r="N133" s="758">
        <v>134</v>
      </c>
      <c r="O133" s="776">
        <v>234</v>
      </c>
      <c r="P133" s="1077">
        <v>97</v>
      </c>
    </row>
    <row r="134" spans="1:16" ht="13.5" customHeight="1" x14ac:dyDescent="0.3">
      <c r="A134" s="724" t="s">
        <v>511</v>
      </c>
      <c r="B134" s="724" t="s">
        <v>512</v>
      </c>
      <c r="C134" s="724" t="s">
        <v>937</v>
      </c>
      <c r="D134" s="724" t="s">
        <v>58</v>
      </c>
      <c r="E134" s="724" t="s">
        <v>129</v>
      </c>
      <c r="F134" s="972">
        <v>55.621953089999998</v>
      </c>
      <c r="G134" s="830">
        <v>19.62594241</v>
      </c>
      <c r="H134" s="833">
        <v>37.35469629</v>
      </c>
      <c r="I134" s="749">
        <v>122</v>
      </c>
      <c r="J134" s="727">
        <v>44</v>
      </c>
      <c r="K134" s="752">
        <v>166</v>
      </c>
      <c r="L134" s="776">
        <v>40.666666666666664</v>
      </c>
      <c r="M134" s="726">
        <v>14.666666666666666</v>
      </c>
      <c r="N134" s="758">
        <v>55.333333333333336</v>
      </c>
      <c r="O134" s="776">
        <v>183</v>
      </c>
      <c r="P134" s="1077">
        <v>57</v>
      </c>
    </row>
    <row r="135" spans="1:16" ht="13.5" customHeight="1" x14ac:dyDescent="0.3">
      <c r="A135" s="724" t="s">
        <v>515</v>
      </c>
      <c r="B135" s="724" t="s">
        <v>516</v>
      </c>
      <c r="C135" s="724" t="s">
        <v>937</v>
      </c>
      <c r="D135" s="724" t="s">
        <v>58</v>
      </c>
      <c r="E135" s="724" t="s">
        <v>129</v>
      </c>
      <c r="F135" s="972">
        <v>74.291680330000005</v>
      </c>
      <c r="G135" s="830">
        <v>23.346025650000001</v>
      </c>
      <c r="H135" s="833">
        <v>48.541147850000002</v>
      </c>
      <c r="I135" s="749">
        <v>180</v>
      </c>
      <c r="J135" s="727">
        <v>58</v>
      </c>
      <c r="K135" s="752">
        <v>238</v>
      </c>
      <c r="L135" s="776">
        <v>60</v>
      </c>
      <c r="M135" s="726">
        <v>19.333333333333332</v>
      </c>
      <c r="N135" s="758">
        <v>79.333333333333329</v>
      </c>
      <c r="O135" s="776">
        <v>269</v>
      </c>
      <c r="P135" s="1077">
        <v>55</v>
      </c>
    </row>
    <row r="136" spans="1:16" ht="13.5" customHeight="1" x14ac:dyDescent="0.3">
      <c r="A136" s="724" t="s">
        <v>495</v>
      </c>
      <c r="B136" s="724" t="s">
        <v>496</v>
      </c>
      <c r="C136" s="724" t="s">
        <v>937</v>
      </c>
      <c r="D136" s="724" t="s">
        <v>58</v>
      </c>
      <c r="E136" s="724" t="s">
        <v>129</v>
      </c>
      <c r="F136" s="972">
        <v>53.070799469999997</v>
      </c>
      <c r="G136" s="830">
        <v>13.52324316</v>
      </c>
      <c r="H136" s="833">
        <v>32.933420750000003</v>
      </c>
      <c r="I136" s="749">
        <v>119</v>
      </c>
      <c r="J136" s="727">
        <v>29</v>
      </c>
      <c r="K136" s="752">
        <v>150</v>
      </c>
      <c r="L136" s="776">
        <v>39.666666666666664</v>
      </c>
      <c r="M136" s="726">
        <v>9.6666666666666661</v>
      </c>
      <c r="N136" s="758">
        <v>50</v>
      </c>
      <c r="O136" s="776">
        <v>134</v>
      </c>
      <c r="P136" s="1077">
        <v>246</v>
      </c>
    </row>
    <row r="137" spans="1:16" ht="13.5" customHeight="1" x14ac:dyDescent="0.3">
      <c r="A137" s="724" t="s">
        <v>497</v>
      </c>
      <c r="B137" s="724" t="s">
        <v>498</v>
      </c>
      <c r="C137" s="724" t="s">
        <v>937</v>
      </c>
      <c r="D137" s="724" t="s">
        <v>58</v>
      </c>
      <c r="E137" s="724" t="s">
        <v>129</v>
      </c>
      <c r="F137" s="972">
        <v>37.321968570000003</v>
      </c>
      <c r="G137" s="830">
        <v>11.12151817</v>
      </c>
      <c r="H137" s="833">
        <v>23.83751466</v>
      </c>
      <c r="I137" s="749">
        <v>67</v>
      </c>
      <c r="J137" s="727">
        <v>16</v>
      </c>
      <c r="K137" s="752">
        <v>89</v>
      </c>
      <c r="L137" s="776">
        <v>22.333333333333332</v>
      </c>
      <c r="M137" s="726">
        <v>5.333333333333333</v>
      </c>
      <c r="N137" s="758">
        <v>29.666666666666668</v>
      </c>
      <c r="O137" s="776">
        <v>30</v>
      </c>
      <c r="P137" s="1077">
        <v>285</v>
      </c>
    </row>
    <row r="138" spans="1:16" ht="13.5" customHeight="1" x14ac:dyDescent="0.3">
      <c r="A138" s="724" t="s">
        <v>499</v>
      </c>
      <c r="B138" s="724" t="s">
        <v>500</v>
      </c>
      <c r="C138" s="724" t="s">
        <v>937</v>
      </c>
      <c r="D138" s="724" t="s">
        <v>58</v>
      </c>
      <c r="E138" s="724" t="s">
        <v>129</v>
      </c>
      <c r="F138" s="972">
        <v>51.38794472</v>
      </c>
      <c r="G138" s="830">
        <v>14.19531151</v>
      </c>
      <c r="H138" s="833">
        <v>32.158755339999999</v>
      </c>
      <c r="I138" s="749">
        <v>88</v>
      </c>
      <c r="J138" s="727">
        <v>27</v>
      </c>
      <c r="K138" s="752">
        <v>114</v>
      </c>
      <c r="L138" s="776">
        <v>29.333333333333332</v>
      </c>
      <c r="M138" s="726">
        <v>9</v>
      </c>
      <c r="N138" s="758">
        <v>38</v>
      </c>
      <c r="O138" s="776">
        <v>124</v>
      </c>
      <c r="P138" s="1077">
        <v>288</v>
      </c>
    </row>
    <row r="139" spans="1:16" ht="13.5" customHeight="1" x14ac:dyDescent="0.3">
      <c r="A139" s="724" t="s">
        <v>501</v>
      </c>
      <c r="B139" s="724" t="s">
        <v>502</v>
      </c>
      <c r="C139" s="724" t="s">
        <v>937</v>
      </c>
      <c r="D139" s="724" t="s">
        <v>58</v>
      </c>
      <c r="E139" s="724" t="s">
        <v>129</v>
      </c>
      <c r="F139" s="972">
        <v>30.532232759999999</v>
      </c>
      <c r="G139" s="830">
        <v>11.823374469999999</v>
      </c>
      <c r="H139" s="833">
        <v>20.890838370000001</v>
      </c>
      <c r="I139" s="749">
        <v>53</v>
      </c>
      <c r="J139" s="727">
        <v>22</v>
      </c>
      <c r="K139" s="752">
        <v>75</v>
      </c>
      <c r="L139" s="776">
        <v>17.666666666666668</v>
      </c>
      <c r="M139" s="726">
        <v>7.333333333333333</v>
      </c>
      <c r="N139" s="758">
        <v>25</v>
      </c>
      <c r="O139" s="776">
        <v>9</v>
      </c>
      <c r="P139" s="1077">
        <v>298</v>
      </c>
    </row>
    <row r="140" spans="1:16" ht="13.5" customHeight="1" x14ac:dyDescent="0.3">
      <c r="A140" s="724" t="s">
        <v>503</v>
      </c>
      <c r="B140" s="724" t="s">
        <v>504</v>
      </c>
      <c r="C140" s="724" t="s">
        <v>937</v>
      </c>
      <c r="D140" s="724" t="s">
        <v>58</v>
      </c>
      <c r="E140" s="724" t="s">
        <v>129</v>
      </c>
      <c r="F140" s="972">
        <v>70.003566820000003</v>
      </c>
      <c r="G140" s="830">
        <v>15.52985982</v>
      </c>
      <c r="H140" s="833">
        <v>42.096583260000003</v>
      </c>
      <c r="I140" s="749">
        <v>79</v>
      </c>
      <c r="J140" s="727">
        <v>17</v>
      </c>
      <c r="K140" s="752">
        <v>100</v>
      </c>
      <c r="L140" s="776">
        <v>26.333333333333332</v>
      </c>
      <c r="M140" s="726">
        <v>5.666666666666667</v>
      </c>
      <c r="N140" s="758">
        <v>33.333333333333336</v>
      </c>
      <c r="O140" s="776">
        <v>220</v>
      </c>
      <c r="P140" s="1077">
        <v>130</v>
      </c>
    </row>
    <row r="141" spans="1:16" ht="13.5" customHeight="1" x14ac:dyDescent="0.3">
      <c r="A141" s="724" t="s">
        <v>505</v>
      </c>
      <c r="B141" s="724" t="s">
        <v>506</v>
      </c>
      <c r="C141" s="724" t="s">
        <v>937</v>
      </c>
      <c r="D141" s="724" t="s">
        <v>58</v>
      </c>
      <c r="E141" s="724" t="s">
        <v>129</v>
      </c>
      <c r="F141" s="972">
        <v>27.067111560000001</v>
      </c>
      <c r="G141" s="830">
        <v>0</v>
      </c>
      <c r="H141" s="833">
        <v>16.113393769999998</v>
      </c>
      <c r="I141" s="749">
        <v>29</v>
      </c>
      <c r="J141" s="727">
        <v>13</v>
      </c>
      <c r="K141" s="752">
        <v>41</v>
      </c>
      <c r="L141" s="776">
        <v>9.6666666666666661</v>
      </c>
      <c r="M141" s="726">
        <v>4.333333333333333</v>
      </c>
      <c r="N141" s="758">
        <v>13.666666666666666</v>
      </c>
      <c r="O141" s="776">
        <v>3</v>
      </c>
      <c r="P141" s="1077">
        <v>317</v>
      </c>
    </row>
    <row r="142" spans="1:16" ht="13.5" customHeight="1" x14ac:dyDescent="0.3">
      <c r="A142" s="724" t="s">
        <v>507</v>
      </c>
      <c r="B142" s="724" t="s">
        <v>508</v>
      </c>
      <c r="C142" s="724" t="s">
        <v>937</v>
      </c>
      <c r="D142" s="724" t="s">
        <v>58</v>
      </c>
      <c r="E142" s="724" t="s">
        <v>129</v>
      </c>
      <c r="F142" s="972">
        <v>48.36363703</v>
      </c>
      <c r="G142" s="830">
        <v>12.70186187</v>
      </c>
      <c r="H142" s="833">
        <v>29.792664429999999</v>
      </c>
      <c r="I142" s="749">
        <v>88</v>
      </c>
      <c r="J142" s="727">
        <v>26</v>
      </c>
      <c r="K142" s="752">
        <v>114</v>
      </c>
      <c r="L142" s="776">
        <v>29.333333333333332</v>
      </c>
      <c r="M142" s="726">
        <v>8.6666666666666661</v>
      </c>
      <c r="N142" s="758">
        <v>38</v>
      </c>
      <c r="O142" s="776">
        <v>95</v>
      </c>
      <c r="P142" s="1077">
        <v>133</v>
      </c>
    </row>
    <row r="143" spans="1:16" ht="13.5" customHeight="1" x14ac:dyDescent="0.3">
      <c r="A143" s="724" t="s">
        <v>509</v>
      </c>
      <c r="B143" s="724" t="s">
        <v>510</v>
      </c>
      <c r="C143" s="724" t="s">
        <v>937</v>
      </c>
      <c r="D143" s="724" t="s">
        <v>58</v>
      </c>
      <c r="E143" s="724" t="s">
        <v>129</v>
      </c>
      <c r="F143" s="972">
        <v>40.639151579999996</v>
      </c>
      <c r="G143" s="830">
        <v>9.6096351890000005</v>
      </c>
      <c r="H143" s="833">
        <v>24.483479060000001</v>
      </c>
      <c r="I143" s="749">
        <v>119</v>
      </c>
      <c r="J143" s="727">
        <v>32</v>
      </c>
      <c r="K143" s="752">
        <v>151</v>
      </c>
      <c r="L143" s="776">
        <v>39.666666666666664</v>
      </c>
      <c r="M143" s="726">
        <v>10.666666666666666</v>
      </c>
      <c r="N143" s="758">
        <v>50.333333333333336</v>
      </c>
      <c r="O143" s="776">
        <v>32</v>
      </c>
      <c r="P143" s="1077">
        <v>241</v>
      </c>
    </row>
    <row r="144" spans="1:16" ht="13.5" customHeight="1" x14ac:dyDescent="0.3">
      <c r="A144" s="724" t="s">
        <v>513</v>
      </c>
      <c r="B144" s="724" t="s">
        <v>514</v>
      </c>
      <c r="C144" s="724" t="s">
        <v>937</v>
      </c>
      <c r="D144" s="724" t="s">
        <v>58</v>
      </c>
      <c r="E144" s="724" t="s">
        <v>129</v>
      </c>
      <c r="F144" s="972">
        <v>61.123774040000001</v>
      </c>
      <c r="G144" s="830">
        <v>18.26495809</v>
      </c>
      <c r="H144" s="833">
        <v>39.620750170000001</v>
      </c>
      <c r="I144" s="749">
        <v>69</v>
      </c>
      <c r="J144" s="727">
        <v>20</v>
      </c>
      <c r="K144" s="752">
        <v>82</v>
      </c>
      <c r="L144" s="776">
        <v>23</v>
      </c>
      <c r="M144" s="726">
        <v>6.666666666666667</v>
      </c>
      <c r="N144" s="758">
        <v>27.333333333333332</v>
      </c>
      <c r="O144" s="776">
        <v>204</v>
      </c>
      <c r="P144" s="1077">
        <v>196</v>
      </c>
    </row>
    <row r="145" spans="1:16" ht="13.5" customHeight="1" x14ac:dyDescent="0.3">
      <c r="A145" s="724" t="s">
        <v>517</v>
      </c>
      <c r="B145" s="724" t="s">
        <v>518</v>
      </c>
      <c r="C145" s="724" t="s">
        <v>937</v>
      </c>
      <c r="D145" s="724" t="s">
        <v>58</v>
      </c>
      <c r="E145" s="724" t="s">
        <v>129</v>
      </c>
      <c r="F145" s="972">
        <v>38.934065390000001</v>
      </c>
      <c r="G145" s="830">
        <v>14.45218801</v>
      </c>
      <c r="H145" s="833">
        <v>26.38629637</v>
      </c>
      <c r="I145" s="749">
        <v>69</v>
      </c>
      <c r="J145" s="727">
        <v>26</v>
      </c>
      <c r="K145" s="752">
        <v>97</v>
      </c>
      <c r="L145" s="776">
        <v>23</v>
      </c>
      <c r="M145" s="726">
        <v>8.6666666666666661</v>
      </c>
      <c r="N145" s="758">
        <v>32.333333333333336</v>
      </c>
      <c r="O145" s="776">
        <v>56</v>
      </c>
      <c r="P145" s="1077">
        <v>262</v>
      </c>
    </row>
    <row r="146" spans="1:16" ht="13.5" customHeight="1" x14ac:dyDescent="0.3">
      <c r="A146" s="724" t="s">
        <v>519</v>
      </c>
      <c r="B146" s="724" t="s">
        <v>520</v>
      </c>
      <c r="C146" s="724" t="s">
        <v>937</v>
      </c>
      <c r="D146" s="724" t="s">
        <v>58</v>
      </c>
      <c r="E146" s="724" t="s">
        <v>129</v>
      </c>
      <c r="F146" s="972">
        <v>44.80923232</v>
      </c>
      <c r="G146" s="830">
        <v>9.0579861029999993</v>
      </c>
      <c r="H146" s="833">
        <v>26.444522769999999</v>
      </c>
      <c r="I146" s="749">
        <v>75</v>
      </c>
      <c r="J146" s="727">
        <v>16</v>
      </c>
      <c r="K146" s="752">
        <v>91</v>
      </c>
      <c r="L146" s="776">
        <v>25</v>
      </c>
      <c r="M146" s="726">
        <v>5.333333333333333</v>
      </c>
      <c r="N146" s="758">
        <v>30.333333333333332</v>
      </c>
      <c r="O146" s="776">
        <v>57</v>
      </c>
      <c r="P146" s="1077">
        <v>293</v>
      </c>
    </row>
    <row r="147" spans="1:16" ht="13.5" customHeight="1" x14ac:dyDescent="0.3">
      <c r="A147" s="724" t="s">
        <v>644</v>
      </c>
      <c r="B147" s="724" t="s">
        <v>923</v>
      </c>
      <c r="C147" s="724" t="s">
        <v>923</v>
      </c>
      <c r="D147" s="724" t="s">
        <v>60</v>
      </c>
      <c r="E147" s="724" t="s">
        <v>129</v>
      </c>
      <c r="F147" s="972">
        <v>57.611372639999999</v>
      </c>
      <c r="G147" s="830">
        <v>17.454737789999999</v>
      </c>
      <c r="H147" s="833">
        <v>37.033015380000002</v>
      </c>
      <c r="I147" s="749">
        <v>169</v>
      </c>
      <c r="J147" s="727">
        <v>55</v>
      </c>
      <c r="K147" s="752">
        <v>224</v>
      </c>
      <c r="L147" s="776">
        <v>56.333333333333336</v>
      </c>
      <c r="M147" s="726">
        <v>18.333333333333332</v>
      </c>
      <c r="N147" s="758">
        <v>74.666666666666671</v>
      </c>
      <c r="O147" s="776">
        <v>179</v>
      </c>
      <c r="P147" s="1077">
        <v>137</v>
      </c>
    </row>
    <row r="148" spans="1:16" ht="13.5" customHeight="1" x14ac:dyDescent="0.3">
      <c r="A148" s="724" t="s">
        <v>254</v>
      </c>
      <c r="B148" s="724" t="s">
        <v>255</v>
      </c>
      <c r="C148" s="724" t="s">
        <v>940</v>
      </c>
      <c r="D148" s="724" t="s">
        <v>59</v>
      </c>
      <c r="E148" s="724" t="s">
        <v>129</v>
      </c>
      <c r="F148" s="972">
        <v>54.710515139999998</v>
      </c>
      <c r="G148" s="830">
        <v>12.72882557</v>
      </c>
      <c r="H148" s="833">
        <v>32.78009428</v>
      </c>
      <c r="I148" s="749">
        <v>62</v>
      </c>
      <c r="J148" s="727">
        <v>10</v>
      </c>
      <c r="K148" s="752">
        <v>78</v>
      </c>
      <c r="L148" s="776">
        <v>20.666666666666668</v>
      </c>
      <c r="M148" s="726">
        <v>3.3333333333333335</v>
      </c>
      <c r="N148" s="758">
        <v>26</v>
      </c>
      <c r="O148" s="776">
        <v>133</v>
      </c>
      <c r="P148" s="1077">
        <v>153</v>
      </c>
    </row>
    <row r="149" spans="1:16" ht="13.5" customHeight="1" x14ac:dyDescent="0.3">
      <c r="A149" s="724" t="s">
        <v>256</v>
      </c>
      <c r="B149" s="724" t="s">
        <v>257</v>
      </c>
      <c r="C149" s="724" t="s">
        <v>940</v>
      </c>
      <c r="D149" s="724" t="s">
        <v>59</v>
      </c>
      <c r="E149" s="724" t="s">
        <v>129</v>
      </c>
      <c r="F149" s="972">
        <v>42.982984119999998</v>
      </c>
      <c r="G149" s="830">
        <v>14.46361488</v>
      </c>
      <c r="H149" s="833">
        <v>28.221898240000002</v>
      </c>
      <c r="I149" s="749">
        <v>79</v>
      </c>
      <c r="J149" s="727">
        <v>26</v>
      </c>
      <c r="K149" s="752">
        <v>108</v>
      </c>
      <c r="L149" s="776">
        <v>26.333333333333332</v>
      </c>
      <c r="M149" s="726">
        <v>8.6666666666666661</v>
      </c>
      <c r="N149" s="758">
        <v>36</v>
      </c>
      <c r="O149" s="776">
        <v>81</v>
      </c>
      <c r="P149" s="1077">
        <v>240</v>
      </c>
    </row>
    <row r="150" spans="1:16" ht="13.5" customHeight="1" x14ac:dyDescent="0.3">
      <c r="A150" s="724" t="s">
        <v>260</v>
      </c>
      <c r="B150" s="724" t="s">
        <v>261</v>
      </c>
      <c r="C150" s="724" t="s">
        <v>940</v>
      </c>
      <c r="D150" s="724" t="s">
        <v>59</v>
      </c>
      <c r="E150" s="724" t="s">
        <v>129</v>
      </c>
      <c r="F150" s="972">
        <v>41.49392452</v>
      </c>
      <c r="G150" s="830">
        <v>12.81311769</v>
      </c>
      <c r="H150" s="833">
        <v>26.355039869999999</v>
      </c>
      <c r="I150" s="749">
        <v>49</v>
      </c>
      <c r="J150" s="727">
        <v>13</v>
      </c>
      <c r="K150" s="752">
        <v>68</v>
      </c>
      <c r="L150" s="776">
        <v>16.333333333333332</v>
      </c>
      <c r="M150" s="726">
        <v>4.333333333333333</v>
      </c>
      <c r="N150" s="758">
        <v>22.666666666666668</v>
      </c>
      <c r="O150" s="776">
        <v>54</v>
      </c>
      <c r="P150" s="1077">
        <v>224</v>
      </c>
    </row>
    <row r="151" spans="1:16" ht="13.5" customHeight="1" x14ac:dyDescent="0.3">
      <c r="A151" s="724" t="s">
        <v>262</v>
      </c>
      <c r="B151" s="724" t="s">
        <v>263</v>
      </c>
      <c r="C151" s="724" t="s">
        <v>940</v>
      </c>
      <c r="D151" s="724" t="s">
        <v>59</v>
      </c>
      <c r="E151" s="724" t="s">
        <v>129</v>
      </c>
      <c r="F151" s="972">
        <v>44.85432969</v>
      </c>
      <c r="G151" s="830">
        <v>12.453256700000001</v>
      </c>
      <c r="H151" s="833">
        <v>28.28158625</v>
      </c>
      <c r="I151" s="749">
        <v>76</v>
      </c>
      <c r="J151" s="727">
        <v>23</v>
      </c>
      <c r="K151" s="752">
        <v>99</v>
      </c>
      <c r="L151" s="776">
        <v>25.333333333333332</v>
      </c>
      <c r="M151" s="726">
        <v>7.666666666666667</v>
      </c>
      <c r="N151" s="758">
        <v>33</v>
      </c>
      <c r="O151" s="776">
        <v>82</v>
      </c>
      <c r="P151" s="1077">
        <v>269</v>
      </c>
    </row>
    <row r="152" spans="1:16" ht="13.5" customHeight="1" x14ac:dyDescent="0.3">
      <c r="A152" s="724" t="s">
        <v>268</v>
      </c>
      <c r="B152" s="724" t="s">
        <v>269</v>
      </c>
      <c r="C152" s="724" t="s">
        <v>940</v>
      </c>
      <c r="D152" s="724" t="s">
        <v>59</v>
      </c>
      <c r="E152" s="724" t="s">
        <v>129</v>
      </c>
      <c r="F152" s="972">
        <v>44.518414329999999</v>
      </c>
      <c r="G152" s="830">
        <v>12.45802286</v>
      </c>
      <c r="H152" s="833">
        <v>27.939711379999999</v>
      </c>
      <c r="I152" s="749">
        <v>47</v>
      </c>
      <c r="J152" s="727">
        <v>10</v>
      </c>
      <c r="K152" s="752">
        <v>66</v>
      </c>
      <c r="L152" s="776">
        <v>15.666666666666666</v>
      </c>
      <c r="M152" s="726">
        <v>3.3333333333333335</v>
      </c>
      <c r="N152" s="758">
        <v>22</v>
      </c>
      <c r="O152" s="776">
        <v>77</v>
      </c>
      <c r="P152" s="1077">
        <v>291</v>
      </c>
    </row>
    <row r="153" spans="1:16" ht="13.5" customHeight="1" x14ac:dyDescent="0.3">
      <c r="A153" s="724" t="s">
        <v>270</v>
      </c>
      <c r="B153" s="724" t="s">
        <v>271</v>
      </c>
      <c r="C153" s="724" t="s">
        <v>940</v>
      </c>
      <c r="D153" s="724" t="s">
        <v>59</v>
      </c>
      <c r="E153" s="724" t="s">
        <v>129</v>
      </c>
      <c r="F153" s="972">
        <v>59.757134479999998</v>
      </c>
      <c r="G153" s="830">
        <v>17.88148588</v>
      </c>
      <c r="H153" s="833">
        <v>38.059793569999997</v>
      </c>
      <c r="I153" s="749">
        <v>52</v>
      </c>
      <c r="J153" s="727">
        <v>18</v>
      </c>
      <c r="K153" s="752">
        <v>73</v>
      </c>
      <c r="L153" s="776">
        <v>17.333333333333332</v>
      </c>
      <c r="M153" s="726">
        <v>6</v>
      </c>
      <c r="N153" s="758">
        <v>24.333333333333332</v>
      </c>
      <c r="O153" s="776">
        <v>192</v>
      </c>
      <c r="P153" s="1077">
        <v>195</v>
      </c>
    </row>
    <row r="154" spans="1:16" ht="13.5" customHeight="1" x14ac:dyDescent="0.3">
      <c r="A154" s="724" t="s">
        <v>264</v>
      </c>
      <c r="B154" s="724" t="s">
        <v>265</v>
      </c>
      <c r="C154" s="724" t="s">
        <v>940</v>
      </c>
      <c r="D154" s="724" t="s">
        <v>59</v>
      </c>
      <c r="E154" s="724" t="s">
        <v>129</v>
      </c>
      <c r="F154" s="972">
        <v>39.956768150000002</v>
      </c>
      <c r="G154" s="830">
        <v>6.7516968579999999</v>
      </c>
      <c r="H154" s="833">
        <v>22.66570565</v>
      </c>
      <c r="I154" s="749">
        <v>69</v>
      </c>
      <c r="J154" s="727">
        <v>13</v>
      </c>
      <c r="K154" s="752">
        <v>79</v>
      </c>
      <c r="L154" s="776">
        <v>23</v>
      </c>
      <c r="M154" s="726">
        <v>4.333333333333333</v>
      </c>
      <c r="N154" s="758">
        <v>26.333333333333332</v>
      </c>
      <c r="O154" s="776">
        <v>23</v>
      </c>
      <c r="P154" s="1077">
        <v>306</v>
      </c>
    </row>
    <row r="155" spans="1:16" ht="13.5" customHeight="1" x14ac:dyDescent="0.3">
      <c r="A155" s="724" t="s">
        <v>272</v>
      </c>
      <c r="B155" s="724" t="s">
        <v>273</v>
      </c>
      <c r="C155" s="724" t="s">
        <v>940</v>
      </c>
      <c r="D155" s="724" t="s">
        <v>59</v>
      </c>
      <c r="E155" s="724" t="s">
        <v>129</v>
      </c>
      <c r="F155" s="972">
        <v>59.283880580000002</v>
      </c>
      <c r="G155" s="830">
        <v>17.646540080000001</v>
      </c>
      <c r="H155" s="833">
        <v>37.877594080000001</v>
      </c>
      <c r="I155" s="749">
        <v>75</v>
      </c>
      <c r="J155" s="727">
        <v>19</v>
      </c>
      <c r="K155" s="752">
        <v>98</v>
      </c>
      <c r="L155" s="776">
        <v>25</v>
      </c>
      <c r="M155" s="726">
        <v>6.333333333333333</v>
      </c>
      <c r="N155" s="758">
        <v>32.666666666666664</v>
      </c>
      <c r="O155" s="776">
        <v>191</v>
      </c>
      <c r="P155" s="1077">
        <v>215</v>
      </c>
    </row>
    <row r="156" spans="1:16" ht="13.5" customHeight="1" x14ac:dyDescent="0.3">
      <c r="A156" s="724" t="s">
        <v>258</v>
      </c>
      <c r="B156" s="724" t="s">
        <v>259</v>
      </c>
      <c r="C156" s="724" t="s">
        <v>940</v>
      </c>
      <c r="D156" s="724" t="s">
        <v>59</v>
      </c>
      <c r="E156" s="724" t="s">
        <v>129</v>
      </c>
      <c r="F156" s="972">
        <v>41.91876413</v>
      </c>
      <c r="G156" s="830">
        <v>14.880250269999999</v>
      </c>
      <c r="H156" s="833">
        <v>28.09803681</v>
      </c>
      <c r="I156" s="749">
        <v>78</v>
      </c>
      <c r="J156" s="727">
        <v>26</v>
      </c>
      <c r="K156" s="752">
        <v>108</v>
      </c>
      <c r="L156" s="776">
        <v>26</v>
      </c>
      <c r="M156" s="726">
        <v>8.6666666666666661</v>
      </c>
      <c r="N156" s="758">
        <v>36</v>
      </c>
      <c r="O156" s="776">
        <v>79</v>
      </c>
      <c r="P156" s="1077">
        <v>307</v>
      </c>
    </row>
    <row r="157" spans="1:16" ht="13.5" customHeight="1" x14ac:dyDescent="0.3">
      <c r="A157" s="724" t="s">
        <v>266</v>
      </c>
      <c r="B157" s="724" t="s">
        <v>267</v>
      </c>
      <c r="C157" s="724" t="s">
        <v>940</v>
      </c>
      <c r="D157" s="724" t="s">
        <v>59</v>
      </c>
      <c r="E157" s="724" t="s">
        <v>129</v>
      </c>
      <c r="F157" s="972">
        <v>65.319301080000002</v>
      </c>
      <c r="G157" s="830">
        <v>16.163392770000002</v>
      </c>
      <c r="H157" s="833">
        <v>40.392916759999999</v>
      </c>
      <c r="I157" s="749">
        <v>62</v>
      </c>
      <c r="J157" s="727">
        <v>15</v>
      </c>
      <c r="K157" s="752">
        <v>80</v>
      </c>
      <c r="L157" s="776">
        <v>20.666666666666668</v>
      </c>
      <c r="M157" s="726">
        <v>5</v>
      </c>
      <c r="N157" s="758">
        <v>26.666666666666668</v>
      </c>
      <c r="O157" s="776">
        <v>212</v>
      </c>
      <c r="P157" s="1077">
        <v>117</v>
      </c>
    </row>
    <row r="158" spans="1:16" ht="13.5" customHeight="1" x14ac:dyDescent="0.3">
      <c r="A158" s="724" t="s">
        <v>521</v>
      </c>
      <c r="B158" s="724" t="s">
        <v>522</v>
      </c>
      <c r="C158" s="724" t="s">
        <v>522</v>
      </c>
      <c r="D158" s="724" t="s">
        <v>58</v>
      </c>
      <c r="E158" s="724" t="s">
        <v>129</v>
      </c>
      <c r="F158" s="972">
        <v>63.503952499999997</v>
      </c>
      <c r="G158" s="830">
        <v>10.624992710000001</v>
      </c>
      <c r="H158" s="833">
        <v>36.20689651</v>
      </c>
      <c r="I158" s="749">
        <v>151</v>
      </c>
      <c r="J158" s="727">
        <v>28</v>
      </c>
      <c r="K158" s="752">
        <v>179</v>
      </c>
      <c r="L158" s="776">
        <v>50.333333333333336</v>
      </c>
      <c r="M158" s="726">
        <v>9.3333333333333339</v>
      </c>
      <c r="N158" s="758">
        <v>59.666666666666664</v>
      </c>
      <c r="O158" s="776">
        <v>168</v>
      </c>
      <c r="P158" s="1077">
        <v>80</v>
      </c>
    </row>
    <row r="159" spans="1:16" ht="13.5" customHeight="1" x14ac:dyDescent="0.3">
      <c r="A159" s="724" t="s">
        <v>535</v>
      </c>
      <c r="B159" s="724" t="s">
        <v>536</v>
      </c>
      <c r="C159" s="724" t="s">
        <v>933</v>
      </c>
      <c r="D159" s="724" t="s">
        <v>58</v>
      </c>
      <c r="E159" s="724" t="s">
        <v>129</v>
      </c>
      <c r="F159" s="972">
        <v>47.555672800000004</v>
      </c>
      <c r="G159" s="830">
        <v>17.884993850000001</v>
      </c>
      <c r="H159" s="833">
        <v>32.406229490000001</v>
      </c>
      <c r="I159" s="749">
        <v>156</v>
      </c>
      <c r="J159" s="727">
        <v>61</v>
      </c>
      <c r="K159" s="752">
        <v>217</v>
      </c>
      <c r="L159" s="776">
        <v>52</v>
      </c>
      <c r="M159" s="726">
        <v>20.333333333333332</v>
      </c>
      <c r="N159" s="758">
        <v>72.333333333333329</v>
      </c>
      <c r="O159" s="776">
        <v>127</v>
      </c>
      <c r="P159" s="1077">
        <v>98</v>
      </c>
    </row>
    <row r="160" spans="1:16" ht="13.5" customHeight="1" x14ac:dyDescent="0.3">
      <c r="A160" s="724" t="s">
        <v>523</v>
      </c>
      <c r="B160" s="724" t="s">
        <v>524</v>
      </c>
      <c r="C160" s="724" t="s">
        <v>933</v>
      </c>
      <c r="D160" s="724" t="s">
        <v>58</v>
      </c>
      <c r="E160" s="724" t="s">
        <v>129</v>
      </c>
      <c r="F160" s="972">
        <v>39.739860749999998</v>
      </c>
      <c r="G160" s="830">
        <v>14.78656127</v>
      </c>
      <c r="H160" s="833">
        <v>26.938005690000001</v>
      </c>
      <c r="I160" s="749">
        <v>68</v>
      </c>
      <c r="J160" s="727">
        <v>27</v>
      </c>
      <c r="K160" s="752">
        <v>95</v>
      </c>
      <c r="L160" s="776">
        <v>22.666666666666668</v>
      </c>
      <c r="M160" s="726">
        <v>9</v>
      </c>
      <c r="N160" s="758">
        <v>31.666666666666668</v>
      </c>
      <c r="O160" s="776">
        <v>63</v>
      </c>
      <c r="P160" s="1077">
        <v>152</v>
      </c>
    </row>
    <row r="161" spans="1:16" ht="13.5" customHeight="1" x14ac:dyDescent="0.3">
      <c r="A161" s="724" t="s">
        <v>525</v>
      </c>
      <c r="B161" s="724" t="s">
        <v>526</v>
      </c>
      <c r="C161" s="724" t="s">
        <v>933</v>
      </c>
      <c r="D161" s="724" t="s">
        <v>58</v>
      </c>
      <c r="E161" s="724" t="s">
        <v>129</v>
      </c>
      <c r="F161" s="972">
        <v>52.882305129999999</v>
      </c>
      <c r="G161" s="830">
        <v>11.402404130000001</v>
      </c>
      <c r="H161" s="833">
        <v>31.13058139</v>
      </c>
      <c r="I161" s="749">
        <v>108</v>
      </c>
      <c r="J161" s="727">
        <v>26</v>
      </c>
      <c r="K161" s="752">
        <v>134</v>
      </c>
      <c r="L161" s="776">
        <v>36</v>
      </c>
      <c r="M161" s="726">
        <v>8.6666666666666661</v>
      </c>
      <c r="N161" s="758">
        <v>44.666666666666664</v>
      </c>
      <c r="O161" s="776">
        <v>112</v>
      </c>
      <c r="P161" s="1077">
        <v>185</v>
      </c>
    </row>
    <row r="162" spans="1:16" ht="13.5" customHeight="1" x14ac:dyDescent="0.3">
      <c r="A162" s="724" t="s">
        <v>527</v>
      </c>
      <c r="B162" s="724" t="s">
        <v>528</v>
      </c>
      <c r="C162" s="724" t="s">
        <v>933</v>
      </c>
      <c r="D162" s="724" t="s">
        <v>58</v>
      </c>
      <c r="E162" s="724" t="s">
        <v>129</v>
      </c>
      <c r="F162" s="972">
        <v>50.216775470000002</v>
      </c>
      <c r="G162" s="830">
        <v>18.636048980000002</v>
      </c>
      <c r="H162" s="833">
        <v>34.084141549999998</v>
      </c>
      <c r="I162" s="749">
        <v>54</v>
      </c>
      <c r="J162" s="727">
        <v>18</v>
      </c>
      <c r="K162" s="752">
        <v>77</v>
      </c>
      <c r="L162" s="776">
        <v>18</v>
      </c>
      <c r="M162" s="726">
        <v>6</v>
      </c>
      <c r="N162" s="758">
        <v>25.666666666666668</v>
      </c>
      <c r="O162" s="776">
        <v>145</v>
      </c>
      <c r="P162" s="1077">
        <v>145</v>
      </c>
    </row>
    <row r="163" spans="1:16" ht="13.5" customHeight="1" x14ac:dyDescent="0.3">
      <c r="A163" s="724" t="s">
        <v>529</v>
      </c>
      <c r="B163" s="724" t="s">
        <v>530</v>
      </c>
      <c r="C163" s="724" t="s">
        <v>933</v>
      </c>
      <c r="D163" s="724" t="s">
        <v>58</v>
      </c>
      <c r="E163" s="724" t="s">
        <v>129</v>
      </c>
      <c r="F163" s="972">
        <v>44.27141812</v>
      </c>
      <c r="G163" s="830">
        <v>12.785851729999999</v>
      </c>
      <c r="H163" s="833">
        <v>28.204637170000002</v>
      </c>
      <c r="I163" s="749">
        <v>80</v>
      </c>
      <c r="J163" s="727">
        <v>20</v>
      </c>
      <c r="K163" s="752">
        <v>103</v>
      </c>
      <c r="L163" s="776">
        <v>26.666666666666668</v>
      </c>
      <c r="M163" s="726">
        <v>6.666666666666667</v>
      </c>
      <c r="N163" s="758">
        <v>34.333333333333336</v>
      </c>
      <c r="O163" s="776">
        <v>80</v>
      </c>
      <c r="P163" s="1077">
        <v>107</v>
      </c>
    </row>
    <row r="164" spans="1:16" ht="13.5" customHeight="1" x14ac:dyDescent="0.3">
      <c r="A164" s="724" t="s">
        <v>531</v>
      </c>
      <c r="B164" s="724" t="s">
        <v>532</v>
      </c>
      <c r="C164" s="724" t="s">
        <v>933</v>
      </c>
      <c r="D164" s="724" t="s">
        <v>58</v>
      </c>
      <c r="E164" s="724" t="s">
        <v>129</v>
      </c>
      <c r="F164" s="972">
        <v>59.43777755</v>
      </c>
      <c r="G164" s="830">
        <v>14.45635686</v>
      </c>
      <c r="H164" s="833">
        <v>36.605205580000003</v>
      </c>
      <c r="I164" s="749">
        <v>77</v>
      </c>
      <c r="J164" s="727">
        <v>20</v>
      </c>
      <c r="K164" s="752">
        <v>96</v>
      </c>
      <c r="L164" s="776">
        <v>25.666666666666668</v>
      </c>
      <c r="M164" s="726">
        <v>6.666666666666667</v>
      </c>
      <c r="N164" s="758">
        <v>32</v>
      </c>
      <c r="O164" s="776">
        <v>175</v>
      </c>
      <c r="P164" s="1077">
        <v>119</v>
      </c>
    </row>
    <row r="165" spans="1:16" ht="13.5" customHeight="1" x14ac:dyDescent="0.3">
      <c r="A165" s="724" t="s">
        <v>533</v>
      </c>
      <c r="B165" s="724" t="s">
        <v>534</v>
      </c>
      <c r="C165" s="724" t="s">
        <v>933</v>
      </c>
      <c r="D165" s="724" t="s">
        <v>58</v>
      </c>
      <c r="E165" s="724" t="s">
        <v>129</v>
      </c>
      <c r="F165" s="972">
        <v>45.332815340000003</v>
      </c>
      <c r="G165" s="830">
        <v>10.86113216</v>
      </c>
      <c r="H165" s="833">
        <v>27.746303000000001</v>
      </c>
      <c r="I165" s="749">
        <v>100</v>
      </c>
      <c r="J165" s="727">
        <v>25</v>
      </c>
      <c r="K165" s="752">
        <v>125</v>
      </c>
      <c r="L165" s="776">
        <v>33.333333333333336</v>
      </c>
      <c r="M165" s="726">
        <v>8.3333333333333339</v>
      </c>
      <c r="N165" s="758">
        <v>41.666666666666664</v>
      </c>
      <c r="O165" s="776">
        <v>74</v>
      </c>
      <c r="P165" s="1077">
        <v>188</v>
      </c>
    </row>
    <row r="166" spans="1:16" ht="13.5" customHeight="1" x14ac:dyDescent="0.3">
      <c r="A166" s="724" t="s">
        <v>537</v>
      </c>
      <c r="B166" s="724" t="s">
        <v>538</v>
      </c>
      <c r="C166" s="724" t="s">
        <v>933</v>
      </c>
      <c r="D166" s="724" t="s">
        <v>58</v>
      </c>
      <c r="E166" s="724" t="s">
        <v>129</v>
      </c>
      <c r="F166" s="972">
        <v>47.769201410000001</v>
      </c>
      <c r="G166" s="830">
        <v>9.4640684180000001</v>
      </c>
      <c r="H166" s="833">
        <v>27.843157770000001</v>
      </c>
      <c r="I166" s="749">
        <v>79</v>
      </c>
      <c r="J166" s="727">
        <v>14</v>
      </c>
      <c r="K166" s="752">
        <v>96</v>
      </c>
      <c r="L166" s="776">
        <v>26.333333333333332</v>
      </c>
      <c r="M166" s="726">
        <v>4.666666666666667</v>
      </c>
      <c r="N166" s="758">
        <v>32</v>
      </c>
      <c r="O166" s="776">
        <v>75</v>
      </c>
      <c r="P166" s="1077">
        <v>253</v>
      </c>
    </row>
    <row r="167" spans="1:16" ht="13.5" customHeight="1" x14ac:dyDescent="0.3">
      <c r="A167" s="724" t="s">
        <v>539</v>
      </c>
      <c r="B167" s="724" t="s">
        <v>1214</v>
      </c>
      <c r="C167" s="724" t="s">
        <v>933</v>
      </c>
      <c r="D167" s="724" t="s">
        <v>58</v>
      </c>
      <c r="E167" s="724" t="s">
        <v>129</v>
      </c>
      <c r="F167" s="972">
        <v>54.58265111</v>
      </c>
      <c r="G167" s="830">
        <v>14.857958310000001</v>
      </c>
      <c r="H167" s="833">
        <v>34.328728910000002</v>
      </c>
      <c r="I167" s="749">
        <v>95</v>
      </c>
      <c r="J167" s="727">
        <v>26</v>
      </c>
      <c r="K167" s="752">
        <v>123</v>
      </c>
      <c r="L167" s="776">
        <v>31.666666666666668</v>
      </c>
      <c r="M167" s="726">
        <v>8.6666666666666661</v>
      </c>
      <c r="N167" s="758">
        <v>41</v>
      </c>
      <c r="O167" s="776">
        <v>149</v>
      </c>
      <c r="P167" s="1077">
        <v>84</v>
      </c>
    </row>
    <row r="168" spans="1:16" ht="13.5" customHeight="1" x14ac:dyDescent="0.3">
      <c r="A168" s="724" t="s">
        <v>540</v>
      </c>
      <c r="B168" s="724" t="s">
        <v>541</v>
      </c>
      <c r="C168" s="724" t="s">
        <v>933</v>
      </c>
      <c r="D168" s="724" t="s">
        <v>58</v>
      </c>
      <c r="E168" s="724" t="s">
        <v>129</v>
      </c>
      <c r="F168" s="972">
        <v>46.145711740000003</v>
      </c>
      <c r="G168" s="830">
        <v>20.27684185</v>
      </c>
      <c r="H168" s="833">
        <v>32.933621909999999</v>
      </c>
      <c r="I168" s="749">
        <v>91</v>
      </c>
      <c r="J168" s="727">
        <v>39</v>
      </c>
      <c r="K168" s="752">
        <v>134</v>
      </c>
      <c r="L168" s="776">
        <v>30.333333333333332</v>
      </c>
      <c r="M168" s="726">
        <v>13</v>
      </c>
      <c r="N168" s="758">
        <v>44.666666666666664</v>
      </c>
      <c r="O168" s="776">
        <v>135</v>
      </c>
      <c r="P168" s="1077">
        <v>69</v>
      </c>
    </row>
    <row r="169" spans="1:16" ht="13.5" customHeight="1" x14ac:dyDescent="0.3">
      <c r="A169" s="724" t="s">
        <v>542</v>
      </c>
      <c r="B169" s="724" t="s">
        <v>543</v>
      </c>
      <c r="C169" s="724" t="s">
        <v>933</v>
      </c>
      <c r="D169" s="724" t="s">
        <v>58</v>
      </c>
      <c r="E169" s="724" t="s">
        <v>129</v>
      </c>
      <c r="F169" s="972">
        <v>69.050202880000001</v>
      </c>
      <c r="G169" s="830">
        <v>16.900837020000001</v>
      </c>
      <c r="H169" s="833">
        <v>41.80846184</v>
      </c>
      <c r="I169" s="749">
        <v>144</v>
      </c>
      <c r="J169" s="727">
        <v>38</v>
      </c>
      <c r="K169" s="752">
        <v>182</v>
      </c>
      <c r="L169" s="776">
        <v>48</v>
      </c>
      <c r="M169" s="726">
        <v>12.666666666666666</v>
      </c>
      <c r="N169" s="758">
        <v>60.666666666666664</v>
      </c>
      <c r="O169" s="776">
        <v>217</v>
      </c>
      <c r="P169" s="1077">
        <v>34</v>
      </c>
    </row>
    <row r="170" spans="1:16" ht="13.5" customHeight="1" x14ac:dyDescent="0.3">
      <c r="A170" s="724" t="s">
        <v>544</v>
      </c>
      <c r="B170" s="724" t="s">
        <v>545</v>
      </c>
      <c r="C170" s="724" t="s">
        <v>933</v>
      </c>
      <c r="D170" s="724" t="s">
        <v>58</v>
      </c>
      <c r="E170" s="724" t="s">
        <v>129</v>
      </c>
      <c r="F170" s="972">
        <v>44.380458670000003</v>
      </c>
      <c r="G170" s="830">
        <v>10.74823423</v>
      </c>
      <c r="H170" s="833">
        <v>26.872408750000002</v>
      </c>
      <c r="I170" s="749">
        <v>74</v>
      </c>
      <c r="J170" s="727">
        <v>17</v>
      </c>
      <c r="K170" s="752">
        <v>93</v>
      </c>
      <c r="L170" s="776">
        <v>24.666666666666668</v>
      </c>
      <c r="M170" s="726">
        <v>5.666666666666667</v>
      </c>
      <c r="N170" s="758">
        <v>31</v>
      </c>
      <c r="O170" s="776">
        <v>62</v>
      </c>
      <c r="P170" s="1077">
        <v>236</v>
      </c>
    </row>
    <row r="171" spans="1:16" ht="13.5" customHeight="1" x14ac:dyDescent="0.3">
      <c r="A171" s="724" t="s">
        <v>546</v>
      </c>
      <c r="B171" s="724" t="s">
        <v>547</v>
      </c>
      <c r="C171" s="724" t="s">
        <v>933</v>
      </c>
      <c r="D171" s="724" t="s">
        <v>58</v>
      </c>
      <c r="E171" s="724" t="s">
        <v>129</v>
      </c>
      <c r="F171" s="972">
        <v>43.632642220000001</v>
      </c>
      <c r="G171" s="830">
        <v>15.30103506</v>
      </c>
      <c r="H171" s="833">
        <v>29.105349889999999</v>
      </c>
      <c r="I171" s="749">
        <v>62</v>
      </c>
      <c r="J171" s="727">
        <v>21</v>
      </c>
      <c r="K171" s="752">
        <v>90</v>
      </c>
      <c r="L171" s="776">
        <v>20.666666666666668</v>
      </c>
      <c r="M171" s="726">
        <v>7</v>
      </c>
      <c r="N171" s="758">
        <v>30</v>
      </c>
      <c r="O171" s="776">
        <v>90</v>
      </c>
      <c r="P171" s="1077">
        <v>273</v>
      </c>
    </row>
    <row r="172" spans="1:16" ht="13.5" customHeight="1" x14ac:dyDescent="0.3">
      <c r="A172" s="724" t="s">
        <v>423</v>
      </c>
      <c r="B172" s="724" t="s">
        <v>424</v>
      </c>
      <c r="C172" s="724" t="s">
        <v>917</v>
      </c>
      <c r="D172" s="724" t="s">
        <v>62</v>
      </c>
      <c r="E172" s="724" t="s">
        <v>129</v>
      </c>
      <c r="F172" s="972">
        <v>94.21942104</v>
      </c>
      <c r="G172" s="830">
        <v>34.944071340000001</v>
      </c>
      <c r="H172" s="833">
        <v>64.390581589999996</v>
      </c>
      <c r="I172" s="749">
        <v>158</v>
      </c>
      <c r="J172" s="727">
        <v>58</v>
      </c>
      <c r="K172" s="752">
        <v>216</v>
      </c>
      <c r="L172" s="776">
        <v>52.666666666666664</v>
      </c>
      <c r="M172" s="726">
        <v>19.333333333333332</v>
      </c>
      <c r="N172" s="758">
        <v>72</v>
      </c>
      <c r="O172" s="776">
        <v>312</v>
      </c>
      <c r="P172" s="1077">
        <v>14</v>
      </c>
    </row>
    <row r="173" spans="1:16" ht="13.5" customHeight="1" x14ac:dyDescent="0.3">
      <c r="A173" s="724" t="s">
        <v>425</v>
      </c>
      <c r="B173" s="724" t="s">
        <v>426</v>
      </c>
      <c r="C173" s="724" t="s">
        <v>917</v>
      </c>
      <c r="D173" s="724" t="s">
        <v>62</v>
      </c>
      <c r="E173" s="724" t="s">
        <v>129</v>
      </c>
      <c r="F173" s="972">
        <v>105.11817859999999</v>
      </c>
      <c r="G173" s="830">
        <v>39.729531180000002</v>
      </c>
      <c r="H173" s="833">
        <v>72.253899489999995</v>
      </c>
      <c r="I173" s="749">
        <v>207</v>
      </c>
      <c r="J173" s="727">
        <v>79</v>
      </c>
      <c r="K173" s="752">
        <v>286</v>
      </c>
      <c r="L173" s="776">
        <v>69</v>
      </c>
      <c r="M173" s="726">
        <v>26.333333333333332</v>
      </c>
      <c r="N173" s="758">
        <v>95.333333333333329</v>
      </c>
      <c r="O173" s="776">
        <v>316</v>
      </c>
      <c r="P173" s="1077">
        <v>1</v>
      </c>
    </row>
    <row r="174" spans="1:16" ht="13.5" customHeight="1" x14ac:dyDescent="0.3">
      <c r="A174" s="724" t="s">
        <v>427</v>
      </c>
      <c r="B174" s="724" t="s">
        <v>428</v>
      </c>
      <c r="C174" s="724" t="s">
        <v>917</v>
      </c>
      <c r="D174" s="724" t="s">
        <v>62</v>
      </c>
      <c r="E174" s="724" t="s">
        <v>129</v>
      </c>
      <c r="F174" s="972">
        <v>82.408619130000005</v>
      </c>
      <c r="G174" s="830">
        <v>32.86111305</v>
      </c>
      <c r="H174" s="833">
        <v>57.303452679999999</v>
      </c>
      <c r="I174" s="749">
        <v>93</v>
      </c>
      <c r="J174" s="727">
        <v>39</v>
      </c>
      <c r="K174" s="752">
        <v>135</v>
      </c>
      <c r="L174" s="776">
        <v>31</v>
      </c>
      <c r="M174" s="726">
        <v>13</v>
      </c>
      <c r="N174" s="758">
        <v>45</v>
      </c>
      <c r="O174" s="776">
        <v>300</v>
      </c>
      <c r="P174" s="1077">
        <v>11</v>
      </c>
    </row>
    <row r="175" spans="1:16" ht="13.5" customHeight="1" x14ac:dyDescent="0.3">
      <c r="A175" s="724" t="s">
        <v>429</v>
      </c>
      <c r="B175" s="724" t="s">
        <v>430</v>
      </c>
      <c r="C175" s="724" t="s">
        <v>917</v>
      </c>
      <c r="D175" s="724" t="s">
        <v>62</v>
      </c>
      <c r="E175" s="724" t="s">
        <v>129</v>
      </c>
      <c r="F175" s="972">
        <v>63.045629609999999</v>
      </c>
      <c r="G175" s="830">
        <v>14.78214915</v>
      </c>
      <c r="H175" s="833">
        <v>38.887088200000001</v>
      </c>
      <c r="I175" s="749">
        <v>105</v>
      </c>
      <c r="J175" s="727">
        <v>25</v>
      </c>
      <c r="K175" s="752">
        <v>130</v>
      </c>
      <c r="L175" s="776">
        <v>35</v>
      </c>
      <c r="M175" s="726">
        <v>8.3333333333333339</v>
      </c>
      <c r="N175" s="758">
        <v>43.333333333333336</v>
      </c>
      <c r="O175" s="776">
        <v>200</v>
      </c>
      <c r="P175" s="1077">
        <v>192</v>
      </c>
    </row>
    <row r="176" spans="1:16" ht="13.5" customHeight="1" x14ac:dyDescent="0.3">
      <c r="A176" s="724" t="s">
        <v>431</v>
      </c>
      <c r="B176" s="724" t="s">
        <v>432</v>
      </c>
      <c r="C176" s="724" t="s">
        <v>917</v>
      </c>
      <c r="D176" s="724" t="s">
        <v>62</v>
      </c>
      <c r="E176" s="724" t="s">
        <v>129</v>
      </c>
      <c r="F176" s="972">
        <v>59.862089150000003</v>
      </c>
      <c r="G176" s="830">
        <v>16.602406500000001</v>
      </c>
      <c r="H176" s="833">
        <v>37.836810280000002</v>
      </c>
      <c r="I176" s="749">
        <v>77</v>
      </c>
      <c r="J176" s="727">
        <v>23</v>
      </c>
      <c r="K176" s="752">
        <v>101</v>
      </c>
      <c r="L176" s="776">
        <v>25.666666666666668</v>
      </c>
      <c r="M176" s="726">
        <v>7.666666666666667</v>
      </c>
      <c r="N176" s="758">
        <v>33.666666666666664</v>
      </c>
      <c r="O176" s="776">
        <v>189</v>
      </c>
      <c r="P176" s="1077">
        <v>198</v>
      </c>
    </row>
    <row r="177" spans="1:16" ht="13.5" customHeight="1" x14ac:dyDescent="0.3">
      <c r="A177" s="724" t="s">
        <v>433</v>
      </c>
      <c r="B177" s="724" t="s">
        <v>434</v>
      </c>
      <c r="C177" s="724" t="s">
        <v>917</v>
      </c>
      <c r="D177" s="724" t="s">
        <v>62</v>
      </c>
      <c r="E177" s="724" t="s">
        <v>129</v>
      </c>
      <c r="F177" s="972">
        <v>93.834977890000005</v>
      </c>
      <c r="G177" s="830">
        <v>35.838474669999997</v>
      </c>
      <c r="H177" s="833">
        <v>64.357791109999994</v>
      </c>
      <c r="I177" s="749">
        <v>96</v>
      </c>
      <c r="J177" s="727">
        <v>40</v>
      </c>
      <c r="K177" s="752">
        <v>137</v>
      </c>
      <c r="L177" s="776">
        <v>32</v>
      </c>
      <c r="M177" s="726">
        <v>13.333333333333334</v>
      </c>
      <c r="N177" s="758">
        <v>45.666666666666664</v>
      </c>
      <c r="O177" s="776">
        <v>311</v>
      </c>
      <c r="P177" s="1077">
        <v>18</v>
      </c>
    </row>
    <row r="178" spans="1:16" ht="13.5" customHeight="1" x14ac:dyDescent="0.3">
      <c r="A178" s="724" t="s">
        <v>435</v>
      </c>
      <c r="B178" s="724" t="s">
        <v>436</v>
      </c>
      <c r="C178" s="724" t="s">
        <v>917</v>
      </c>
      <c r="D178" s="724" t="s">
        <v>62</v>
      </c>
      <c r="E178" s="724" t="s">
        <v>129</v>
      </c>
      <c r="F178" s="972">
        <v>68.103630510000002</v>
      </c>
      <c r="G178" s="830">
        <v>19.10183288</v>
      </c>
      <c r="H178" s="833">
        <v>42.846982799999999</v>
      </c>
      <c r="I178" s="749">
        <v>125</v>
      </c>
      <c r="J178" s="727">
        <v>37</v>
      </c>
      <c r="K178" s="752">
        <v>162</v>
      </c>
      <c r="L178" s="776">
        <v>41.666666666666664</v>
      </c>
      <c r="M178" s="726">
        <v>12.333333333333334</v>
      </c>
      <c r="N178" s="758">
        <v>54</v>
      </c>
      <c r="O178" s="776">
        <v>226</v>
      </c>
      <c r="P178" s="1077">
        <v>112</v>
      </c>
    </row>
    <row r="179" spans="1:16" ht="13.5" customHeight="1" x14ac:dyDescent="0.3">
      <c r="A179" s="724" t="s">
        <v>437</v>
      </c>
      <c r="B179" s="724" t="s">
        <v>438</v>
      </c>
      <c r="C179" s="724" t="s">
        <v>917</v>
      </c>
      <c r="D179" s="724" t="s">
        <v>62</v>
      </c>
      <c r="E179" s="724" t="s">
        <v>129</v>
      </c>
      <c r="F179" s="972">
        <v>83.968201469999997</v>
      </c>
      <c r="G179" s="830">
        <v>34.776509869999998</v>
      </c>
      <c r="H179" s="833">
        <v>59.135760130000001</v>
      </c>
      <c r="I179" s="749">
        <v>101</v>
      </c>
      <c r="J179" s="727">
        <v>42</v>
      </c>
      <c r="K179" s="752">
        <v>144</v>
      </c>
      <c r="L179" s="776">
        <v>33.666666666666664</v>
      </c>
      <c r="M179" s="726">
        <v>14</v>
      </c>
      <c r="N179" s="758">
        <v>48</v>
      </c>
      <c r="O179" s="776">
        <v>304</v>
      </c>
      <c r="P179" s="1077">
        <v>36</v>
      </c>
    </row>
    <row r="180" spans="1:16" ht="13.5" customHeight="1" x14ac:dyDescent="0.3">
      <c r="A180" s="724" t="s">
        <v>439</v>
      </c>
      <c r="B180" s="724" t="s">
        <v>440</v>
      </c>
      <c r="C180" s="724" t="s">
        <v>917</v>
      </c>
      <c r="D180" s="724" t="s">
        <v>62</v>
      </c>
      <c r="E180" s="724" t="s">
        <v>129</v>
      </c>
      <c r="F180" s="972">
        <v>82.025741289999999</v>
      </c>
      <c r="G180" s="830">
        <v>20.558325549999999</v>
      </c>
      <c r="H180" s="833">
        <v>51.140481229999999</v>
      </c>
      <c r="I180" s="749">
        <v>125</v>
      </c>
      <c r="J180" s="727">
        <v>34</v>
      </c>
      <c r="K180" s="752">
        <v>158</v>
      </c>
      <c r="L180" s="776">
        <v>41.666666666666664</v>
      </c>
      <c r="M180" s="726">
        <v>11.333333333333334</v>
      </c>
      <c r="N180" s="758">
        <v>52.666666666666664</v>
      </c>
      <c r="O180" s="776">
        <v>283</v>
      </c>
      <c r="P180" s="1077">
        <v>46</v>
      </c>
    </row>
    <row r="181" spans="1:16" ht="13.5" customHeight="1" x14ac:dyDescent="0.3">
      <c r="A181" s="724" t="s">
        <v>441</v>
      </c>
      <c r="B181" s="724" t="s">
        <v>442</v>
      </c>
      <c r="C181" s="724" t="s">
        <v>917</v>
      </c>
      <c r="D181" s="724" t="s">
        <v>62</v>
      </c>
      <c r="E181" s="724" t="s">
        <v>129</v>
      </c>
      <c r="F181" s="972">
        <v>73.685167329999999</v>
      </c>
      <c r="G181" s="830">
        <v>23.879356439999999</v>
      </c>
      <c r="H181" s="833">
        <v>48.410111180000001</v>
      </c>
      <c r="I181" s="749">
        <v>63</v>
      </c>
      <c r="J181" s="727">
        <v>22</v>
      </c>
      <c r="K181" s="752">
        <v>91</v>
      </c>
      <c r="L181" s="776">
        <v>21</v>
      </c>
      <c r="M181" s="726">
        <v>7.333333333333333</v>
      </c>
      <c r="N181" s="758">
        <v>30.333333333333332</v>
      </c>
      <c r="O181" s="776">
        <v>268</v>
      </c>
      <c r="P181" s="1077">
        <v>282</v>
      </c>
    </row>
    <row r="182" spans="1:16" ht="13.5" customHeight="1" x14ac:dyDescent="0.3">
      <c r="A182" s="724" t="s">
        <v>443</v>
      </c>
      <c r="B182" s="724" t="s">
        <v>444</v>
      </c>
      <c r="C182" s="724" t="s">
        <v>917</v>
      </c>
      <c r="D182" s="724" t="s">
        <v>62</v>
      </c>
      <c r="E182" s="724" t="s">
        <v>129</v>
      </c>
      <c r="F182" s="972">
        <v>66.262119119999994</v>
      </c>
      <c r="G182" s="830">
        <v>32.077705590000001</v>
      </c>
      <c r="H182" s="833">
        <v>48.959771480000001</v>
      </c>
      <c r="I182" s="749">
        <v>60</v>
      </c>
      <c r="J182" s="727">
        <v>27</v>
      </c>
      <c r="K182" s="752">
        <v>97</v>
      </c>
      <c r="L182" s="776">
        <v>20</v>
      </c>
      <c r="M182" s="726">
        <v>9</v>
      </c>
      <c r="N182" s="758">
        <v>32.333333333333336</v>
      </c>
      <c r="O182" s="776">
        <v>272</v>
      </c>
      <c r="P182" s="1077">
        <v>91</v>
      </c>
    </row>
    <row r="183" spans="1:16" ht="13.5" customHeight="1" x14ac:dyDescent="0.3">
      <c r="A183" s="724" t="s">
        <v>445</v>
      </c>
      <c r="B183" s="724" t="s">
        <v>446</v>
      </c>
      <c r="C183" s="724" t="s">
        <v>917</v>
      </c>
      <c r="D183" s="724" t="s">
        <v>62</v>
      </c>
      <c r="E183" s="724" t="s">
        <v>129</v>
      </c>
      <c r="F183" s="972">
        <v>49.042970949999997</v>
      </c>
      <c r="G183" s="830">
        <v>20.535414169999999</v>
      </c>
      <c r="H183" s="833">
        <v>34.418194649999997</v>
      </c>
      <c r="I183" s="749">
        <v>76</v>
      </c>
      <c r="J183" s="727">
        <v>34</v>
      </c>
      <c r="K183" s="752">
        <v>112</v>
      </c>
      <c r="L183" s="776">
        <v>25.333333333333332</v>
      </c>
      <c r="M183" s="726">
        <v>11.333333333333334</v>
      </c>
      <c r="N183" s="758">
        <v>37.333333333333336</v>
      </c>
      <c r="O183" s="776">
        <v>151</v>
      </c>
      <c r="P183" s="1077">
        <v>210</v>
      </c>
    </row>
    <row r="184" spans="1:16" ht="13.5" customHeight="1" x14ac:dyDescent="0.3">
      <c r="A184" s="724" t="s">
        <v>447</v>
      </c>
      <c r="B184" s="724" t="s">
        <v>448</v>
      </c>
      <c r="C184" s="724" t="s">
        <v>917</v>
      </c>
      <c r="D184" s="724" t="s">
        <v>62</v>
      </c>
      <c r="E184" s="724" t="s">
        <v>129</v>
      </c>
      <c r="F184" s="972">
        <v>59.690446080000001</v>
      </c>
      <c r="G184" s="830">
        <v>20.903112960000001</v>
      </c>
      <c r="H184" s="833">
        <v>39.407802070000002</v>
      </c>
      <c r="I184" s="749">
        <v>93</v>
      </c>
      <c r="J184" s="727">
        <v>37</v>
      </c>
      <c r="K184" s="752">
        <v>132</v>
      </c>
      <c r="L184" s="776">
        <v>31</v>
      </c>
      <c r="M184" s="726">
        <v>12.333333333333334</v>
      </c>
      <c r="N184" s="758">
        <v>44</v>
      </c>
      <c r="O184" s="776">
        <v>203</v>
      </c>
      <c r="P184" s="1077">
        <v>178</v>
      </c>
    </row>
    <row r="185" spans="1:16" ht="13.5" customHeight="1" x14ac:dyDescent="0.3">
      <c r="A185" s="724" t="s">
        <v>449</v>
      </c>
      <c r="B185" s="724" t="s">
        <v>450</v>
      </c>
      <c r="C185" s="724" t="s">
        <v>917</v>
      </c>
      <c r="D185" s="724" t="s">
        <v>62</v>
      </c>
      <c r="E185" s="724" t="s">
        <v>129</v>
      </c>
      <c r="F185" s="972">
        <v>71.299060940000004</v>
      </c>
      <c r="G185" s="830">
        <v>25.497799239999999</v>
      </c>
      <c r="H185" s="833">
        <v>47.80053341</v>
      </c>
      <c r="I185" s="749">
        <v>126</v>
      </c>
      <c r="J185" s="727">
        <v>48</v>
      </c>
      <c r="K185" s="752">
        <v>177</v>
      </c>
      <c r="L185" s="776">
        <v>42</v>
      </c>
      <c r="M185" s="726">
        <v>16</v>
      </c>
      <c r="N185" s="758">
        <v>59</v>
      </c>
      <c r="O185" s="776">
        <v>264</v>
      </c>
      <c r="P185" s="1077">
        <v>147</v>
      </c>
    </row>
    <row r="186" spans="1:16" ht="13.5" customHeight="1" x14ac:dyDescent="0.3">
      <c r="A186" s="724" t="s">
        <v>154</v>
      </c>
      <c r="B186" s="724" t="s">
        <v>155</v>
      </c>
      <c r="C186" s="724" t="s">
        <v>921</v>
      </c>
      <c r="D186" s="724" t="s">
        <v>61</v>
      </c>
      <c r="E186" s="724" t="s">
        <v>129</v>
      </c>
      <c r="F186" s="972">
        <v>99.394556910000006</v>
      </c>
      <c r="G186" s="830">
        <v>24.004855769999999</v>
      </c>
      <c r="H186" s="833">
        <v>61.17672391</v>
      </c>
      <c r="I186" s="749">
        <v>322</v>
      </c>
      <c r="J186" s="727">
        <v>78</v>
      </c>
      <c r="K186" s="752">
        <v>400</v>
      </c>
      <c r="L186" s="776">
        <v>107.33333333333333</v>
      </c>
      <c r="M186" s="726">
        <v>26</v>
      </c>
      <c r="N186" s="758">
        <v>133.33333333333334</v>
      </c>
      <c r="O186" s="776">
        <v>307</v>
      </c>
      <c r="P186" s="1077">
        <v>22</v>
      </c>
    </row>
    <row r="187" spans="1:16" ht="13.5" customHeight="1" x14ac:dyDescent="0.3">
      <c r="A187" s="724" t="s">
        <v>146</v>
      </c>
      <c r="B187" s="724" t="s">
        <v>147</v>
      </c>
      <c r="C187" s="724" t="s">
        <v>921</v>
      </c>
      <c r="D187" s="724" t="s">
        <v>61</v>
      </c>
      <c r="E187" s="724" t="s">
        <v>129</v>
      </c>
      <c r="F187" s="972">
        <v>41.07003856</v>
      </c>
      <c r="G187" s="830">
        <v>13.95379539</v>
      </c>
      <c r="H187" s="833">
        <v>27.209702610000001</v>
      </c>
      <c r="I187" s="749">
        <v>54</v>
      </c>
      <c r="J187" s="727">
        <v>18</v>
      </c>
      <c r="K187" s="752">
        <v>76</v>
      </c>
      <c r="L187" s="776">
        <v>18</v>
      </c>
      <c r="M187" s="726">
        <v>6</v>
      </c>
      <c r="N187" s="758">
        <v>25.333333333333332</v>
      </c>
      <c r="O187" s="776">
        <v>69</v>
      </c>
      <c r="P187" s="1077">
        <v>281</v>
      </c>
    </row>
    <row r="188" spans="1:16" ht="13.5" customHeight="1" x14ac:dyDescent="0.3">
      <c r="A188" s="724" t="s">
        <v>148</v>
      </c>
      <c r="B188" s="724" t="s">
        <v>149</v>
      </c>
      <c r="C188" s="724" t="s">
        <v>921</v>
      </c>
      <c r="D188" s="724" t="s">
        <v>61</v>
      </c>
      <c r="E188" s="724" t="s">
        <v>129</v>
      </c>
      <c r="F188" s="972">
        <v>49.092191810000003</v>
      </c>
      <c r="G188" s="830">
        <v>16.812079650000001</v>
      </c>
      <c r="H188" s="833">
        <v>32.527179850000003</v>
      </c>
      <c r="I188" s="749">
        <v>110</v>
      </c>
      <c r="J188" s="727">
        <v>39</v>
      </c>
      <c r="K188" s="752">
        <v>149</v>
      </c>
      <c r="L188" s="776">
        <v>36.666666666666664</v>
      </c>
      <c r="M188" s="726">
        <v>13</v>
      </c>
      <c r="N188" s="758">
        <v>49.666666666666664</v>
      </c>
      <c r="O188" s="776">
        <v>130</v>
      </c>
      <c r="P188" s="1077">
        <v>244</v>
      </c>
    </row>
    <row r="189" spans="1:16" ht="13.5" customHeight="1" x14ac:dyDescent="0.3">
      <c r="A189" s="724" t="s">
        <v>150</v>
      </c>
      <c r="B189" s="724" t="s">
        <v>151</v>
      </c>
      <c r="C189" s="724" t="s">
        <v>921</v>
      </c>
      <c r="D189" s="724" t="s">
        <v>61</v>
      </c>
      <c r="E189" s="724" t="s">
        <v>129</v>
      </c>
      <c r="F189" s="972">
        <v>39.164078699999997</v>
      </c>
      <c r="G189" s="830">
        <v>9.4854973620000003</v>
      </c>
      <c r="H189" s="833">
        <v>24.257551060000001</v>
      </c>
      <c r="I189" s="749">
        <v>55</v>
      </c>
      <c r="J189" s="727">
        <v>14</v>
      </c>
      <c r="K189" s="752">
        <v>67</v>
      </c>
      <c r="L189" s="776">
        <v>18.333333333333332</v>
      </c>
      <c r="M189" s="726">
        <v>4.666666666666667</v>
      </c>
      <c r="N189" s="758">
        <v>22.333333333333332</v>
      </c>
      <c r="O189" s="776">
        <v>31</v>
      </c>
      <c r="P189" s="1077">
        <v>308</v>
      </c>
    </row>
    <row r="190" spans="1:16" ht="13.5" customHeight="1" x14ac:dyDescent="0.3">
      <c r="A190" s="724" t="s">
        <v>152</v>
      </c>
      <c r="B190" s="724" t="s">
        <v>153</v>
      </c>
      <c r="C190" s="724" t="s">
        <v>921</v>
      </c>
      <c r="D190" s="724" t="s">
        <v>61</v>
      </c>
      <c r="E190" s="724" t="s">
        <v>129</v>
      </c>
      <c r="F190" s="972">
        <v>59.64300308</v>
      </c>
      <c r="G190" s="830">
        <v>13.63614774</v>
      </c>
      <c r="H190" s="833">
        <v>36.272642859999998</v>
      </c>
      <c r="I190" s="749">
        <v>97</v>
      </c>
      <c r="J190" s="727">
        <v>26</v>
      </c>
      <c r="K190" s="752">
        <v>124</v>
      </c>
      <c r="L190" s="776">
        <v>32.333333333333336</v>
      </c>
      <c r="M190" s="726">
        <v>8.6666666666666661</v>
      </c>
      <c r="N190" s="758">
        <v>41.333333333333336</v>
      </c>
      <c r="O190" s="776">
        <v>171</v>
      </c>
      <c r="P190" s="1077">
        <v>232</v>
      </c>
    </row>
    <row r="191" spans="1:16" ht="13.5" customHeight="1" x14ac:dyDescent="0.3">
      <c r="A191" s="724" t="s">
        <v>156</v>
      </c>
      <c r="B191" s="724" t="s">
        <v>157</v>
      </c>
      <c r="C191" s="724" t="s">
        <v>921</v>
      </c>
      <c r="D191" s="724" t="s">
        <v>61</v>
      </c>
      <c r="E191" s="724" t="s">
        <v>129</v>
      </c>
      <c r="F191" s="972">
        <v>45.649249810000001</v>
      </c>
      <c r="G191" s="830">
        <v>14.841937290000001</v>
      </c>
      <c r="H191" s="833">
        <v>30.094808199999999</v>
      </c>
      <c r="I191" s="749">
        <v>31</v>
      </c>
      <c r="J191" s="727">
        <v>13</v>
      </c>
      <c r="K191" s="752">
        <v>50</v>
      </c>
      <c r="L191" s="776">
        <v>10.333333333333334</v>
      </c>
      <c r="M191" s="726">
        <v>4.333333333333333</v>
      </c>
      <c r="N191" s="758">
        <v>16.666666666666668</v>
      </c>
      <c r="O191" s="776">
        <v>101</v>
      </c>
      <c r="P191" s="1077">
        <v>248</v>
      </c>
    </row>
    <row r="192" spans="1:16" ht="13.5" customHeight="1" x14ac:dyDescent="0.3">
      <c r="A192" s="724" t="s">
        <v>158</v>
      </c>
      <c r="B192" s="724" t="s">
        <v>159</v>
      </c>
      <c r="C192" s="724" t="s">
        <v>921</v>
      </c>
      <c r="D192" s="724" t="s">
        <v>61</v>
      </c>
      <c r="E192" s="724" t="s">
        <v>129</v>
      </c>
      <c r="F192" s="972">
        <v>53.295385379999999</v>
      </c>
      <c r="G192" s="830">
        <v>21.399973840000001</v>
      </c>
      <c r="H192" s="833">
        <v>37.35545844</v>
      </c>
      <c r="I192" s="749">
        <v>77</v>
      </c>
      <c r="J192" s="727">
        <v>28</v>
      </c>
      <c r="K192" s="752">
        <v>111</v>
      </c>
      <c r="L192" s="776">
        <v>25.666666666666668</v>
      </c>
      <c r="M192" s="726">
        <v>9.3333333333333339</v>
      </c>
      <c r="N192" s="758">
        <v>37</v>
      </c>
      <c r="O192" s="776">
        <v>184</v>
      </c>
      <c r="P192" s="1077">
        <v>216</v>
      </c>
    </row>
    <row r="193" spans="1:16" ht="13.5" customHeight="1" x14ac:dyDescent="0.3">
      <c r="A193" s="724" t="s">
        <v>160</v>
      </c>
      <c r="B193" s="724" t="s">
        <v>161</v>
      </c>
      <c r="C193" s="724" t="s">
        <v>921</v>
      </c>
      <c r="D193" s="724" t="s">
        <v>61</v>
      </c>
      <c r="E193" s="724" t="s">
        <v>129</v>
      </c>
      <c r="F193" s="972">
        <v>63.981024949999998</v>
      </c>
      <c r="G193" s="830">
        <v>18.417454469999999</v>
      </c>
      <c r="H193" s="833">
        <v>39.983586799999998</v>
      </c>
      <c r="I193" s="749">
        <v>44</v>
      </c>
      <c r="J193" s="727">
        <v>11</v>
      </c>
      <c r="K193" s="752">
        <v>61</v>
      </c>
      <c r="L193" s="776">
        <v>14.666666666666666</v>
      </c>
      <c r="M193" s="726">
        <v>3.6666666666666665</v>
      </c>
      <c r="N193" s="758">
        <v>20.333333333333332</v>
      </c>
      <c r="O193" s="776">
        <v>207</v>
      </c>
      <c r="P193" s="1077">
        <v>249</v>
      </c>
    </row>
    <row r="194" spans="1:16" ht="13.5" customHeight="1" x14ac:dyDescent="0.3">
      <c r="A194" s="724" t="s">
        <v>703</v>
      </c>
      <c r="B194" s="724" t="s">
        <v>704</v>
      </c>
      <c r="C194" s="724" t="s">
        <v>919</v>
      </c>
      <c r="D194" s="724" t="s">
        <v>705</v>
      </c>
      <c r="E194" s="724" t="s">
        <v>129</v>
      </c>
      <c r="F194" s="972">
        <v>83.538484100000005</v>
      </c>
      <c r="G194" s="830">
        <v>19.937734509999999</v>
      </c>
      <c r="H194" s="833">
        <v>51.125985489999998</v>
      </c>
      <c r="I194" s="749">
        <v>181</v>
      </c>
      <c r="J194" s="727">
        <v>45</v>
      </c>
      <c r="K194" s="752">
        <v>226</v>
      </c>
      <c r="L194" s="776">
        <v>60.333333333333336</v>
      </c>
      <c r="M194" s="726">
        <v>15</v>
      </c>
      <c r="N194" s="758">
        <v>75.333333333333329</v>
      </c>
      <c r="O194" s="776">
        <v>282</v>
      </c>
      <c r="P194" s="1077">
        <v>66</v>
      </c>
    </row>
    <row r="195" spans="1:16" ht="13.5" customHeight="1" x14ac:dyDescent="0.3">
      <c r="A195" s="724" t="s">
        <v>706</v>
      </c>
      <c r="B195" s="724" t="s">
        <v>707</v>
      </c>
      <c r="C195" s="724" t="s">
        <v>919</v>
      </c>
      <c r="D195" s="724" t="s">
        <v>705</v>
      </c>
      <c r="E195" s="724" t="s">
        <v>129</v>
      </c>
      <c r="F195" s="972">
        <v>56.296112720000004</v>
      </c>
      <c r="G195" s="830">
        <v>16.837320420000001</v>
      </c>
      <c r="H195" s="833">
        <v>36.390154420000002</v>
      </c>
      <c r="I195" s="749">
        <v>140</v>
      </c>
      <c r="J195" s="727">
        <v>43</v>
      </c>
      <c r="K195" s="752">
        <v>183</v>
      </c>
      <c r="L195" s="776">
        <v>46.666666666666664</v>
      </c>
      <c r="M195" s="726">
        <v>14.333333333333334</v>
      </c>
      <c r="N195" s="758">
        <v>61</v>
      </c>
      <c r="O195" s="776">
        <v>173</v>
      </c>
      <c r="P195" s="1077">
        <v>120</v>
      </c>
    </row>
    <row r="196" spans="1:16" ht="13.5" customHeight="1" x14ac:dyDescent="0.3">
      <c r="A196" s="724" t="s">
        <v>162</v>
      </c>
      <c r="B196" s="724" t="s">
        <v>163</v>
      </c>
      <c r="C196" s="724" t="s">
        <v>919</v>
      </c>
      <c r="D196" s="724" t="s">
        <v>61</v>
      </c>
      <c r="E196" s="724" t="s">
        <v>129</v>
      </c>
      <c r="F196" s="972">
        <v>81.405139539999993</v>
      </c>
      <c r="G196" s="830">
        <v>25.325559420000001</v>
      </c>
      <c r="H196" s="833">
        <v>52.92989231</v>
      </c>
      <c r="I196" s="749">
        <v>77</v>
      </c>
      <c r="J196" s="727">
        <v>28</v>
      </c>
      <c r="K196" s="752">
        <v>102</v>
      </c>
      <c r="L196" s="776">
        <v>25.666666666666668</v>
      </c>
      <c r="M196" s="726">
        <v>9.3333333333333339</v>
      </c>
      <c r="N196" s="758">
        <v>34</v>
      </c>
      <c r="O196" s="776">
        <v>290</v>
      </c>
      <c r="P196" s="1077">
        <v>85</v>
      </c>
    </row>
    <row r="197" spans="1:16" ht="13.5" customHeight="1" x14ac:dyDescent="0.3">
      <c r="A197" s="724" t="s">
        <v>164</v>
      </c>
      <c r="B197" s="724" t="s">
        <v>165</v>
      </c>
      <c r="C197" s="724" t="s">
        <v>919</v>
      </c>
      <c r="D197" s="724" t="s">
        <v>61</v>
      </c>
      <c r="E197" s="724" t="s">
        <v>129</v>
      </c>
      <c r="F197" s="972">
        <v>74.755638660000002</v>
      </c>
      <c r="G197" s="830">
        <v>26.826051809999999</v>
      </c>
      <c r="H197" s="833">
        <v>50.128597829999997</v>
      </c>
      <c r="I197" s="749">
        <v>196</v>
      </c>
      <c r="J197" s="727">
        <v>73</v>
      </c>
      <c r="K197" s="752">
        <v>269</v>
      </c>
      <c r="L197" s="776">
        <v>65.333333333333329</v>
      </c>
      <c r="M197" s="726">
        <v>24.333333333333332</v>
      </c>
      <c r="N197" s="758">
        <v>89.666666666666671</v>
      </c>
      <c r="O197" s="776">
        <v>277</v>
      </c>
      <c r="P197" s="1077">
        <v>30</v>
      </c>
    </row>
    <row r="198" spans="1:16" ht="13.5" customHeight="1" x14ac:dyDescent="0.3">
      <c r="A198" s="724" t="s">
        <v>166</v>
      </c>
      <c r="B198" s="724" t="s">
        <v>167</v>
      </c>
      <c r="C198" s="724" t="s">
        <v>919</v>
      </c>
      <c r="D198" s="724" t="s">
        <v>61</v>
      </c>
      <c r="E198" s="724" t="s">
        <v>129</v>
      </c>
      <c r="F198" s="972">
        <v>76.305460460000006</v>
      </c>
      <c r="G198" s="830">
        <v>20.206540650000001</v>
      </c>
      <c r="H198" s="833">
        <v>47.745459969999999</v>
      </c>
      <c r="I198" s="749">
        <v>78</v>
      </c>
      <c r="J198" s="727">
        <v>22</v>
      </c>
      <c r="K198" s="752">
        <v>103</v>
      </c>
      <c r="L198" s="776">
        <v>26</v>
      </c>
      <c r="M198" s="726">
        <v>7.333333333333333</v>
      </c>
      <c r="N198" s="758">
        <v>34.333333333333336</v>
      </c>
      <c r="O198" s="776">
        <v>263</v>
      </c>
      <c r="P198" s="1077">
        <v>68</v>
      </c>
    </row>
    <row r="199" spans="1:16" ht="13.5" customHeight="1" x14ac:dyDescent="0.3">
      <c r="A199" s="724" t="s">
        <v>168</v>
      </c>
      <c r="B199" s="724" t="s">
        <v>169</v>
      </c>
      <c r="C199" s="724" t="s">
        <v>919</v>
      </c>
      <c r="D199" s="724" t="s">
        <v>61</v>
      </c>
      <c r="E199" s="724" t="s">
        <v>129</v>
      </c>
      <c r="F199" s="972">
        <v>54.373603469999999</v>
      </c>
      <c r="G199" s="830">
        <v>16.860245769999999</v>
      </c>
      <c r="H199" s="833">
        <v>35.054182879999999</v>
      </c>
      <c r="I199" s="749">
        <v>93</v>
      </c>
      <c r="J199" s="727">
        <v>30</v>
      </c>
      <c r="K199" s="752">
        <v>125</v>
      </c>
      <c r="L199" s="776">
        <v>31</v>
      </c>
      <c r="M199" s="726">
        <v>10</v>
      </c>
      <c r="N199" s="758">
        <v>41.666666666666664</v>
      </c>
      <c r="O199" s="776">
        <v>156</v>
      </c>
      <c r="P199" s="1077">
        <v>268</v>
      </c>
    </row>
    <row r="200" spans="1:16" ht="13.5" customHeight="1" x14ac:dyDescent="0.3">
      <c r="A200" s="724" t="s">
        <v>170</v>
      </c>
      <c r="B200" s="724" t="s">
        <v>171</v>
      </c>
      <c r="C200" s="724" t="s">
        <v>919</v>
      </c>
      <c r="D200" s="724" t="s">
        <v>61</v>
      </c>
      <c r="E200" s="724" t="s">
        <v>129</v>
      </c>
      <c r="F200" s="972">
        <v>75.553545990000003</v>
      </c>
      <c r="G200" s="830">
        <v>19.94338183</v>
      </c>
      <c r="H200" s="833">
        <v>47.306701850000003</v>
      </c>
      <c r="I200" s="749">
        <v>108</v>
      </c>
      <c r="J200" s="727">
        <v>23</v>
      </c>
      <c r="K200" s="752">
        <v>138</v>
      </c>
      <c r="L200" s="776">
        <v>36</v>
      </c>
      <c r="M200" s="726">
        <v>7.666666666666667</v>
      </c>
      <c r="N200" s="758">
        <v>46</v>
      </c>
      <c r="O200" s="776">
        <v>259</v>
      </c>
      <c r="P200" s="1077">
        <v>144</v>
      </c>
    </row>
    <row r="201" spans="1:16" ht="13.5" customHeight="1" x14ac:dyDescent="0.3">
      <c r="A201" s="724" t="s">
        <v>172</v>
      </c>
      <c r="B201" s="724" t="s">
        <v>173</v>
      </c>
      <c r="C201" s="724" t="s">
        <v>919</v>
      </c>
      <c r="D201" s="724" t="s">
        <v>61</v>
      </c>
      <c r="E201" s="724" t="s">
        <v>129</v>
      </c>
      <c r="F201" s="972">
        <v>49.798478439999997</v>
      </c>
      <c r="G201" s="830">
        <v>12.495501709999999</v>
      </c>
      <c r="H201" s="833">
        <v>30.514978930000002</v>
      </c>
      <c r="I201" s="749">
        <v>106</v>
      </c>
      <c r="J201" s="727">
        <v>28</v>
      </c>
      <c r="K201" s="752">
        <v>135</v>
      </c>
      <c r="L201" s="776">
        <v>35.333333333333336</v>
      </c>
      <c r="M201" s="726">
        <v>9.3333333333333339</v>
      </c>
      <c r="N201" s="758">
        <v>45</v>
      </c>
      <c r="O201" s="776">
        <v>107</v>
      </c>
      <c r="P201" s="1077">
        <v>234</v>
      </c>
    </row>
    <row r="202" spans="1:16" ht="13.5" customHeight="1" x14ac:dyDescent="0.3">
      <c r="A202" s="724" t="s">
        <v>174</v>
      </c>
      <c r="B202" s="724" t="s">
        <v>175</v>
      </c>
      <c r="C202" s="724" t="s">
        <v>919</v>
      </c>
      <c r="D202" s="724" t="s">
        <v>61</v>
      </c>
      <c r="E202" s="724" t="s">
        <v>129</v>
      </c>
      <c r="F202" s="972">
        <v>55.55935238</v>
      </c>
      <c r="G202" s="830">
        <v>14.88937786</v>
      </c>
      <c r="H202" s="833">
        <v>34.83120684</v>
      </c>
      <c r="I202" s="749">
        <v>86</v>
      </c>
      <c r="J202" s="727">
        <v>23</v>
      </c>
      <c r="K202" s="752">
        <v>110</v>
      </c>
      <c r="L202" s="776">
        <v>28.666666666666668</v>
      </c>
      <c r="M202" s="726">
        <v>7.666666666666667</v>
      </c>
      <c r="N202" s="758">
        <v>36.666666666666664</v>
      </c>
      <c r="O202" s="776">
        <v>154</v>
      </c>
      <c r="P202" s="1077">
        <v>146</v>
      </c>
    </row>
    <row r="203" spans="1:16" ht="13.5" customHeight="1" x14ac:dyDescent="0.3">
      <c r="A203" s="724" t="s">
        <v>451</v>
      </c>
      <c r="B203" s="724" t="s">
        <v>452</v>
      </c>
      <c r="C203" s="724" t="s">
        <v>950</v>
      </c>
      <c r="D203" s="724" t="s">
        <v>62</v>
      </c>
      <c r="E203" s="724" t="s">
        <v>129</v>
      </c>
      <c r="F203" s="972">
        <v>77.873424679999999</v>
      </c>
      <c r="G203" s="830">
        <v>31.45014321</v>
      </c>
      <c r="H203" s="833">
        <v>53.30672354</v>
      </c>
      <c r="I203" s="749">
        <v>140</v>
      </c>
      <c r="J203" s="727">
        <v>62</v>
      </c>
      <c r="K203" s="752">
        <v>202</v>
      </c>
      <c r="L203" s="776">
        <v>46.666666666666664</v>
      </c>
      <c r="M203" s="726">
        <v>20.666666666666668</v>
      </c>
      <c r="N203" s="758">
        <v>67.333333333333329</v>
      </c>
      <c r="O203" s="776">
        <v>294</v>
      </c>
      <c r="P203" s="1077">
        <v>3</v>
      </c>
    </row>
    <row r="204" spans="1:16" ht="13.5" customHeight="1" x14ac:dyDescent="0.3">
      <c r="A204" s="724" t="s">
        <v>453</v>
      </c>
      <c r="B204" s="724" t="s">
        <v>454</v>
      </c>
      <c r="C204" s="724" t="s">
        <v>950</v>
      </c>
      <c r="D204" s="724" t="s">
        <v>62</v>
      </c>
      <c r="E204" s="724" t="s">
        <v>129</v>
      </c>
      <c r="F204" s="972">
        <v>87.188223059999999</v>
      </c>
      <c r="G204" s="830">
        <v>28.375813300000001</v>
      </c>
      <c r="H204" s="833">
        <v>57.007584979999997</v>
      </c>
      <c r="I204" s="749">
        <v>457</v>
      </c>
      <c r="J204" s="727">
        <v>154</v>
      </c>
      <c r="K204" s="752">
        <v>611</v>
      </c>
      <c r="L204" s="776">
        <v>152.33333333333334</v>
      </c>
      <c r="M204" s="726">
        <v>51.333333333333336</v>
      </c>
      <c r="N204" s="758">
        <v>203.66666666666666</v>
      </c>
      <c r="O204" s="776">
        <v>299</v>
      </c>
      <c r="P204" s="1077">
        <v>4</v>
      </c>
    </row>
    <row r="205" spans="1:16" ht="13.5" customHeight="1" x14ac:dyDescent="0.3">
      <c r="A205" s="724" t="s">
        <v>457</v>
      </c>
      <c r="B205" s="724" t="s">
        <v>458</v>
      </c>
      <c r="C205" s="724" t="s">
        <v>950</v>
      </c>
      <c r="D205" s="724" t="s">
        <v>62</v>
      </c>
      <c r="E205" s="724" t="s">
        <v>129</v>
      </c>
      <c r="F205" s="972">
        <v>73.521583570000004</v>
      </c>
      <c r="G205" s="830">
        <v>23.48560938</v>
      </c>
      <c r="H205" s="833">
        <v>47.921478620000002</v>
      </c>
      <c r="I205" s="749">
        <v>186</v>
      </c>
      <c r="J205" s="727">
        <v>62</v>
      </c>
      <c r="K205" s="752">
        <v>246</v>
      </c>
      <c r="L205" s="776">
        <v>62</v>
      </c>
      <c r="M205" s="726">
        <v>20.666666666666668</v>
      </c>
      <c r="N205" s="758">
        <v>82</v>
      </c>
      <c r="O205" s="776">
        <v>266</v>
      </c>
      <c r="P205" s="1077">
        <v>40</v>
      </c>
    </row>
    <row r="206" spans="1:16" ht="13.5" customHeight="1" x14ac:dyDescent="0.3">
      <c r="A206" s="724" t="s">
        <v>455</v>
      </c>
      <c r="B206" s="724" t="s">
        <v>456</v>
      </c>
      <c r="C206" s="724" t="s">
        <v>950</v>
      </c>
      <c r="D206" s="724" t="s">
        <v>62</v>
      </c>
      <c r="E206" s="724" t="s">
        <v>129</v>
      </c>
      <c r="F206" s="972">
        <v>63.77127806</v>
      </c>
      <c r="G206" s="830">
        <v>20.98764328</v>
      </c>
      <c r="H206" s="833">
        <v>41.328774240000001</v>
      </c>
      <c r="I206" s="749">
        <v>252</v>
      </c>
      <c r="J206" s="727">
        <v>91</v>
      </c>
      <c r="K206" s="752">
        <v>343</v>
      </c>
      <c r="L206" s="776">
        <v>84</v>
      </c>
      <c r="M206" s="726">
        <v>30.333333333333332</v>
      </c>
      <c r="N206" s="758">
        <v>114.33333333333333</v>
      </c>
      <c r="O206" s="776">
        <v>215</v>
      </c>
      <c r="P206" s="1077">
        <v>89</v>
      </c>
    </row>
    <row r="207" spans="1:16" ht="13.5" customHeight="1" x14ac:dyDescent="0.3">
      <c r="A207" s="724" t="s">
        <v>459</v>
      </c>
      <c r="B207" s="724" t="s">
        <v>460</v>
      </c>
      <c r="C207" s="724" t="s">
        <v>950</v>
      </c>
      <c r="D207" s="724" t="s">
        <v>62</v>
      </c>
      <c r="E207" s="724" t="s">
        <v>129</v>
      </c>
      <c r="F207" s="972">
        <v>59.83612917</v>
      </c>
      <c r="G207" s="830">
        <v>18.927457839999999</v>
      </c>
      <c r="H207" s="833">
        <v>38.592817179999997</v>
      </c>
      <c r="I207" s="749">
        <v>270</v>
      </c>
      <c r="J207" s="727">
        <v>93</v>
      </c>
      <c r="K207" s="752">
        <v>363</v>
      </c>
      <c r="L207" s="776">
        <v>90</v>
      </c>
      <c r="M207" s="726">
        <v>31</v>
      </c>
      <c r="N207" s="758">
        <v>121</v>
      </c>
      <c r="O207" s="776">
        <v>197</v>
      </c>
      <c r="P207" s="1077">
        <v>77</v>
      </c>
    </row>
    <row r="208" spans="1:16" ht="13.5" customHeight="1" x14ac:dyDescent="0.3">
      <c r="A208" s="724" t="s">
        <v>274</v>
      </c>
      <c r="B208" s="724" t="s">
        <v>275</v>
      </c>
      <c r="C208" s="724" t="s">
        <v>941</v>
      </c>
      <c r="D208" s="724" t="s">
        <v>59</v>
      </c>
      <c r="E208" s="724" t="s">
        <v>129</v>
      </c>
      <c r="F208" s="972">
        <v>46.030831419999998</v>
      </c>
      <c r="G208" s="830">
        <v>12.442750820000001</v>
      </c>
      <c r="H208" s="833">
        <v>28.818335919999999</v>
      </c>
      <c r="I208" s="749">
        <v>99</v>
      </c>
      <c r="J208" s="727">
        <v>27</v>
      </c>
      <c r="K208" s="752">
        <v>127</v>
      </c>
      <c r="L208" s="776">
        <v>33</v>
      </c>
      <c r="M208" s="726">
        <v>9</v>
      </c>
      <c r="N208" s="758">
        <v>42.333333333333336</v>
      </c>
      <c r="O208" s="776">
        <v>87</v>
      </c>
      <c r="P208" s="1077">
        <v>127</v>
      </c>
    </row>
    <row r="209" spans="1:16" ht="13.5" customHeight="1" x14ac:dyDescent="0.3">
      <c r="A209" s="724" t="s">
        <v>276</v>
      </c>
      <c r="B209" s="724" t="s">
        <v>277</v>
      </c>
      <c r="C209" s="724" t="s">
        <v>941</v>
      </c>
      <c r="D209" s="724" t="s">
        <v>59</v>
      </c>
      <c r="E209" s="724" t="s">
        <v>129</v>
      </c>
      <c r="F209" s="972">
        <v>53.527738370000002</v>
      </c>
      <c r="G209" s="830">
        <v>11.598894469999999</v>
      </c>
      <c r="H209" s="833">
        <v>31.824285509999999</v>
      </c>
      <c r="I209" s="749">
        <v>108</v>
      </c>
      <c r="J209" s="727">
        <v>29</v>
      </c>
      <c r="K209" s="752">
        <v>134</v>
      </c>
      <c r="L209" s="776">
        <v>36</v>
      </c>
      <c r="M209" s="726">
        <v>9.6666666666666661</v>
      </c>
      <c r="N209" s="758">
        <v>44.666666666666664</v>
      </c>
      <c r="O209" s="776">
        <v>122</v>
      </c>
      <c r="P209" s="1077">
        <v>257</v>
      </c>
    </row>
    <row r="210" spans="1:16" ht="13.5" customHeight="1" x14ac:dyDescent="0.3">
      <c r="A210" s="724" t="s">
        <v>278</v>
      </c>
      <c r="B210" s="724" t="s">
        <v>279</v>
      </c>
      <c r="C210" s="724" t="s">
        <v>941</v>
      </c>
      <c r="D210" s="724" t="s">
        <v>59</v>
      </c>
      <c r="E210" s="724" t="s">
        <v>129</v>
      </c>
      <c r="F210" s="972">
        <v>76.744827310000005</v>
      </c>
      <c r="G210" s="830">
        <v>15.2110868</v>
      </c>
      <c r="H210" s="833">
        <v>45.378302490000003</v>
      </c>
      <c r="I210" s="749">
        <v>116</v>
      </c>
      <c r="J210" s="727">
        <v>21</v>
      </c>
      <c r="K210" s="752">
        <v>140</v>
      </c>
      <c r="L210" s="776">
        <v>38.666666666666664</v>
      </c>
      <c r="M210" s="726">
        <v>7</v>
      </c>
      <c r="N210" s="758">
        <v>46.666666666666664</v>
      </c>
      <c r="O210" s="776">
        <v>249</v>
      </c>
      <c r="P210" s="1077">
        <v>24</v>
      </c>
    </row>
    <row r="211" spans="1:16" ht="13.5" customHeight="1" x14ac:dyDescent="0.3">
      <c r="A211" s="724" t="s">
        <v>280</v>
      </c>
      <c r="B211" s="724" t="s">
        <v>1215</v>
      </c>
      <c r="C211" s="724" t="s">
        <v>941</v>
      </c>
      <c r="D211" s="724" t="s">
        <v>59</v>
      </c>
      <c r="E211" s="724" t="s">
        <v>129</v>
      </c>
      <c r="F211" s="972">
        <v>48.952915519999998</v>
      </c>
      <c r="G211" s="830">
        <v>22.173410709999999</v>
      </c>
      <c r="H211" s="833">
        <v>35.058174620000003</v>
      </c>
      <c r="I211" s="749">
        <v>116</v>
      </c>
      <c r="J211" s="727">
        <v>57</v>
      </c>
      <c r="K211" s="752">
        <v>173</v>
      </c>
      <c r="L211" s="776">
        <v>38.666666666666664</v>
      </c>
      <c r="M211" s="726">
        <v>19</v>
      </c>
      <c r="N211" s="758">
        <v>57.666666666666664</v>
      </c>
      <c r="O211" s="776">
        <v>158</v>
      </c>
      <c r="P211" s="1077">
        <v>79</v>
      </c>
    </row>
    <row r="212" spans="1:16" ht="13.5" customHeight="1" x14ac:dyDescent="0.3">
      <c r="A212" s="724" t="s">
        <v>281</v>
      </c>
      <c r="B212" s="724" t="s">
        <v>282</v>
      </c>
      <c r="C212" s="724" t="s">
        <v>941</v>
      </c>
      <c r="D212" s="724" t="s">
        <v>59</v>
      </c>
      <c r="E212" s="724" t="s">
        <v>129</v>
      </c>
      <c r="F212" s="972">
        <v>40.357345690000002</v>
      </c>
      <c r="G212" s="830">
        <v>10.978048190000001</v>
      </c>
      <c r="H212" s="833">
        <v>25.227349220000001</v>
      </c>
      <c r="I212" s="749">
        <v>81</v>
      </c>
      <c r="J212" s="727">
        <v>25</v>
      </c>
      <c r="K212" s="752">
        <v>106</v>
      </c>
      <c r="L212" s="776">
        <v>27</v>
      </c>
      <c r="M212" s="726">
        <v>8.3333333333333339</v>
      </c>
      <c r="N212" s="758">
        <v>35.333333333333336</v>
      </c>
      <c r="O212" s="776">
        <v>41</v>
      </c>
      <c r="P212" s="1077">
        <v>94</v>
      </c>
    </row>
    <row r="213" spans="1:16" ht="13.5" customHeight="1" x14ac:dyDescent="0.3">
      <c r="A213" s="724" t="s">
        <v>283</v>
      </c>
      <c r="B213" s="724" t="s">
        <v>284</v>
      </c>
      <c r="C213" s="724" t="s">
        <v>941</v>
      </c>
      <c r="D213" s="724" t="s">
        <v>59</v>
      </c>
      <c r="E213" s="724" t="s">
        <v>129</v>
      </c>
      <c r="F213" s="972">
        <v>73.298080429999999</v>
      </c>
      <c r="G213" s="830">
        <v>17.490871779999999</v>
      </c>
      <c r="H213" s="833">
        <v>44.62471532</v>
      </c>
      <c r="I213" s="749">
        <v>101</v>
      </c>
      <c r="J213" s="727">
        <v>26</v>
      </c>
      <c r="K213" s="752">
        <v>129</v>
      </c>
      <c r="L213" s="776">
        <v>33.666666666666664</v>
      </c>
      <c r="M213" s="726">
        <v>8.6666666666666661</v>
      </c>
      <c r="N213" s="758">
        <v>43</v>
      </c>
      <c r="O213" s="776">
        <v>241</v>
      </c>
      <c r="P213" s="1077">
        <v>61</v>
      </c>
    </row>
    <row r="214" spans="1:16" ht="13.5" customHeight="1" x14ac:dyDescent="0.3">
      <c r="A214" s="724" t="s">
        <v>285</v>
      </c>
      <c r="B214" s="724" t="s">
        <v>286</v>
      </c>
      <c r="C214" s="724" t="s">
        <v>941</v>
      </c>
      <c r="D214" s="724" t="s">
        <v>59</v>
      </c>
      <c r="E214" s="724" t="s">
        <v>129</v>
      </c>
      <c r="F214" s="972">
        <v>33.049036260000001</v>
      </c>
      <c r="G214" s="830">
        <v>10.72441214</v>
      </c>
      <c r="H214" s="833">
        <v>21.549755269999999</v>
      </c>
      <c r="I214" s="749">
        <v>68</v>
      </c>
      <c r="J214" s="727">
        <v>22</v>
      </c>
      <c r="K214" s="752">
        <v>92</v>
      </c>
      <c r="L214" s="776">
        <v>22.666666666666668</v>
      </c>
      <c r="M214" s="726">
        <v>7.333333333333333</v>
      </c>
      <c r="N214" s="758">
        <v>30.666666666666668</v>
      </c>
      <c r="O214" s="776">
        <v>12</v>
      </c>
      <c r="P214" s="1077">
        <v>225</v>
      </c>
    </row>
    <row r="215" spans="1:16" ht="13.5" customHeight="1" x14ac:dyDescent="0.3">
      <c r="A215" s="724" t="s">
        <v>176</v>
      </c>
      <c r="B215" s="724" t="s">
        <v>177</v>
      </c>
      <c r="C215" s="724" t="s">
        <v>942</v>
      </c>
      <c r="D215" s="724" t="s">
        <v>61</v>
      </c>
      <c r="E215" s="724" t="s">
        <v>129</v>
      </c>
      <c r="F215" s="972">
        <v>68.486958630000004</v>
      </c>
      <c r="G215" s="830">
        <v>27.582254420000002</v>
      </c>
      <c r="H215" s="833">
        <v>47.272674610000003</v>
      </c>
      <c r="I215" s="749">
        <v>51</v>
      </c>
      <c r="J215" s="727">
        <v>20</v>
      </c>
      <c r="K215" s="752">
        <v>75</v>
      </c>
      <c r="L215" s="776">
        <v>17</v>
      </c>
      <c r="M215" s="726">
        <v>6.666666666666667</v>
      </c>
      <c r="N215" s="758">
        <v>25</v>
      </c>
      <c r="O215" s="776">
        <v>258</v>
      </c>
      <c r="P215" s="1077">
        <v>70</v>
      </c>
    </row>
    <row r="216" spans="1:16" ht="13.5" customHeight="1" x14ac:dyDescent="0.3">
      <c r="A216" s="724" t="s">
        <v>178</v>
      </c>
      <c r="B216" s="724" t="s">
        <v>179</v>
      </c>
      <c r="C216" s="724" t="s">
        <v>942</v>
      </c>
      <c r="D216" s="724" t="s">
        <v>61</v>
      </c>
      <c r="E216" s="724" t="s">
        <v>129</v>
      </c>
      <c r="F216" s="972">
        <v>45.683137330000001</v>
      </c>
      <c r="G216" s="830">
        <v>16.884494400000001</v>
      </c>
      <c r="H216" s="833">
        <v>31.281207859999999</v>
      </c>
      <c r="I216" s="749">
        <v>52</v>
      </c>
      <c r="J216" s="727">
        <v>21</v>
      </c>
      <c r="K216" s="752">
        <v>80</v>
      </c>
      <c r="L216" s="776">
        <v>17.333333333333332</v>
      </c>
      <c r="M216" s="726">
        <v>7</v>
      </c>
      <c r="N216" s="758">
        <v>26.666666666666668</v>
      </c>
      <c r="O216" s="776">
        <v>115</v>
      </c>
      <c r="P216" s="1077">
        <v>243</v>
      </c>
    </row>
    <row r="217" spans="1:16" ht="13.5" customHeight="1" x14ac:dyDescent="0.3">
      <c r="A217" s="724" t="s">
        <v>180</v>
      </c>
      <c r="B217" s="724" t="s">
        <v>181</v>
      </c>
      <c r="C217" s="724" t="s">
        <v>942</v>
      </c>
      <c r="D217" s="724" t="s">
        <v>61</v>
      </c>
      <c r="E217" s="724" t="s">
        <v>129</v>
      </c>
      <c r="F217" s="972">
        <v>52.958256730000002</v>
      </c>
      <c r="G217" s="830">
        <v>18.623904490000001</v>
      </c>
      <c r="H217" s="833">
        <v>35.442313579999997</v>
      </c>
      <c r="I217" s="749">
        <v>72</v>
      </c>
      <c r="J217" s="727">
        <v>28</v>
      </c>
      <c r="K217" s="752">
        <v>98</v>
      </c>
      <c r="L217" s="776">
        <v>24</v>
      </c>
      <c r="M217" s="726">
        <v>9.3333333333333339</v>
      </c>
      <c r="N217" s="758">
        <v>32.666666666666664</v>
      </c>
      <c r="O217" s="776">
        <v>163</v>
      </c>
      <c r="P217" s="1077">
        <v>226</v>
      </c>
    </row>
    <row r="218" spans="1:16" ht="13.5" customHeight="1" x14ac:dyDescent="0.3">
      <c r="A218" s="724" t="s">
        <v>182</v>
      </c>
      <c r="B218" s="724" t="s">
        <v>183</v>
      </c>
      <c r="C218" s="724" t="s">
        <v>942</v>
      </c>
      <c r="D218" s="724" t="s">
        <v>61</v>
      </c>
      <c r="E218" s="724" t="s">
        <v>129</v>
      </c>
      <c r="F218" s="972">
        <v>61.63684525</v>
      </c>
      <c r="G218" s="830">
        <v>12.38526165</v>
      </c>
      <c r="H218" s="833">
        <v>36.432784490000003</v>
      </c>
      <c r="I218" s="749">
        <v>81</v>
      </c>
      <c r="J218" s="727">
        <v>13</v>
      </c>
      <c r="K218" s="752">
        <v>98</v>
      </c>
      <c r="L218" s="776">
        <v>27</v>
      </c>
      <c r="M218" s="726">
        <v>4.333333333333333</v>
      </c>
      <c r="N218" s="758">
        <v>32.666666666666664</v>
      </c>
      <c r="O218" s="776">
        <v>174</v>
      </c>
      <c r="P218" s="1077">
        <v>161</v>
      </c>
    </row>
    <row r="219" spans="1:16" ht="13.5" customHeight="1" x14ac:dyDescent="0.3">
      <c r="A219" s="724" t="s">
        <v>184</v>
      </c>
      <c r="B219" s="724" t="s">
        <v>185</v>
      </c>
      <c r="C219" s="724" t="s">
        <v>942</v>
      </c>
      <c r="D219" s="724" t="s">
        <v>61</v>
      </c>
      <c r="E219" s="724" t="s">
        <v>129</v>
      </c>
      <c r="F219" s="972">
        <v>67.203504280000004</v>
      </c>
      <c r="G219" s="830">
        <v>22.604349500000001</v>
      </c>
      <c r="H219" s="833">
        <v>44.258795480000003</v>
      </c>
      <c r="I219" s="749">
        <v>169</v>
      </c>
      <c r="J219" s="727">
        <v>60</v>
      </c>
      <c r="K219" s="752">
        <v>229</v>
      </c>
      <c r="L219" s="776">
        <v>56.333333333333336</v>
      </c>
      <c r="M219" s="726">
        <v>20</v>
      </c>
      <c r="N219" s="758">
        <v>76.333333333333329</v>
      </c>
      <c r="O219" s="776">
        <v>239</v>
      </c>
      <c r="P219" s="1077">
        <v>105</v>
      </c>
    </row>
    <row r="220" spans="1:16" ht="13.5" customHeight="1" x14ac:dyDescent="0.3">
      <c r="A220" s="724" t="s">
        <v>186</v>
      </c>
      <c r="B220" s="724" t="s">
        <v>187</v>
      </c>
      <c r="C220" s="724" t="s">
        <v>942</v>
      </c>
      <c r="D220" s="724" t="s">
        <v>61</v>
      </c>
      <c r="E220" s="724" t="s">
        <v>129</v>
      </c>
      <c r="F220" s="972">
        <v>44.133810599999997</v>
      </c>
      <c r="G220" s="830">
        <v>10.503501050000001</v>
      </c>
      <c r="H220" s="833">
        <v>26.958278880000002</v>
      </c>
      <c r="I220" s="749">
        <v>58</v>
      </c>
      <c r="J220" s="727">
        <v>14</v>
      </c>
      <c r="K220" s="752">
        <v>75</v>
      </c>
      <c r="L220" s="776">
        <v>19.333333333333332</v>
      </c>
      <c r="M220" s="726">
        <v>4.666666666666667</v>
      </c>
      <c r="N220" s="758">
        <v>25</v>
      </c>
      <c r="O220" s="776">
        <v>64</v>
      </c>
      <c r="P220" s="1077">
        <v>312</v>
      </c>
    </row>
    <row r="221" spans="1:16" ht="13.5" customHeight="1" x14ac:dyDescent="0.3">
      <c r="A221" s="724" t="s">
        <v>188</v>
      </c>
      <c r="B221" s="724" t="s">
        <v>189</v>
      </c>
      <c r="C221" s="724" t="s">
        <v>942</v>
      </c>
      <c r="D221" s="724" t="s">
        <v>61</v>
      </c>
      <c r="E221" s="724" t="s">
        <v>129</v>
      </c>
      <c r="F221" s="972">
        <v>59.463196969999998</v>
      </c>
      <c r="G221" s="830">
        <v>21.92643919</v>
      </c>
      <c r="H221" s="833">
        <v>40.052715190000001</v>
      </c>
      <c r="I221" s="749">
        <v>60</v>
      </c>
      <c r="J221" s="727">
        <v>28</v>
      </c>
      <c r="K221" s="752">
        <v>88</v>
      </c>
      <c r="L221" s="776">
        <v>20</v>
      </c>
      <c r="M221" s="726">
        <v>9.3333333333333339</v>
      </c>
      <c r="N221" s="758">
        <v>29.333333333333332</v>
      </c>
      <c r="O221" s="776">
        <v>208</v>
      </c>
      <c r="P221" s="1077">
        <v>124</v>
      </c>
    </row>
    <row r="222" spans="1:16" ht="13.5" customHeight="1" x14ac:dyDescent="0.3">
      <c r="A222" s="724" t="s">
        <v>367</v>
      </c>
      <c r="B222" s="724" t="s">
        <v>368</v>
      </c>
      <c r="C222" s="724" t="s">
        <v>368</v>
      </c>
      <c r="D222" s="724" t="s">
        <v>63</v>
      </c>
      <c r="E222" s="724" t="s">
        <v>129</v>
      </c>
      <c r="F222" s="972">
        <v>64.570709050000005</v>
      </c>
      <c r="G222" s="830">
        <v>20.728733630000001</v>
      </c>
      <c r="H222" s="833">
        <v>41.907556040000003</v>
      </c>
      <c r="I222" s="749">
        <v>330</v>
      </c>
      <c r="J222" s="727">
        <v>113</v>
      </c>
      <c r="K222" s="752">
        <v>443</v>
      </c>
      <c r="L222" s="776">
        <v>110</v>
      </c>
      <c r="M222" s="726">
        <v>37.666666666666664</v>
      </c>
      <c r="N222" s="758">
        <v>147.66666666666666</v>
      </c>
      <c r="O222" s="776">
        <v>219</v>
      </c>
      <c r="P222" s="1077">
        <v>131</v>
      </c>
    </row>
    <row r="223" spans="1:16" ht="13.5" customHeight="1" x14ac:dyDescent="0.3">
      <c r="A223" s="724" t="s">
        <v>202</v>
      </c>
      <c r="B223" s="724" t="s">
        <v>203</v>
      </c>
      <c r="C223" s="724" t="s">
        <v>922</v>
      </c>
      <c r="D223" s="724" t="s">
        <v>61</v>
      </c>
      <c r="E223" s="724" t="s">
        <v>129</v>
      </c>
      <c r="F223" s="972">
        <v>90.0391537</v>
      </c>
      <c r="G223" s="830">
        <v>25.144790489999998</v>
      </c>
      <c r="H223" s="833">
        <v>57.596805529999997</v>
      </c>
      <c r="I223" s="749">
        <v>263</v>
      </c>
      <c r="J223" s="727">
        <v>72</v>
      </c>
      <c r="K223" s="752">
        <v>335</v>
      </c>
      <c r="L223" s="776">
        <v>87.666666666666671</v>
      </c>
      <c r="M223" s="726">
        <v>24</v>
      </c>
      <c r="N223" s="758">
        <v>111.66666666666667</v>
      </c>
      <c r="O223" s="776">
        <v>301</v>
      </c>
      <c r="P223" s="1077">
        <v>10</v>
      </c>
    </row>
    <row r="224" spans="1:16" ht="13.5" customHeight="1" x14ac:dyDescent="0.3">
      <c r="A224" s="724" t="s">
        <v>190</v>
      </c>
      <c r="B224" s="724" t="s">
        <v>191</v>
      </c>
      <c r="C224" s="724" t="s">
        <v>922</v>
      </c>
      <c r="D224" s="724" t="s">
        <v>61</v>
      </c>
      <c r="E224" s="724" t="s">
        <v>129</v>
      </c>
      <c r="F224" s="972">
        <v>72.369782529999995</v>
      </c>
      <c r="G224" s="830">
        <v>23.683354210000001</v>
      </c>
      <c r="H224" s="833">
        <v>47.717047360000002</v>
      </c>
      <c r="I224" s="749">
        <v>123</v>
      </c>
      <c r="J224" s="727">
        <v>43</v>
      </c>
      <c r="K224" s="752">
        <v>166</v>
      </c>
      <c r="L224" s="776">
        <v>41</v>
      </c>
      <c r="M224" s="726">
        <v>14.333333333333334</v>
      </c>
      <c r="N224" s="758">
        <v>55.333333333333336</v>
      </c>
      <c r="O224" s="776">
        <v>262</v>
      </c>
      <c r="P224" s="1077">
        <v>63</v>
      </c>
    </row>
    <row r="225" spans="1:16" ht="13.5" customHeight="1" x14ac:dyDescent="0.3">
      <c r="A225" s="724" t="s">
        <v>192</v>
      </c>
      <c r="B225" s="724" t="s">
        <v>193</v>
      </c>
      <c r="C225" s="724" t="s">
        <v>922</v>
      </c>
      <c r="D225" s="724" t="s">
        <v>61</v>
      </c>
      <c r="E225" s="724" t="s">
        <v>129</v>
      </c>
      <c r="F225" s="972">
        <v>62.352063299999998</v>
      </c>
      <c r="G225" s="830">
        <v>25.18628331</v>
      </c>
      <c r="H225" s="833">
        <v>43.616563069999998</v>
      </c>
      <c r="I225" s="749">
        <v>109</v>
      </c>
      <c r="J225" s="727">
        <v>46</v>
      </c>
      <c r="K225" s="752">
        <v>155</v>
      </c>
      <c r="L225" s="776">
        <v>36.333333333333336</v>
      </c>
      <c r="M225" s="726">
        <v>15.333333333333334</v>
      </c>
      <c r="N225" s="758">
        <v>51.666666666666664</v>
      </c>
      <c r="O225" s="776">
        <v>232</v>
      </c>
      <c r="P225" s="1077">
        <v>108</v>
      </c>
    </row>
    <row r="226" spans="1:16" ht="13.5" customHeight="1" x14ac:dyDescent="0.3">
      <c r="A226" s="724" t="s">
        <v>194</v>
      </c>
      <c r="B226" s="724" t="s">
        <v>195</v>
      </c>
      <c r="C226" s="724" t="s">
        <v>922</v>
      </c>
      <c r="D226" s="724" t="s">
        <v>61</v>
      </c>
      <c r="E226" s="724" t="s">
        <v>129</v>
      </c>
      <c r="F226" s="972">
        <v>55.397158490000002</v>
      </c>
      <c r="G226" s="830">
        <v>15.497850079999999</v>
      </c>
      <c r="H226" s="833">
        <v>34.88064129</v>
      </c>
      <c r="I226" s="749">
        <v>87</v>
      </c>
      <c r="J226" s="727">
        <v>24</v>
      </c>
      <c r="K226" s="752">
        <v>113</v>
      </c>
      <c r="L226" s="776">
        <v>29</v>
      </c>
      <c r="M226" s="726">
        <v>8</v>
      </c>
      <c r="N226" s="758">
        <v>37.666666666666664</v>
      </c>
      <c r="O226" s="776">
        <v>155</v>
      </c>
      <c r="P226" s="1077">
        <v>223</v>
      </c>
    </row>
    <row r="227" spans="1:16" ht="13.5" customHeight="1" x14ac:dyDescent="0.3">
      <c r="A227" s="724" t="s">
        <v>196</v>
      </c>
      <c r="B227" s="724" t="s">
        <v>197</v>
      </c>
      <c r="C227" s="724" t="s">
        <v>922</v>
      </c>
      <c r="D227" s="724" t="s">
        <v>61</v>
      </c>
      <c r="E227" s="724" t="s">
        <v>129</v>
      </c>
      <c r="F227" s="972">
        <v>49.113189390000002</v>
      </c>
      <c r="G227" s="830">
        <v>15.04762245</v>
      </c>
      <c r="H227" s="833">
        <v>31.528282000000001</v>
      </c>
      <c r="I227" s="749">
        <v>77</v>
      </c>
      <c r="J227" s="727">
        <v>24</v>
      </c>
      <c r="K227" s="752">
        <v>105</v>
      </c>
      <c r="L227" s="776">
        <v>25.666666666666668</v>
      </c>
      <c r="M227" s="726">
        <v>8</v>
      </c>
      <c r="N227" s="758">
        <v>35</v>
      </c>
      <c r="O227" s="776">
        <v>116</v>
      </c>
      <c r="P227" s="1077">
        <v>207</v>
      </c>
    </row>
    <row r="228" spans="1:16" ht="13.5" customHeight="1" x14ac:dyDescent="0.3">
      <c r="A228" s="724" t="s">
        <v>198</v>
      </c>
      <c r="B228" s="724" t="s">
        <v>199</v>
      </c>
      <c r="C228" s="724" t="s">
        <v>922</v>
      </c>
      <c r="D228" s="724" t="s">
        <v>61</v>
      </c>
      <c r="E228" s="724" t="s">
        <v>129</v>
      </c>
      <c r="F228" s="972">
        <v>60.466802119999997</v>
      </c>
      <c r="G228" s="830">
        <v>17.140494090000001</v>
      </c>
      <c r="H228" s="833">
        <v>38.489220609999997</v>
      </c>
      <c r="I228" s="749">
        <v>90</v>
      </c>
      <c r="J228" s="727">
        <v>24</v>
      </c>
      <c r="K228" s="752">
        <v>116</v>
      </c>
      <c r="L228" s="776">
        <v>30</v>
      </c>
      <c r="M228" s="726">
        <v>8</v>
      </c>
      <c r="N228" s="758">
        <v>38.666666666666664</v>
      </c>
      <c r="O228" s="776">
        <v>196</v>
      </c>
      <c r="P228" s="1077">
        <v>56</v>
      </c>
    </row>
    <row r="229" spans="1:16" ht="13.5" customHeight="1" x14ac:dyDescent="0.3">
      <c r="A229" s="724" t="s">
        <v>200</v>
      </c>
      <c r="B229" s="724" t="s">
        <v>201</v>
      </c>
      <c r="C229" s="724" t="s">
        <v>922</v>
      </c>
      <c r="D229" s="724" t="s">
        <v>61</v>
      </c>
      <c r="E229" s="724" t="s">
        <v>129</v>
      </c>
      <c r="F229" s="972">
        <v>46.389049669999999</v>
      </c>
      <c r="G229" s="830">
        <v>15.68018855</v>
      </c>
      <c r="H229" s="833">
        <v>30.729377499999998</v>
      </c>
      <c r="I229" s="749">
        <v>83</v>
      </c>
      <c r="J229" s="727">
        <v>29</v>
      </c>
      <c r="K229" s="752">
        <v>112</v>
      </c>
      <c r="L229" s="776">
        <v>27.666666666666668</v>
      </c>
      <c r="M229" s="726">
        <v>9.6666666666666661</v>
      </c>
      <c r="N229" s="758">
        <v>37.333333333333336</v>
      </c>
      <c r="O229" s="776">
        <v>110</v>
      </c>
      <c r="P229" s="1077">
        <v>148</v>
      </c>
    </row>
    <row r="230" spans="1:16" ht="13.5" customHeight="1" x14ac:dyDescent="0.3">
      <c r="A230" s="724" t="s">
        <v>204</v>
      </c>
      <c r="B230" s="724" t="s">
        <v>205</v>
      </c>
      <c r="C230" s="724" t="s">
        <v>922</v>
      </c>
      <c r="D230" s="724" t="s">
        <v>61</v>
      </c>
      <c r="E230" s="724" t="s">
        <v>129</v>
      </c>
      <c r="F230" s="972">
        <v>43.033605479999999</v>
      </c>
      <c r="G230" s="830">
        <v>11.08318745</v>
      </c>
      <c r="H230" s="833">
        <v>26.74122496</v>
      </c>
      <c r="I230" s="749">
        <v>70</v>
      </c>
      <c r="J230" s="727">
        <v>18</v>
      </c>
      <c r="K230" s="752">
        <v>89</v>
      </c>
      <c r="L230" s="776">
        <v>23.333333333333332</v>
      </c>
      <c r="M230" s="726">
        <v>6</v>
      </c>
      <c r="N230" s="758">
        <v>29.666666666666668</v>
      </c>
      <c r="O230" s="776">
        <v>59</v>
      </c>
      <c r="P230" s="1077">
        <v>314</v>
      </c>
    </row>
    <row r="231" spans="1:16" ht="13.5" customHeight="1" x14ac:dyDescent="0.3">
      <c r="A231" s="724" t="s">
        <v>548</v>
      </c>
      <c r="B231" s="724" t="s">
        <v>549</v>
      </c>
      <c r="C231" s="724" t="s">
        <v>943</v>
      </c>
      <c r="D231" s="724" t="s">
        <v>58</v>
      </c>
      <c r="E231" s="724" t="s">
        <v>129</v>
      </c>
      <c r="F231" s="972">
        <v>41.730242799999999</v>
      </c>
      <c r="G231" s="830">
        <v>12.96217697</v>
      </c>
      <c r="H231" s="833">
        <v>27.103792259999999</v>
      </c>
      <c r="I231" s="749">
        <v>77</v>
      </c>
      <c r="J231" s="727">
        <v>26</v>
      </c>
      <c r="K231" s="752">
        <v>104</v>
      </c>
      <c r="L231" s="776">
        <v>25.666666666666668</v>
      </c>
      <c r="M231" s="726">
        <v>8.6666666666666661</v>
      </c>
      <c r="N231" s="758">
        <v>34.666666666666664</v>
      </c>
      <c r="O231" s="776">
        <v>68</v>
      </c>
      <c r="P231" s="1077">
        <v>220</v>
      </c>
    </row>
    <row r="232" spans="1:16" ht="13.5" customHeight="1" x14ac:dyDescent="0.3">
      <c r="A232" s="724" t="s">
        <v>550</v>
      </c>
      <c r="B232" s="724" t="s">
        <v>551</v>
      </c>
      <c r="C232" s="724" t="s">
        <v>943</v>
      </c>
      <c r="D232" s="724" t="s">
        <v>58</v>
      </c>
      <c r="E232" s="724" t="s">
        <v>129</v>
      </c>
      <c r="F232" s="972">
        <v>45.024275080000002</v>
      </c>
      <c r="G232" s="830">
        <v>15.27381533</v>
      </c>
      <c r="H232" s="833">
        <v>29.753622830000001</v>
      </c>
      <c r="I232" s="749">
        <v>57</v>
      </c>
      <c r="J232" s="727">
        <v>18</v>
      </c>
      <c r="K232" s="752">
        <v>81</v>
      </c>
      <c r="L232" s="776">
        <v>19</v>
      </c>
      <c r="M232" s="726">
        <v>6</v>
      </c>
      <c r="N232" s="758">
        <v>27</v>
      </c>
      <c r="O232" s="776">
        <v>94</v>
      </c>
      <c r="P232" s="1077">
        <v>189</v>
      </c>
    </row>
    <row r="233" spans="1:16" ht="13.5" customHeight="1" x14ac:dyDescent="0.3">
      <c r="A233" s="724" t="s">
        <v>552</v>
      </c>
      <c r="B233" s="724" t="s">
        <v>553</v>
      </c>
      <c r="C233" s="724" t="s">
        <v>943</v>
      </c>
      <c r="D233" s="724" t="s">
        <v>58</v>
      </c>
      <c r="E233" s="724" t="s">
        <v>129</v>
      </c>
      <c r="F233" s="972">
        <v>39.169155850000003</v>
      </c>
      <c r="G233" s="830">
        <v>6.2210175540000003</v>
      </c>
      <c r="H233" s="833">
        <v>22.045124130000001</v>
      </c>
      <c r="I233" s="749">
        <v>73</v>
      </c>
      <c r="J233" s="727">
        <v>9</v>
      </c>
      <c r="K233" s="752">
        <v>87</v>
      </c>
      <c r="L233" s="776">
        <v>24.333333333333332</v>
      </c>
      <c r="M233" s="726">
        <v>3</v>
      </c>
      <c r="N233" s="758">
        <v>29</v>
      </c>
      <c r="O233" s="776">
        <v>17</v>
      </c>
      <c r="P233" s="1077">
        <v>302</v>
      </c>
    </row>
    <row r="234" spans="1:16" ht="13.5" customHeight="1" x14ac:dyDescent="0.3">
      <c r="A234" s="724" t="s">
        <v>554</v>
      </c>
      <c r="B234" s="724" t="s">
        <v>555</v>
      </c>
      <c r="C234" s="724" t="s">
        <v>943</v>
      </c>
      <c r="D234" s="724" t="s">
        <v>58</v>
      </c>
      <c r="E234" s="724" t="s">
        <v>129</v>
      </c>
      <c r="F234" s="972">
        <v>33.117628250000003</v>
      </c>
      <c r="G234" s="830">
        <v>9.7019685580000008</v>
      </c>
      <c r="H234" s="833">
        <v>21.164375809999999</v>
      </c>
      <c r="I234" s="749">
        <v>59</v>
      </c>
      <c r="J234" s="727">
        <v>16</v>
      </c>
      <c r="K234" s="752">
        <v>77</v>
      </c>
      <c r="L234" s="776">
        <v>19.666666666666668</v>
      </c>
      <c r="M234" s="726">
        <v>5.333333333333333</v>
      </c>
      <c r="N234" s="758">
        <v>25.666666666666668</v>
      </c>
      <c r="O234" s="776">
        <v>11</v>
      </c>
      <c r="P234" s="1077">
        <v>305</v>
      </c>
    </row>
    <row r="235" spans="1:16" ht="13.5" customHeight="1" x14ac:dyDescent="0.3">
      <c r="A235" s="724" t="s">
        <v>556</v>
      </c>
      <c r="B235" s="724" t="s">
        <v>557</v>
      </c>
      <c r="C235" s="724" t="s">
        <v>943</v>
      </c>
      <c r="D235" s="724" t="s">
        <v>58</v>
      </c>
      <c r="E235" s="724" t="s">
        <v>129</v>
      </c>
      <c r="F235" s="972">
        <v>45.188423610000001</v>
      </c>
      <c r="G235" s="830">
        <v>10.07372829</v>
      </c>
      <c r="H235" s="833">
        <v>26.786467380000001</v>
      </c>
      <c r="I235" s="749">
        <v>69</v>
      </c>
      <c r="J235" s="727">
        <v>18</v>
      </c>
      <c r="K235" s="752">
        <v>85</v>
      </c>
      <c r="L235" s="776">
        <v>23</v>
      </c>
      <c r="M235" s="726">
        <v>6</v>
      </c>
      <c r="N235" s="758">
        <v>28.333333333333332</v>
      </c>
      <c r="O235" s="776">
        <v>60</v>
      </c>
      <c r="P235" s="1077">
        <v>301</v>
      </c>
    </row>
    <row r="236" spans="1:16" ht="13.5" customHeight="1" x14ac:dyDescent="0.3">
      <c r="A236" s="724" t="s">
        <v>206</v>
      </c>
      <c r="B236" s="724" t="s">
        <v>207</v>
      </c>
      <c r="C236" s="724" t="s">
        <v>207</v>
      </c>
      <c r="D236" s="724" t="s">
        <v>61</v>
      </c>
      <c r="E236" s="724" t="s">
        <v>129</v>
      </c>
      <c r="F236" s="972">
        <v>33.438225500000001</v>
      </c>
      <c r="G236" s="830">
        <v>0</v>
      </c>
      <c r="H236" s="833">
        <v>22.388500000000001</v>
      </c>
      <c r="I236" s="749">
        <v>18</v>
      </c>
      <c r="J236" s="727">
        <v>4</v>
      </c>
      <c r="K236" s="752">
        <v>28</v>
      </c>
      <c r="L236" s="776">
        <v>6</v>
      </c>
      <c r="M236" s="726">
        <v>1.3333333333333333</v>
      </c>
      <c r="N236" s="758">
        <v>9.3333333333333339</v>
      </c>
      <c r="O236" s="776">
        <v>21</v>
      </c>
      <c r="P236" s="1077">
        <v>303</v>
      </c>
    </row>
    <row r="237" spans="1:16" ht="13.5" customHeight="1" x14ac:dyDescent="0.3">
      <c r="A237" s="724" t="s">
        <v>647</v>
      </c>
      <c r="B237" s="724" t="s">
        <v>648</v>
      </c>
      <c r="C237" s="724" t="s">
        <v>646</v>
      </c>
      <c r="D237" s="724" t="s">
        <v>60</v>
      </c>
      <c r="E237" s="724" t="s">
        <v>129</v>
      </c>
      <c r="F237" s="972">
        <v>72.797933400000005</v>
      </c>
      <c r="G237" s="830">
        <v>19.379954949999998</v>
      </c>
      <c r="H237" s="833">
        <v>45.475907769999999</v>
      </c>
      <c r="I237" s="749">
        <v>159</v>
      </c>
      <c r="J237" s="727">
        <v>47</v>
      </c>
      <c r="K237" s="752">
        <v>206</v>
      </c>
      <c r="L237" s="776">
        <v>53</v>
      </c>
      <c r="M237" s="726">
        <v>15.666666666666666</v>
      </c>
      <c r="N237" s="758">
        <v>68.666666666666671</v>
      </c>
      <c r="O237" s="776">
        <v>250</v>
      </c>
      <c r="P237" s="1077">
        <v>99</v>
      </c>
    </row>
    <row r="238" spans="1:16" ht="13.5" customHeight="1" x14ac:dyDescent="0.3">
      <c r="A238" s="724" t="s">
        <v>645</v>
      </c>
      <c r="B238" s="724" t="s">
        <v>646</v>
      </c>
      <c r="C238" s="724" t="s">
        <v>646</v>
      </c>
      <c r="D238" s="724" t="s">
        <v>60</v>
      </c>
      <c r="E238" s="724" t="s">
        <v>129</v>
      </c>
      <c r="F238" s="972">
        <v>53.67248378</v>
      </c>
      <c r="G238" s="830">
        <v>15.10850737</v>
      </c>
      <c r="H238" s="833">
        <v>33.994158210000002</v>
      </c>
      <c r="I238" s="749">
        <v>266</v>
      </c>
      <c r="J238" s="727">
        <v>80</v>
      </c>
      <c r="K238" s="752">
        <v>346</v>
      </c>
      <c r="L238" s="776">
        <v>88.666666666666671</v>
      </c>
      <c r="M238" s="726">
        <v>26.666666666666668</v>
      </c>
      <c r="N238" s="758">
        <v>115.33333333333333</v>
      </c>
      <c r="O238" s="776">
        <v>144</v>
      </c>
      <c r="P238" s="1077">
        <v>165</v>
      </c>
    </row>
    <row r="239" spans="1:16" ht="13.5" customHeight="1" x14ac:dyDescent="0.3">
      <c r="A239" s="724" t="s">
        <v>630</v>
      </c>
      <c r="B239" s="724" t="s">
        <v>631</v>
      </c>
      <c r="C239" s="724" t="s">
        <v>925</v>
      </c>
      <c r="D239" s="724" t="s">
        <v>56</v>
      </c>
      <c r="E239" s="724" t="s">
        <v>129</v>
      </c>
      <c r="F239" s="972">
        <v>46.348927949999997</v>
      </c>
      <c r="G239" s="830">
        <v>9.1453824830000006</v>
      </c>
      <c r="H239" s="833">
        <v>27.046262930000001</v>
      </c>
      <c r="I239" s="749">
        <v>107</v>
      </c>
      <c r="J239" s="727">
        <v>20</v>
      </c>
      <c r="K239" s="752">
        <v>130</v>
      </c>
      <c r="L239" s="776">
        <v>35.666666666666664</v>
      </c>
      <c r="M239" s="726">
        <v>6.666666666666667</v>
      </c>
      <c r="N239" s="758">
        <v>43.333333333333336</v>
      </c>
      <c r="O239" s="776">
        <v>66</v>
      </c>
      <c r="P239" s="1077">
        <v>274</v>
      </c>
    </row>
    <row r="240" spans="1:16" ht="13.5" customHeight="1" x14ac:dyDescent="0.3">
      <c r="A240" s="724" t="s">
        <v>634</v>
      </c>
      <c r="B240" s="724" t="s">
        <v>635</v>
      </c>
      <c r="C240" s="724" t="s">
        <v>925</v>
      </c>
      <c r="D240" s="724" t="s">
        <v>56</v>
      </c>
      <c r="E240" s="724" t="s">
        <v>129</v>
      </c>
      <c r="F240" s="972">
        <v>52.597522240000004</v>
      </c>
      <c r="G240" s="830">
        <v>12.60363954</v>
      </c>
      <c r="H240" s="833">
        <v>31.955937339999998</v>
      </c>
      <c r="I240" s="749">
        <v>165</v>
      </c>
      <c r="J240" s="727">
        <v>43</v>
      </c>
      <c r="K240" s="752">
        <v>208</v>
      </c>
      <c r="L240" s="776">
        <v>55</v>
      </c>
      <c r="M240" s="726">
        <v>14.333333333333334</v>
      </c>
      <c r="N240" s="758">
        <v>69.333333333333329</v>
      </c>
      <c r="O240" s="776">
        <v>123</v>
      </c>
      <c r="P240" s="1077">
        <v>221</v>
      </c>
    </row>
    <row r="241" spans="1:16" ht="13.5" customHeight="1" x14ac:dyDescent="0.3">
      <c r="A241" s="724" t="s">
        <v>632</v>
      </c>
      <c r="B241" s="724" t="s">
        <v>633</v>
      </c>
      <c r="C241" s="724" t="s">
        <v>925</v>
      </c>
      <c r="D241" s="724" t="s">
        <v>56</v>
      </c>
      <c r="E241" s="724" t="s">
        <v>129</v>
      </c>
      <c r="F241" s="972">
        <v>43.491443400000001</v>
      </c>
      <c r="G241" s="830">
        <v>9.8423801550000007</v>
      </c>
      <c r="H241" s="833">
        <v>26.076370619999999</v>
      </c>
      <c r="I241" s="749">
        <v>75</v>
      </c>
      <c r="J241" s="727">
        <v>17</v>
      </c>
      <c r="K241" s="752">
        <v>93</v>
      </c>
      <c r="L241" s="776">
        <v>25</v>
      </c>
      <c r="M241" s="726">
        <v>5.666666666666667</v>
      </c>
      <c r="N241" s="758">
        <v>31</v>
      </c>
      <c r="O241" s="776">
        <v>50</v>
      </c>
      <c r="P241" s="1077">
        <v>170</v>
      </c>
    </row>
    <row r="242" spans="1:16" ht="13.5" customHeight="1" x14ac:dyDescent="0.3">
      <c r="A242" s="724" t="s">
        <v>636</v>
      </c>
      <c r="B242" s="724" t="s">
        <v>637</v>
      </c>
      <c r="C242" s="724" t="s">
        <v>925</v>
      </c>
      <c r="D242" s="724" t="s">
        <v>56</v>
      </c>
      <c r="E242" s="724" t="s">
        <v>129</v>
      </c>
      <c r="F242" s="972">
        <v>55.376259679999997</v>
      </c>
      <c r="G242" s="830">
        <v>12.33979924</v>
      </c>
      <c r="H242" s="833">
        <v>33.490567630000001</v>
      </c>
      <c r="I242" s="749">
        <v>103</v>
      </c>
      <c r="J242" s="727">
        <v>24</v>
      </c>
      <c r="K242" s="752">
        <v>127</v>
      </c>
      <c r="L242" s="776">
        <v>34.333333333333336</v>
      </c>
      <c r="M242" s="726">
        <v>8</v>
      </c>
      <c r="N242" s="758">
        <v>42.333333333333336</v>
      </c>
      <c r="O242" s="776">
        <v>140</v>
      </c>
      <c r="P242" s="1077">
        <v>121</v>
      </c>
    </row>
    <row r="243" spans="1:16" ht="13.5" customHeight="1" x14ac:dyDescent="0.3">
      <c r="A243" s="724" t="s">
        <v>638</v>
      </c>
      <c r="B243" s="724" t="s">
        <v>639</v>
      </c>
      <c r="C243" s="724" t="s">
        <v>925</v>
      </c>
      <c r="D243" s="724" t="s">
        <v>56</v>
      </c>
      <c r="E243" s="724" t="s">
        <v>129</v>
      </c>
      <c r="F243" s="972">
        <v>41.107751919999998</v>
      </c>
      <c r="G243" s="830">
        <v>9.5967632599999995</v>
      </c>
      <c r="H243" s="833">
        <v>25.00817764</v>
      </c>
      <c r="I243" s="749">
        <v>109</v>
      </c>
      <c r="J243" s="727">
        <v>24</v>
      </c>
      <c r="K243" s="752">
        <v>136</v>
      </c>
      <c r="L243" s="776">
        <v>36.333333333333336</v>
      </c>
      <c r="M243" s="726">
        <v>8</v>
      </c>
      <c r="N243" s="758">
        <v>45.333333333333336</v>
      </c>
      <c r="O243" s="776">
        <v>37</v>
      </c>
      <c r="P243" s="1077">
        <v>163</v>
      </c>
    </row>
    <row r="244" spans="1:16" ht="13.5" customHeight="1" x14ac:dyDescent="0.3">
      <c r="A244" s="724" t="s">
        <v>1220</v>
      </c>
      <c r="B244" s="724" t="s">
        <v>1221</v>
      </c>
      <c r="C244" s="724" t="s">
        <v>925</v>
      </c>
      <c r="D244" s="724" t="s">
        <v>56</v>
      </c>
      <c r="E244" s="724" t="s">
        <v>129</v>
      </c>
      <c r="F244" s="972">
        <v>42.51712723</v>
      </c>
      <c r="G244" s="830">
        <v>11.78233095</v>
      </c>
      <c r="H244" s="833">
        <v>26.637428069999999</v>
      </c>
      <c r="I244" s="749">
        <v>99</v>
      </c>
      <c r="J244" s="727">
        <v>31</v>
      </c>
      <c r="K244" s="752">
        <v>129</v>
      </c>
      <c r="L244" s="776">
        <v>33</v>
      </c>
      <c r="M244" s="726">
        <v>10.333333333333334</v>
      </c>
      <c r="N244" s="758">
        <v>43</v>
      </c>
      <c r="O244" s="776">
        <v>58</v>
      </c>
      <c r="P244" s="1077">
        <v>142</v>
      </c>
    </row>
    <row r="245" spans="1:16" ht="13.5" customHeight="1" x14ac:dyDescent="0.3">
      <c r="A245" s="724" t="s">
        <v>663</v>
      </c>
      <c r="B245" s="724" t="s">
        <v>664</v>
      </c>
      <c r="C245" s="724" t="s">
        <v>924</v>
      </c>
      <c r="D245" s="724" t="s">
        <v>60</v>
      </c>
      <c r="E245" s="724" t="s">
        <v>129</v>
      </c>
      <c r="F245" s="972">
        <v>79.203086670000005</v>
      </c>
      <c r="G245" s="830">
        <v>24.50630623</v>
      </c>
      <c r="H245" s="833">
        <v>51.707773690000003</v>
      </c>
      <c r="I245" s="749">
        <v>250</v>
      </c>
      <c r="J245" s="727">
        <v>78</v>
      </c>
      <c r="K245" s="752">
        <v>328</v>
      </c>
      <c r="L245" s="776">
        <v>83.333333333333329</v>
      </c>
      <c r="M245" s="726">
        <v>26</v>
      </c>
      <c r="N245" s="758">
        <v>109.33333333333333</v>
      </c>
      <c r="O245" s="776">
        <v>287</v>
      </c>
      <c r="P245" s="1077">
        <v>15</v>
      </c>
    </row>
    <row r="246" spans="1:16" ht="13.5" customHeight="1" x14ac:dyDescent="0.3">
      <c r="A246" s="724" t="s">
        <v>649</v>
      </c>
      <c r="B246" s="724" t="s">
        <v>650</v>
      </c>
      <c r="C246" s="724" t="s">
        <v>924</v>
      </c>
      <c r="D246" s="724" t="s">
        <v>60</v>
      </c>
      <c r="E246" s="724" t="s">
        <v>129</v>
      </c>
      <c r="F246" s="972">
        <v>73.944198959999994</v>
      </c>
      <c r="G246" s="830">
        <v>25.918052979999999</v>
      </c>
      <c r="H246" s="833">
        <v>49.52407985</v>
      </c>
      <c r="I246" s="749">
        <v>100</v>
      </c>
      <c r="J246" s="727">
        <v>34</v>
      </c>
      <c r="K246" s="752">
        <v>136</v>
      </c>
      <c r="L246" s="776">
        <v>33.333333333333336</v>
      </c>
      <c r="M246" s="726">
        <v>11.333333333333334</v>
      </c>
      <c r="N246" s="758">
        <v>45.333333333333336</v>
      </c>
      <c r="O246" s="776">
        <v>273</v>
      </c>
      <c r="P246" s="1077">
        <v>126</v>
      </c>
    </row>
    <row r="247" spans="1:16" ht="13.5" customHeight="1" x14ac:dyDescent="0.3">
      <c r="A247" s="724" t="s">
        <v>651</v>
      </c>
      <c r="B247" s="724" t="s">
        <v>652</v>
      </c>
      <c r="C247" s="724" t="s">
        <v>924</v>
      </c>
      <c r="D247" s="724" t="s">
        <v>60</v>
      </c>
      <c r="E247" s="724" t="s">
        <v>129</v>
      </c>
      <c r="F247" s="972">
        <v>62.908271429999999</v>
      </c>
      <c r="G247" s="830">
        <v>15.57611322</v>
      </c>
      <c r="H247" s="833">
        <v>39.188417970000003</v>
      </c>
      <c r="I247" s="749">
        <v>100</v>
      </c>
      <c r="J247" s="727">
        <v>22</v>
      </c>
      <c r="K247" s="752">
        <v>125</v>
      </c>
      <c r="L247" s="776">
        <v>33.333333333333336</v>
      </c>
      <c r="M247" s="726">
        <v>7.333333333333333</v>
      </c>
      <c r="N247" s="758">
        <v>41.666666666666664</v>
      </c>
      <c r="O247" s="776">
        <v>201</v>
      </c>
      <c r="P247" s="1077">
        <v>157</v>
      </c>
    </row>
    <row r="248" spans="1:16" ht="13.5" customHeight="1" x14ac:dyDescent="0.3">
      <c r="A248" s="724" t="s">
        <v>653</v>
      </c>
      <c r="B248" s="724" t="s">
        <v>654</v>
      </c>
      <c r="C248" s="724" t="s">
        <v>924</v>
      </c>
      <c r="D248" s="724" t="s">
        <v>60</v>
      </c>
      <c r="E248" s="724" t="s">
        <v>129</v>
      </c>
      <c r="F248" s="972">
        <v>52.746206790000002</v>
      </c>
      <c r="G248" s="830">
        <v>11.23220895</v>
      </c>
      <c r="H248" s="833">
        <v>31.55338489</v>
      </c>
      <c r="I248" s="749">
        <v>84</v>
      </c>
      <c r="J248" s="727">
        <v>18</v>
      </c>
      <c r="K248" s="752">
        <v>104</v>
      </c>
      <c r="L248" s="776">
        <v>28</v>
      </c>
      <c r="M248" s="726">
        <v>6</v>
      </c>
      <c r="N248" s="758">
        <v>34.666666666666664</v>
      </c>
      <c r="O248" s="776">
        <v>118</v>
      </c>
      <c r="P248" s="1077">
        <v>250</v>
      </c>
    </row>
    <row r="249" spans="1:16" ht="13.5" customHeight="1" x14ac:dyDescent="0.3">
      <c r="A249" s="724" t="s">
        <v>655</v>
      </c>
      <c r="B249" s="724" t="s">
        <v>656</v>
      </c>
      <c r="C249" s="724" t="s">
        <v>924</v>
      </c>
      <c r="D249" s="724" t="s">
        <v>60</v>
      </c>
      <c r="E249" s="724" t="s">
        <v>129</v>
      </c>
      <c r="F249" s="972">
        <v>82.343073869999998</v>
      </c>
      <c r="G249" s="830">
        <v>20.790604680000001</v>
      </c>
      <c r="H249" s="833">
        <v>51.109465040000003</v>
      </c>
      <c r="I249" s="749">
        <v>144</v>
      </c>
      <c r="J249" s="727">
        <v>36</v>
      </c>
      <c r="K249" s="752">
        <v>182</v>
      </c>
      <c r="L249" s="776">
        <v>48</v>
      </c>
      <c r="M249" s="726">
        <v>12</v>
      </c>
      <c r="N249" s="758">
        <v>60.666666666666664</v>
      </c>
      <c r="O249" s="776">
        <v>281</v>
      </c>
      <c r="P249" s="1077">
        <v>150</v>
      </c>
    </row>
    <row r="250" spans="1:16" ht="13.5" customHeight="1" x14ac:dyDescent="0.3">
      <c r="A250" s="724" t="s">
        <v>657</v>
      </c>
      <c r="B250" s="724" t="s">
        <v>658</v>
      </c>
      <c r="C250" s="724" t="s">
        <v>924</v>
      </c>
      <c r="D250" s="724" t="s">
        <v>60</v>
      </c>
      <c r="E250" s="724" t="s">
        <v>129</v>
      </c>
      <c r="F250" s="972">
        <v>57.460582889999998</v>
      </c>
      <c r="G250" s="830">
        <v>17.334337999999999</v>
      </c>
      <c r="H250" s="833">
        <v>36.973557550000002</v>
      </c>
      <c r="I250" s="749">
        <v>99</v>
      </c>
      <c r="J250" s="727">
        <v>30</v>
      </c>
      <c r="K250" s="752">
        <v>132</v>
      </c>
      <c r="L250" s="776">
        <v>33</v>
      </c>
      <c r="M250" s="726">
        <v>10</v>
      </c>
      <c r="N250" s="758">
        <v>44</v>
      </c>
      <c r="O250" s="776">
        <v>177</v>
      </c>
      <c r="P250" s="1077">
        <v>235</v>
      </c>
    </row>
    <row r="251" spans="1:16" ht="13.5" customHeight="1" x14ac:dyDescent="0.3">
      <c r="A251" s="724" t="s">
        <v>659</v>
      </c>
      <c r="B251" s="724" t="s">
        <v>660</v>
      </c>
      <c r="C251" s="724" t="s">
        <v>924</v>
      </c>
      <c r="D251" s="724" t="s">
        <v>60</v>
      </c>
      <c r="E251" s="724" t="s">
        <v>129</v>
      </c>
      <c r="F251" s="972">
        <v>49.87295116</v>
      </c>
      <c r="G251" s="830">
        <v>13.0556941</v>
      </c>
      <c r="H251" s="833">
        <v>31.145572990000002</v>
      </c>
      <c r="I251" s="749">
        <v>98</v>
      </c>
      <c r="J251" s="727">
        <v>27</v>
      </c>
      <c r="K251" s="752">
        <v>126</v>
      </c>
      <c r="L251" s="776">
        <v>32.666666666666664</v>
      </c>
      <c r="M251" s="726">
        <v>9</v>
      </c>
      <c r="N251" s="758">
        <v>42</v>
      </c>
      <c r="O251" s="776">
        <v>113</v>
      </c>
      <c r="P251" s="1077">
        <v>233</v>
      </c>
    </row>
    <row r="252" spans="1:16" ht="13.5" customHeight="1" x14ac:dyDescent="0.3">
      <c r="A252" s="724" t="s">
        <v>661</v>
      </c>
      <c r="B252" s="724" t="s">
        <v>662</v>
      </c>
      <c r="C252" s="724" t="s">
        <v>924</v>
      </c>
      <c r="D252" s="724" t="s">
        <v>60</v>
      </c>
      <c r="E252" s="724" t="s">
        <v>129</v>
      </c>
      <c r="F252" s="972">
        <v>51.319887790000003</v>
      </c>
      <c r="G252" s="830">
        <v>14.255577450000001</v>
      </c>
      <c r="H252" s="833">
        <v>32.498465410000001</v>
      </c>
      <c r="I252" s="749">
        <v>82</v>
      </c>
      <c r="J252" s="727">
        <v>24</v>
      </c>
      <c r="K252" s="752">
        <v>108</v>
      </c>
      <c r="L252" s="776">
        <v>27.333333333333332</v>
      </c>
      <c r="M252" s="726">
        <v>8</v>
      </c>
      <c r="N252" s="758">
        <v>36</v>
      </c>
      <c r="O252" s="776">
        <v>129</v>
      </c>
      <c r="P252" s="1077">
        <v>204</v>
      </c>
    </row>
    <row r="253" spans="1:16" ht="13.5" customHeight="1" x14ac:dyDescent="0.3">
      <c r="A253" s="724" t="s">
        <v>665</v>
      </c>
      <c r="B253" s="724" t="s">
        <v>666</v>
      </c>
      <c r="C253" s="724" t="s">
        <v>924</v>
      </c>
      <c r="D253" s="724" t="s">
        <v>60</v>
      </c>
      <c r="E253" s="724" t="s">
        <v>129</v>
      </c>
      <c r="F253" s="972">
        <v>65.491294719999999</v>
      </c>
      <c r="G253" s="830">
        <v>20.057463049999999</v>
      </c>
      <c r="H253" s="833">
        <v>42.277992869999999</v>
      </c>
      <c r="I253" s="749">
        <v>68</v>
      </c>
      <c r="J253" s="727">
        <v>17</v>
      </c>
      <c r="K253" s="752">
        <v>90</v>
      </c>
      <c r="L253" s="776">
        <v>22.666666666666668</v>
      </c>
      <c r="M253" s="726">
        <v>5.666666666666667</v>
      </c>
      <c r="N253" s="758">
        <v>30</v>
      </c>
      <c r="O253" s="776">
        <v>224</v>
      </c>
      <c r="P253" s="1077">
        <v>125</v>
      </c>
    </row>
    <row r="254" spans="1:16" ht="13.5" customHeight="1" x14ac:dyDescent="0.3">
      <c r="A254" s="724" t="s">
        <v>287</v>
      </c>
      <c r="B254" s="724" t="s">
        <v>288</v>
      </c>
      <c r="C254" s="724" t="s">
        <v>944</v>
      </c>
      <c r="D254" s="724" t="s">
        <v>59</v>
      </c>
      <c r="E254" s="724" t="s">
        <v>129</v>
      </c>
      <c r="F254" s="972">
        <v>35.901484889999999</v>
      </c>
      <c r="G254" s="830">
        <v>7.3022248369999998</v>
      </c>
      <c r="H254" s="833">
        <v>21.1234261</v>
      </c>
      <c r="I254" s="749">
        <v>52</v>
      </c>
      <c r="J254" s="727">
        <v>12</v>
      </c>
      <c r="K254" s="752">
        <v>65</v>
      </c>
      <c r="L254" s="776">
        <v>17.333333333333332</v>
      </c>
      <c r="M254" s="726">
        <v>4</v>
      </c>
      <c r="N254" s="758">
        <v>21.666666666666668</v>
      </c>
      <c r="O254" s="776">
        <v>10</v>
      </c>
      <c r="P254" s="1077">
        <v>212</v>
      </c>
    </row>
    <row r="255" spans="1:16" ht="13.5" customHeight="1" x14ac:dyDescent="0.3">
      <c r="A255" s="724" t="s">
        <v>289</v>
      </c>
      <c r="B255" s="724" t="s">
        <v>290</v>
      </c>
      <c r="C255" s="724" t="s">
        <v>944</v>
      </c>
      <c r="D255" s="724" t="s">
        <v>59</v>
      </c>
      <c r="E255" s="724" t="s">
        <v>129</v>
      </c>
      <c r="F255" s="972">
        <v>66.686293739999996</v>
      </c>
      <c r="G255" s="830">
        <v>17.23860329</v>
      </c>
      <c r="H255" s="833">
        <v>41.416422969999999</v>
      </c>
      <c r="I255" s="749">
        <v>104</v>
      </c>
      <c r="J255" s="727">
        <v>31</v>
      </c>
      <c r="K255" s="752">
        <v>132</v>
      </c>
      <c r="L255" s="776">
        <v>34.666666666666664</v>
      </c>
      <c r="M255" s="726">
        <v>10.333333333333334</v>
      </c>
      <c r="N255" s="758">
        <v>44</v>
      </c>
      <c r="O255" s="776">
        <v>216</v>
      </c>
      <c r="P255" s="1077">
        <v>71</v>
      </c>
    </row>
    <row r="256" spans="1:16" ht="13.5" customHeight="1" x14ac:dyDescent="0.3">
      <c r="A256" s="724" t="s">
        <v>291</v>
      </c>
      <c r="B256" s="724" t="s">
        <v>292</v>
      </c>
      <c r="C256" s="724" t="s">
        <v>944</v>
      </c>
      <c r="D256" s="724" t="s">
        <v>59</v>
      </c>
      <c r="E256" s="724" t="s">
        <v>129</v>
      </c>
      <c r="F256" s="972">
        <v>31.356859360000001</v>
      </c>
      <c r="G256" s="830">
        <v>15.999283</v>
      </c>
      <c r="H256" s="833">
        <v>23.60313184</v>
      </c>
      <c r="I256" s="749">
        <v>50</v>
      </c>
      <c r="J256" s="727">
        <v>26</v>
      </c>
      <c r="K256" s="752">
        <v>79</v>
      </c>
      <c r="L256" s="776">
        <v>16.666666666666668</v>
      </c>
      <c r="M256" s="726">
        <v>8.6666666666666661</v>
      </c>
      <c r="N256" s="758">
        <v>26.333333333333332</v>
      </c>
      <c r="O256" s="776">
        <v>29</v>
      </c>
      <c r="P256" s="1077">
        <v>229</v>
      </c>
    </row>
    <row r="257" spans="1:16" ht="13.5" customHeight="1" x14ac:dyDescent="0.3">
      <c r="A257" s="724" t="s">
        <v>1216</v>
      </c>
      <c r="B257" s="724" t="s">
        <v>1217</v>
      </c>
      <c r="C257" s="724" t="s">
        <v>944</v>
      </c>
      <c r="D257" s="724" t="s">
        <v>59</v>
      </c>
      <c r="E257" s="724" t="s">
        <v>129</v>
      </c>
      <c r="F257" s="972">
        <v>46.258900519999997</v>
      </c>
      <c r="G257" s="830">
        <v>15.423665590000001</v>
      </c>
      <c r="H257" s="833">
        <v>30.341927250000001</v>
      </c>
      <c r="I257" s="749">
        <v>185</v>
      </c>
      <c r="J257" s="727">
        <v>67</v>
      </c>
      <c r="K257" s="752">
        <v>252</v>
      </c>
      <c r="L257" s="776">
        <v>61.666666666666664</v>
      </c>
      <c r="M257" s="726">
        <v>22.333333333333332</v>
      </c>
      <c r="N257" s="758">
        <v>84</v>
      </c>
      <c r="O257" s="776">
        <v>104</v>
      </c>
      <c r="P257" s="1077">
        <v>158</v>
      </c>
    </row>
    <row r="258" spans="1:16" ht="13.5" customHeight="1" x14ac:dyDescent="0.3">
      <c r="A258" s="724" t="s">
        <v>1218</v>
      </c>
      <c r="B258" s="724" t="s">
        <v>1219</v>
      </c>
      <c r="C258" s="724" t="s">
        <v>944</v>
      </c>
      <c r="D258" s="724" t="s">
        <v>59</v>
      </c>
      <c r="E258" s="724" t="s">
        <v>129</v>
      </c>
      <c r="F258" s="972">
        <v>46.342317420000001</v>
      </c>
      <c r="G258" s="830">
        <v>15.852965790000001</v>
      </c>
      <c r="H258" s="833">
        <v>30.589568719999999</v>
      </c>
      <c r="I258" s="749">
        <v>110</v>
      </c>
      <c r="J258" s="727">
        <v>38</v>
      </c>
      <c r="K258" s="752">
        <v>149</v>
      </c>
      <c r="L258" s="776">
        <v>36.666666666666664</v>
      </c>
      <c r="M258" s="726">
        <v>12.666666666666666</v>
      </c>
      <c r="N258" s="758">
        <v>49.666666666666664</v>
      </c>
      <c r="O258" s="776">
        <v>108</v>
      </c>
      <c r="P258" s="1077">
        <v>176</v>
      </c>
    </row>
    <row r="259" spans="1:16" ht="13.5" customHeight="1" x14ac:dyDescent="0.3">
      <c r="A259" s="724" t="s">
        <v>558</v>
      </c>
      <c r="B259" s="724" t="s">
        <v>559</v>
      </c>
      <c r="C259" s="724" t="s">
        <v>945</v>
      </c>
      <c r="D259" s="724" t="s">
        <v>58</v>
      </c>
      <c r="E259" s="724" t="s">
        <v>129</v>
      </c>
      <c r="F259" s="972">
        <v>37.560138809999998</v>
      </c>
      <c r="G259" s="830">
        <v>15.96132918</v>
      </c>
      <c r="H259" s="833">
        <v>26.34240192</v>
      </c>
      <c r="I259" s="749">
        <v>61</v>
      </c>
      <c r="J259" s="727">
        <v>31</v>
      </c>
      <c r="K259" s="752">
        <v>89</v>
      </c>
      <c r="L259" s="776">
        <v>20.333333333333332</v>
      </c>
      <c r="M259" s="726">
        <v>10.333333333333334</v>
      </c>
      <c r="N259" s="758">
        <v>29.666666666666668</v>
      </c>
      <c r="O259" s="776">
        <v>53</v>
      </c>
      <c r="P259" s="1077">
        <v>310</v>
      </c>
    </row>
    <row r="260" spans="1:16" ht="13.5" customHeight="1" x14ac:dyDescent="0.3">
      <c r="A260" s="724" t="s">
        <v>560</v>
      </c>
      <c r="B260" s="724" t="s">
        <v>561</v>
      </c>
      <c r="C260" s="724" t="s">
        <v>945</v>
      </c>
      <c r="D260" s="724" t="s">
        <v>58</v>
      </c>
      <c r="E260" s="724" t="s">
        <v>129</v>
      </c>
      <c r="F260" s="972">
        <v>45.040547369999999</v>
      </c>
      <c r="G260" s="830">
        <v>0</v>
      </c>
      <c r="H260" s="833">
        <v>25.353718879999999</v>
      </c>
      <c r="I260" s="749">
        <v>40</v>
      </c>
      <c r="J260" s="727">
        <v>6</v>
      </c>
      <c r="K260" s="752">
        <v>52</v>
      </c>
      <c r="L260" s="776">
        <v>13.333333333333334</v>
      </c>
      <c r="M260" s="726">
        <v>2</v>
      </c>
      <c r="N260" s="758">
        <v>17.333333333333332</v>
      </c>
      <c r="O260" s="776">
        <v>44</v>
      </c>
      <c r="P260" s="1077">
        <v>299</v>
      </c>
    </row>
    <row r="261" spans="1:16" ht="13.5" customHeight="1" x14ac:dyDescent="0.3">
      <c r="A261" s="724" t="s">
        <v>562</v>
      </c>
      <c r="B261" s="724" t="s">
        <v>563</v>
      </c>
      <c r="C261" s="724" t="s">
        <v>945</v>
      </c>
      <c r="D261" s="724" t="s">
        <v>58</v>
      </c>
      <c r="E261" s="724" t="s">
        <v>129</v>
      </c>
      <c r="F261" s="972">
        <v>34.604860520000003</v>
      </c>
      <c r="G261" s="830">
        <v>6.8329244859999996</v>
      </c>
      <c r="H261" s="833">
        <v>20.496734409999998</v>
      </c>
      <c r="I261" s="749">
        <v>59</v>
      </c>
      <c r="J261" s="727">
        <v>11</v>
      </c>
      <c r="K261" s="752">
        <v>71</v>
      </c>
      <c r="L261" s="776">
        <v>19.666666666666668</v>
      </c>
      <c r="M261" s="726">
        <v>3.6666666666666665</v>
      </c>
      <c r="N261" s="758">
        <v>23.666666666666668</v>
      </c>
      <c r="O261" s="776">
        <v>8</v>
      </c>
      <c r="P261" s="1077">
        <v>296</v>
      </c>
    </row>
    <row r="262" spans="1:16" ht="13.5" customHeight="1" x14ac:dyDescent="0.3">
      <c r="A262" s="724" t="s">
        <v>564</v>
      </c>
      <c r="B262" s="724" t="s">
        <v>565</v>
      </c>
      <c r="C262" s="724" t="s">
        <v>945</v>
      </c>
      <c r="D262" s="724" t="s">
        <v>58</v>
      </c>
      <c r="E262" s="724" t="s">
        <v>129</v>
      </c>
      <c r="F262" s="972">
        <v>31.530570399999998</v>
      </c>
      <c r="G262" s="830">
        <v>0</v>
      </c>
      <c r="H262" s="833">
        <v>18.491458770000001</v>
      </c>
      <c r="I262" s="749">
        <v>41</v>
      </c>
      <c r="J262" s="727">
        <v>7</v>
      </c>
      <c r="K262" s="752">
        <v>49</v>
      </c>
      <c r="L262" s="776">
        <v>13.666666666666666</v>
      </c>
      <c r="M262" s="726">
        <v>2.3333333333333335</v>
      </c>
      <c r="N262" s="758">
        <v>16.333333333333332</v>
      </c>
      <c r="O262" s="776">
        <v>6</v>
      </c>
      <c r="P262" s="1077">
        <v>294</v>
      </c>
    </row>
    <row r="263" spans="1:16" ht="13.5" customHeight="1" x14ac:dyDescent="0.3">
      <c r="A263" s="724" t="s">
        <v>566</v>
      </c>
      <c r="B263" s="724" t="s">
        <v>567</v>
      </c>
      <c r="C263" s="724" t="s">
        <v>945</v>
      </c>
      <c r="D263" s="724" t="s">
        <v>58</v>
      </c>
      <c r="E263" s="724" t="s">
        <v>129</v>
      </c>
      <c r="F263" s="972">
        <v>38.434445340000003</v>
      </c>
      <c r="G263" s="830">
        <v>8.9817026510000009</v>
      </c>
      <c r="H263" s="833">
        <v>23.326455760000002</v>
      </c>
      <c r="I263" s="749">
        <v>68</v>
      </c>
      <c r="J263" s="727">
        <v>16</v>
      </c>
      <c r="K263" s="752">
        <v>86</v>
      </c>
      <c r="L263" s="776">
        <v>22.666666666666668</v>
      </c>
      <c r="M263" s="726">
        <v>5.333333333333333</v>
      </c>
      <c r="N263" s="758">
        <v>28.666666666666668</v>
      </c>
      <c r="O263" s="776">
        <v>28</v>
      </c>
      <c r="P263" s="1077">
        <v>276</v>
      </c>
    </row>
    <row r="264" spans="1:16" ht="13.5" customHeight="1" x14ac:dyDescent="0.3">
      <c r="A264" s="724" t="s">
        <v>568</v>
      </c>
      <c r="B264" s="724" t="s">
        <v>569</v>
      </c>
      <c r="C264" s="724" t="s">
        <v>945</v>
      </c>
      <c r="D264" s="724" t="s">
        <v>58</v>
      </c>
      <c r="E264" s="724" t="s">
        <v>129</v>
      </c>
      <c r="F264" s="972">
        <v>45.384845779999999</v>
      </c>
      <c r="G264" s="830">
        <v>12.549551810000001</v>
      </c>
      <c r="H264" s="833">
        <v>28.726704760000001</v>
      </c>
      <c r="I264" s="749">
        <v>45</v>
      </c>
      <c r="J264" s="727">
        <v>10</v>
      </c>
      <c r="K264" s="752">
        <v>57</v>
      </c>
      <c r="L264" s="776">
        <v>15</v>
      </c>
      <c r="M264" s="726">
        <v>3.3333333333333335</v>
      </c>
      <c r="N264" s="758">
        <v>19</v>
      </c>
      <c r="O264" s="776">
        <v>85</v>
      </c>
      <c r="P264" s="1077">
        <v>256</v>
      </c>
    </row>
    <row r="265" spans="1:16" ht="13.5" customHeight="1" x14ac:dyDescent="0.3">
      <c r="A265" s="724" t="s">
        <v>570</v>
      </c>
      <c r="B265" s="724" t="s">
        <v>571</v>
      </c>
      <c r="C265" s="724" t="s">
        <v>945</v>
      </c>
      <c r="D265" s="724" t="s">
        <v>58</v>
      </c>
      <c r="E265" s="724" t="s">
        <v>129</v>
      </c>
      <c r="F265" s="972">
        <v>42.81694821</v>
      </c>
      <c r="G265" s="830">
        <v>11.492085169999999</v>
      </c>
      <c r="H265" s="833">
        <v>27.027163529999999</v>
      </c>
      <c r="I265" s="749">
        <v>56</v>
      </c>
      <c r="J265" s="727">
        <v>16</v>
      </c>
      <c r="K265" s="752">
        <v>69</v>
      </c>
      <c r="L265" s="776">
        <v>18.666666666666668</v>
      </c>
      <c r="M265" s="726">
        <v>5.333333333333333</v>
      </c>
      <c r="N265" s="758">
        <v>23</v>
      </c>
      <c r="O265" s="776">
        <v>65</v>
      </c>
      <c r="P265" s="1077">
        <v>201</v>
      </c>
    </row>
    <row r="266" spans="1:16" ht="13.5" customHeight="1" x14ac:dyDescent="0.3">
      <c r="A266" s="724" t="s">
        <v>572</v>
      </c>
      <c r="B266" s="724" t="s">
        <v>573</v>
      </c>
      <c r="C266" s="724" t="s">
        <v>945</v>
      </c>
      <c r="D266" s="724" t="s">
        <v>58</v>
      </c>
      <c r="E266" s="724" t="s">
        <v>129</v>
      </c>
      <c r="F266" s="972">
        <v>35.625756240000001</v>
      </c>
      <c r="G266" s="830">
        <v>11.39303271</v>
      </c>
      <c r="H266" s="833">
        <v>23.27369917</v>
      </c>
      <c r="I266" s="749">
        <v>39</v>
      </c>
      <c r="J266" s="727">
        <v>14</v>
      </c>
      <c r="K266" s="752">
        <v>56</v>
      </c>
      <c r="L266" s="776">
        <v>13</v>
      </c>
      <c r="M266" s="726">
        <v>4.666666666666667</v>
      </c>
      <c r="N266" s="758">
        <v>18.666666666666668</v>
      </c>
      <c r="O266" s="776">
        <v>27</v>
      </c>
      <c r="P266" s="1077">
        <v>309</v>
      </c>
    </row>
    <row r="267" spans="1:16" ht="13.5" customHeight="1" x14ac:dyDescent="0.3">
      <c r="A267" s="724" t="s">
        <v>574</v>
      </c>
      <c r="B267" s="724" t="s">
        <v>575</v>
      </c>
      <c r="C267" s="724" t="s">
        <v>945</v>
      </c>
      <c r="D267" s="724" t="s">
        <v>58</v>
      </c>
      <c r="E267" s="724" t="s">
        <v>129</v>
      </c>
      <c r="F267" s="972">
        <v>43.827176049999998</v>
      </c>
      <c r="G267" s="830">
        <v>0</v>
      </c>
      <c r="H267" s="833">
        <v>24.783853789999998</v>
      </c>
      <c r="I267" s="749">
        <v>48</v>
      </c>
      <c r="J267" s="727">
        <v>16</v>
      </c>
      <c r="K267" s="752">
        <v>61</v>
      </c>
      <c r="L267" s="776">
        <v>16</v>
      </c>
      <c r="M267" s="726">
        <v>5.333333333333333</v>
      </c>
      <c r="N267" s="758">
        <v>20.333333333333332</v>
      </c>
      <c r="O267" s="776">
        <v>35</v>
      </c>
      <c r="P267" s="1077">
        <v>258</v>
      </c>
    </row>
    <row r="268" spans="1:16" ht="13.5" customHeight="1" x14ac:dyDescent="0.3">
      <c r="A268" s="724" t="s">
        <v>576</v>
      </c>
      <c r="B268" s="724" t="s">
        <v>577</v>
      </c>
      <c r="C268" s="724" t="s">
        <v>945</v>
      </c>
      <c r="D268" s="724" t="s">
        <v>58</v>
      </c>
      <c r="E268" s="724" t="s">
        <v>129</v>
      </c>
      <c r="F268" s="972">
        <v>37.94576902</v>
      </c>
      <c r="G268" s="830">
        <v>0</v>
      </c>
      <c r="H268" s="833">
        <v>20.496167710000002</v>
      </c>
      <c r="I268" s="749">
        <v>64</v>
      </c>
      <c r="J268" s="727">
        <v>12</v>
      </c>
      <c r="K268" s="752">
        <v>72</v>
      </c>
      <c r="L268" s="776">
        <v>21.333333333333332</v>
      </c>
      <c r="M268" s="726">
        <v>4</v>
      </c>
      <c r="N268" s="758">
        <v>24</v>
      </c>
      <c r="O268" s="776">
        <v>7</v>
      </c>
      <c r="P268" s="1077">
        <v>313</v>
      </c>
    </row>
    <row r="269" spans="1:16" ht="13.5" customHeight="1" x14ac:dyDescent="0.3">
      <c r="A269" s="724" t="s">
        <v>578</v>
      </c>
      <c r="B269" s="724" t="s">
        <v>579</v>
      </c>
      <c r="C269" s="724" t="s">
        <v>945</v>
      </c>
      <c r="D269" s="724" t="s">
        <v>58</v>
      </c>
      <c r="E269" s="724" t="s">
        <v>129</v>
      </c>
      <c r="F269" s="972">
        <v>40.865650879999997</v>
      </c>
      <c r="G269" s="830">
        <v>16.192426269999999</v>
      </c>
      <c r="H269" s="833">
        <v>28.575808299999998</v>
      </c>
      <c r="I269" s="749">
        <v>50</v>
      </c>
      <c r="J269" s="727">
        <v>20</v>
      </c>
      <c r="K269" s="752">
        <v>69</v>
      </c>
      <c r="L269" s="776">
        <v>16.666666666666668</v>
      </c>
      <c r="M269" s="726">
        <v>6.666666666666667</v>
      </c>
      <c r="N269" s="758">
        <v>23</v>
      </c>
      <c r="O269" s="776">
        <v>84</v>
      </c>
      <c r="P269" s="1077">
        <v>283</v>
      </c>
    </row>
    <row r="270" spans="1:16" ht="13.5" customHeight="1" x14ac:dyDescent="0.3">
      <c r="A270" s="724" t="s">
        <v>371</v>
      </c>
      <c r="B270" s="724" t="s">
        <v>372</v>
      </c>
      <c r="C270" s="724" t="s">
        <v>952</v>
      </c>
      <c r="D270" s="724" t="s">
        <v>63</v>
      </c>
      <c r="E270" s="724" t="s">
        <v>129</v>
      </c>
      <c r="F270" s="972">
        <v>71.040718639999994</v>
      </c>
      <c r="G270" s="830">
        <v>19.1727405</v>
      </c>
      <c r="H270" s="833">
        <v>44.949785540000001</v>
      </c>
      <c r="I270" s="749">
        <v>219</v>
      </c>
      <c r="J270" s="727">
        <v>59</v>
      </c>
      <c r="K270" s="752">
        <v>278</v>
      </c>
      <c r="L270" s="776">
        <v>73</v>
      </c>
      <c r="M270" s="726">
        <v>19.666666666666668</v>
      </c>
      <c r="N270" s="758">
        <v>92.666666666666671</v>
      </c>
      <c r="O270" s="776">
        <v>243</v>
      </c>
      <c r="P270" s="1077">
        <v>74</v>
      </c>
    </row>
    <row r="271" spans="1:16" ht="13.5" customHeight="1" x14ac:dyDescent="0.3">
      <c r="A271" s="724" t="s">
        <v>373</v>
      </c>
      <c r="B271" s="724" t="s">
        <v>374</v>
      </c>
      <c r="C271" s="724" t="s">
        <v>952</v>
      </c>
      <c r="D271" s="724" t="s">
        <v>63</v>
      </c>
      <c r="E271" s="724" t="s">
        <v>129</v>
      </c>
      <c r="F271" s="972">
        <v>74.000943550000002</v>
      </c>
      <c r="G271" s="830">
        <v>20.42226939</v>
      </c>
      <c r="H271" s="833">
        <v>46.09625063</v>
      </c>
      <c r="I271" s="749">
        <v>207</v>
      </c>
      <c r="J271" s="727">
        <v>62</v>
      </c>
      <c r="K271" s="752">
        <v>269</v>
      </c>
      <c r="L271" s="776">
        <v>69</v>
      </c>
      <c r="M271" s="726">
        <v>20.666666666666668</v>
      </c>
      <c r="N271" s="758">
        <v>89.666666666666671</v>
      </c>
      <c r="O271" s="776">
        <v>253</v>
      </c>
      <c r="P271" s="1077">
        <v>128</v>
      </c>
    </row>
    <row r="272" spans="1:16" ht="13.5" customHeight="1" x14ac:dyDescent="0.3">
      <c r="A272" s="724" t="s">
        <v>375</v>
      </c>
      <c r="B272" s="724" t="s">
        <v>376</v>
      </c>
      <c r="C272" s="724" t="s">
        <v>952</v>
      </c>
      <c r="D272" s="724" t="s">
        <v>63</v>
      </c>
      <c r="E272" s="724" t="s">
        <v>129</v>
      </c>
      <c r="F272" s="972">
        <v>72.130431389999998</v>
      </c>
      <c r="G272" s="830">
        <v>20.239456740000001</v>
      </c>
      <c r="H272" s="833">
        <v>45.214595330000002</v>
      </c>
      <c r="I272" s="749">
        <v>147</v>
      </c>
      <c r="J272" s="727">
        <v>45</v>
      </c>
      <c r="K272" s="752">
        <v>192</v>
      </c>
      <c r="L272" s="776">
        <v>49</v>
      </c>
      <c r="M272" s="726">
        <v>15</v>
      </c>
      <c r="N272" s="758">
        <v>64</v>
      </c>
      <c r="O272" s="776">
        <v>247</v>
      </c>
      <c r="P272" s="1077">
        <v>26</v>
      </c>
    </row>
    <row r="273" spans="1:16" ht="13.5" customHeight="1" x14ac:dyDescent="0.3">
      <c r="A273" s="724" t="s">
        <v>377</v>
      </c>
      <c r="B273" s="724" t="s">
        <v>378</v>
      </c>
      <c r="C273" s="724" t="s">
        <v>952</v>
      </c>
      <c r="D273" s="724" t="s">
        <v>63</v>
      </c>
      <c r="E273" s="724" t="s">
        <v>129</v>
      </c>
      <c r="F273" s="972">
        <v>72.728064140000001</v>
      </c>
      <c r="G273" s="830">
        <v>24.457063269999999</v>
      </c>
      <c r="H273" s="833">
        <v>47.477278130000002</v>
      </c>
      <c r="I273" s="749">
        <v>266</v>
      </c>
      <c r="J273" s="727">
        <v>99</v>
      </c>
      <c r="K273" s="752">
        <v>365</v>
      </c>
      <c r="L273" s="776">
        <v>88.666666666666671</v>
      </c>
      <c r="M273" s="726">
        <v>33</v>
      </c>
      <c r="N273" s="758">
        <v>121.66666666666667</v>
      </c>
      <c r="O273" s="776">
        <v>261</v>
      </c>
      <c r="P273" s="1077">
        <v>33</v>
      </c>
    </row>
    <row r="274" spans="1:16" ht="13.5" customHeight="1" x14ac:dyDescent="0.3">
      <c r="A274" s="724" t="s">
        <v>369</v>
      </c>
      <c r="B274" s="724" t="s">
        <v>370</v>
      </c>
      <c r="C274" s="724" t="s">
        <v>952</v>
      </c>
      <c r="D274" s="724" t="s">
        <v>63</v>
      </c>
      <c r="E274" s="724" t="s">
        <v>129</v>
      </c>
      <c r="F274" s="972">
        <v>70.435135630000005</v>
      </c>
      <c r="G274" s="830">
        <v>27.519827509999999</v>
      </c>
      <c r="H274" s="833">
        <v>48.300592940000001</v>
      </c>
      <c r="I274" s="749">
        <v>185</v>
      </c>
      <c r="J274" s="727">
        <v>77</v>
      </c>
      <c r="K274" s="752">
        <v>262</v>
      </c>
      <c r="L274" s="776">
        <v>61.666666666666664</v>
      </c>
      <c r="M274" s="726">
        <v>25.666666666666668</v>
      </c>
      <c r="N274" s="758">
        <v>87.333333333333329</v>
      </c>
      <c r="O274" s="776">
        <v>267</v>
      </c>
      <c r="P274" s="1077">
        <v>54</v>
      </c>
    </row>
    <row r="275" spans="1:16" ht="13.5" customHeight="1" x14ac:dyDescent="0.3">
      <c r="A275" s="724" t="s">
        <v>667</v>
      </c>
      <c r="B275" s="724" t="s">
        <v>668</v>
      </c>
      <c r="C275" s="724" t="s">
        <v>946</v>
      </c>
      <c r="D275" s="724" t="s">
        <v>60</v>
      </c>
      <c r="E275" s="724" t="s">
        <v>129</v>
      </c>
      <c r="F275" s="972">
        <v>74.672157540000001</v>
      </c>
      <c r="G275" s="830">
        <v>15.677383730000001</v>
      </c>
      <c r="H275" s="833">
        <v>44.814408319999998</v>
      </c>
      <c r="I275" s="749">
        <v>67</v>
      </c>
      <c r="J275" s="727">
        <v>17</v>
      </c>
      <c r="K275" s="752">
        <v>88</v>
      </c>
      <c r="L275" s="776">
        <v>22.333333333333332</v>
      </c>
      <c r="M275" s="726">
        <v>5.666666666666667</v>
      </c>
      <c r="N275" s="758">
        <v>29.333333333333332</v>
      </c>
      <c r="O275" s="776">
        <v>242</v>
      </c>
      <c r="P275" s="1077">
        <v>155</v>
      </c>
    </row>
    <row r="276" spans="1:16" ht="13.5" customHeight="1" x14ac:dyDescent="0.3">
      <c r="A276" s="724" t="s">
        <v>669</v>
      </c>
      <c r="B276" s="724" t="s">
        <v>670</v>
      </c>
      <c r="C276" s="724" t="s">
        <v>946</v>
      </c>
      <c r="D276" s="724" t="s">
        <v>60</v>
      </c>
      <c r="E276" s="724" t="s">
        <v>129</v>
      </c>
      <c r="F276" s="972">
        <v>70.701540679999994</v>
      </c>
      <c r="G276" s="830">
        <v>23.85375647</v>
      </c>
      <c r="H276" s="833">
        <v>46.752441249999997</v>
      </c>
      <c r="I276" s="749">
        <v>123</v>
      </c>
      <c r="J276" s="727">
        <v>43</v>
      </c>
      <c r="K276" s="752">
        <v>166</v>
      </c>
      <c r="L276" s="776">
        <v>41</v>
      </c>
      <c r="M276" s="726">
        <v>14.333333333333334</v>
      </c>
      <c r="N276" s="758">
        <v>55.333333333333336</v>
      </c>
      <c r="O276" s="776">
        <v>255</v>
      </c>
      <c r="P276" s="1077">
        <v>101</v>
      </c>
    </row>
    <row r="277" spans="1:16" ht="13.5" customHeight="1" x14ac:dyDescent="0.3">
      <c r="A277" s="724" t="s">
        <v>671</v>
      </c>
      <c r="B277" s="724" t="s">
        <v>672</v>
      </c>
      <c r="C277" s="724" t="s">
        <v>946</v>
      </c>
      <c r="D277" s="724" t="s">
        <v>60</v>
      </c>
      <c r="E277" s="724" t="s">
        <v>129</v>
      </c>
      <c r="F277" s="972">
        <v>54.318484300000001</v>
      </c>
      <c r="G277" s="830">
        <v>16.747335499999998</v>
      </c>
      <c r="H277" s="833">
        <v>35.3272659</v>
      </c>
      <c r="I277" s="749">
        <v>75</v>
      </c>
      <c r="J277" s="727">
        <v>23</v>
      </c>
      <c r="K277" s="752">
        <v>99</v>
      </c>
      <c r="L277" s="776">
        <v>25</v>
      </c>
      <c r="M277" s="726">
        <v>7.666666666666667</v>
      </c>
      <c r="N277" s="758">
        <v>33</v>
      </c>
      <c r="O277" s="776">
        <v>161</v>
      </c>
      <c r="P277" s="1077">
        <v>222</v>
      </c>
    </row>
    <row r="278" spans="1:16" ht="13.5" customHeight="1" x14ac:dyDescent="0.3">
      <c r="A278" s="724" t="s">
        <v>673</v>
      </c>
      <c r="B278" s="724" t="s">
        <v>674</v>
      </c>
      <c r="C278" s="724" t="s">
        <v>946</v>
      </c>
      <c r="D278" s="724" t="s">
        <v>60</v>
      </c>
      <c r="E278" s="724" t="s">
        <v>129</v>
      </c>
      <c r="F278" s="972">
        <v>48.426497089999998</v>
      </c>
      <c r="G278" s="830">
        <v>12.11303809</v>
      </c>
      <c r="H278" s="833">
        <v>29.715450789999998</v>
      </c>
      <c r="I278" s="749">
        <v>98</v>
      </c>
      <c r="J278" s="727">
        <v>26</v>
      </c>
      <c r="K278" s="752">
        <v>124</v>
      </c>
      <c r="L278" s="776">
        <v>32.666666666666664</v>
      </c>
      <c r="M278" s="726">
        <v>8.6666666666666661</v>
      </c>
      <c r="N278" s="758">
        <v>41.333333333333336</v>
      </c>
      <c r="O278" s="776">
        <v>93</v>
      </c>
      <c r="P278" s="1077">
        <v>259</v>
      </c>
    </row>
    <row r="279" spans="1:16" ht="13.5" customHeight="1" x14ac:dyDescent="0.3">
      <c r="A279" s="724" t="s">
        <v>675</v>
      </c>
      <c r="B279" s="724" t="s">
        <v>676</v>
      </c>
      <c r="C279" s="724" t="s">
        <v>946</v>
      </c>
      <c r="D279" s="724" t="s">
        <v>60</v>
      </c>
      <c r="E279" s="724" t="s">
        <v>129</v>
      </c>
      <c r="F279" s="972">
        <v>53.635773260000001</v>
      </c>
      <c r="G279" s="830">
        <v>15.49435008</v>
      </c>
      <c r="H279" s="833">
        <v>34.163224839999998</v>
      </c>
      <c r="I279" s="749">
        <v>94</v>
      </c>
      <c r="J279" s="727">
        <v>29</v>
      </c>
      <c r="K279" s="752">
        <v>123</v>
      </c>
      <c r="L279" s="776">
        <v>31.333333333333332</v>
      </c>
      <c r="M279" s="726">
        <v>9.6666666666666661</v>
      </c>
      <c r="N279" s="758">
        <v>41</v>
      </c>
      <c r="O279" s="776">
        <v>146</v>
      </c>
      <c r="P279" s="1077">
        <v>263</v>
      </c>
    </row>
    <row r="280" spans="1:16" ht="13.5" customHeight="1" x14ac:dyDescent="0.3">
      <c r="A280" s="724" t="s">
        <v>677</v>
      </c>
      <c r="B280" s="724" t="s">
        <v>678</v>
      </c>
      <c r="C280" s="724" t="s">
        <v>60</v>
      </c>
      <c r="D280" s="724" t="s">
        <v>60</v>
      </c>
      <c r="E280" s="724" t="s">
        <v>129</v>
      </c>
      <c r="F280" s="972">
        <v>82.230282149999994</v>
      </c>
      <c r="G280" s="830">
        <v>28.548170290000002</v>
      </c>
      <c r="H280" s="833">
        <v>54.536422850000001</v>
      </c>
      <c r="I280" s="749">
        <v>861</v>
      </c>
      <c r="J280" s="727">
        <v>309</v>
      </c>
      <c r="K280" s="752">
        <v>1170</v>
      </c>
      <c r="L280" s="776">
        <v>287</v>
      </c>
      <c r="M280" s="726">
        <v>103</v>
      </c>
      <c r="N280" s="758">
        <v>390</v>
      </c>
      <c r="O280" s="776">
        <v>296</v>
      </c>
      <c r="P280" s="1077">
        <v>6</v>
      </c>
    </row>
    <row r="281" spans="1:16" ht="13.5" customHeight="1" x14ac:dyDescent="0.3">
      <c r="A281" s="724" t="s">
        <v>679</v>
      </c>
      <c r="B281" s="724" t="s">
        <v>680</v>
      </c>
      <c r="C281" s="724" t="s">
        <v>60</v>
      </c>
      <c r="D281" s="724" t="s">
        <v>60</v>
      </c>
      <c r="E281" s="724" t="s">
        <v>129</v>
      </c>
      <c r="F281" s="972">
        <v>81.273214179999997</v>
      </c>
      <c r="G281" s="830">
        <v>20.65628718</v>
      </c>
      <c r="H281" s="833">
        <v>50.248909810000001</v>
      </c>
      <c r="I281" s="749">
        <v>281</v>
      </c>
      <c r="J281" s="727">
        <v>75</v>
      </c>
      <c r="K281" s="752">
        <v>356</v>
      </c>
      <c r="L281" s="776">
        <v>93.666666666666671</v>
      </c>
      <c r="M281" s="726">
        <v>25</v>
      </c>
      <c r="N281" s="758">
        <v>118.66666666666667</v>
      </c>
      <c r="O281" s="776">
        <v>278</v>
      </c>
      <c r="P281" s="1077">
        <v>81</v>
      </c>
    </row>
    <row r="282" spans="1:16" ht="13.5" customHeight="1" x14ac:dyDescent="0.3">
      <c r="A282" s="724" t="s">
        <v>681</v>
      </c>
      <c r="B282" s="724" t="s">
        <v>682</v>
      </c>
      <c r="C282" s="724" t="s">
        <v>60</v>
      </c>
      <c r="D282" s="724" t="s">
        <v>60</v>
      </c>
      <c r="E282" s="724" t="s">
        <v>129</v>
      </c>
      <c r="F282" s="972">
        <v>66.593417239999994</v>
      </c>
      <c r="G282" s="830">
        <v>20.1924779</v>
      </c>
      <c r="H282" s="833">
        <v>42.969425880000003</v>
      </c>
      <c r="I282" s="749">
        <v>284</v>
      </c>
      <c r="J282" s="727">
        <v>91</v>
      </c>
      <c r="K282" s="752">
        <v>375</v>
      </c>
      <c r="L282" s="776">
        <v>94.666666666666671</v>
      </c>
      <c r="M282" s="726">
        <v>30.333333333333332</v>
      </c>
      <c r="N282" s="758">
        <v>125</v>
      </c>
      <c r="O282" s="776">
        <v>227</v>
      </c>
      <c r="P282" s="1077">
        <v>104</v>
      </c>
    </row>
    <row r="283" spans="1:16" ht="13.5" customHeight="1" x14ac:dyDescent="0.3">
      <c r="A283" s="724" t="s">
        <v>683</v>
      </c>
      <c r="B283" s="724" t="s">
        <v>684</v>
      </c>
      <c r="C283" s="724" t="s">
        <v>60</v>
      </c>
      <c r="D283" s="724" t="s">
        <v>60</v>
      </c>
      <c r="E283" s="724" t="s">
        <v>129</v>
      </c>
      <c r="F283" s="972">
        <v>102.2091144</v>
      </c>
      <c r="G283" s="830">
        <v>25.950021320000001</v>
      </c>
      <c r="H283" s="833">
        <v>63.257165000000001</v>
      </c>
      <c r="I283" s="749">
        <v>354</v>
      </c>
      <c r="J283" s="727">
        <v>93</v>
      </c>
      <c r="K283" s="752">
        <v>447</v>
      </c>
      <c r="L283" s="776">
        <v>118</v>
      </c>
      <c r="M283" s="726">
        <v>31</v>
      </c>
      <c r="N283" s="758">
        <v>149</v>
      </c>
      <c r="O283" s="776">
        <v>310</v>
      </c>
      <c r="P283" s="1077">
        <v>8</v>
      </c>
    </row>
    <row r="284" spans="1:16" ht="13.5" customHeight="1" x14ac:dyDescent="0.3">
      <c r="A284" s="724" t="s">
        <v>685</v>
      </c>
      <c r="B284" s="724" t="s">
        <v>686</v>
      </c>
      <c r="C284" s="724" t="s">
        <v>60</v>
      </c>
      <c r="D284" s="724" t="s">
        <v>60</v>
      </c>
      <c r="E284" s="724" t="s">
        <v>129</v>
      </c>
      <c r="F284" s="972">
        <v>54.355713629999997</v>
      </c>
      <c r="G284" s="830">
        <v>12.366601019999999</v>
      </c>
      <c r="H284" s="833">
        <v>32.66902778</v>
      </c>
      <c r="I284" s="749">
        <v>156</v>
      </c>
      <c r="J284" s="727">
        <v>38</v>
      </c>
      <c r="K284" s="752">
        <v>195</v>
      </c>
      <c r="L284" s="776">
        <v>52</v>
      </c>
      <c r="M284" s="726">
        <v>12.666666666666666</v>
      </c>
      <c r="N284" s="758">
        <v>65</v>
      </c>
      <c r="O284" s="776">
        <v>131</v>
      </c>
      <c r="P284" s="1077">
        <v>206</v>
      </c>
    </row>
    <row r="285" spans="1:16" ht="13.5" customHeight="1" x14ac:dyDescent="0.3">
      <c r="A285" s="724" t="s">
        <v>687</v>
      </c>
      <c r="B285" s="724" t="s">
        <v>688</v>
      </c>
      <c r="C285" s="724" t="s">
        <v>60</v>
      </c>
      <c r="D285" s="724" t="s">
        <v>60</v>
      </c>
      <c r="E285" s="724" t="s">
        <v>129</v>
      </c>
      <c r="F285" s="972">
        <v>77.598825500000004</v>
      </c>
      <c r="G285" s="830">
        <v>32.524019449999997</v>
      </c>
      <c r="H285" s="833">
        <v>54.600754799999997</v>
      </c>
      <c r="I285" s="749">
        <v>258</v>
      </c>
      <c r="J285" s="727">
        <v>114</v>
      </c>
      <c r="K285" s="752">
        <v>372</v>
      </c>
      <c r="L285" s="776">
        <v>86</v>
      </c>
      <c r="M285" s="726">
        <v>38</v>
      </c>
      <c r="N285" s="758">
        <v>124</v>
      </c>
      <c r="O285" s="776">
        <v>297</v>
      </c>
      <c r="P285" s="1077">
        <v>31</v>
      </c>
    </row>
    <row r="286" spans="1:16" ht="13.5" customHeight="1" x14ac:dyDescent="0.3">
      <c r="A286" s="724" t="s">
        <v>689</v>
      </c>
      <c r="B286" s="724" t="s">
        <v>690</v>
      </c>
      <c r="C286" s="724" t="s">
        <v>60</v>
      </c>
      <c r="D286" s="724" t="s">
        <v>60</v>
      </c>
      <c r="E286" s="724" t="s">
        <v>129</v>
      </c>
      <c r="F286" s="972">
        <v>99.068177730000002</v>
      </c>
      <c r="G286" s="830">
        <v>24.673149479999999</v>
      </c>
      <c r="H286" s="833">
        <v>60.830355330000003</v>
      </c>
      <c r="I286" s="749">
        <v>287</v>
      </c>
      <c r="J286" s="727">
        <v>75</v>
      </c>
      <c r="K286" s="752">
        <v>362</v>
      </c>
      <c r="L286" s="776">
        <v>95.666666666666671</v>
      </c>
      <c r="M286" s="726">
        <v>25</v>
      </c>
      <c r="N286" s="758">
        <v>120.66666666666667</v>
      </c>
      <c r="O286" s="776">
        <v>306</v>
      </c>
      <c r="P286" s="1077">
        <v>19</v>
      </c>
    </row>
    <row r="287" spans="1:16" ht="13.5" customHeight="1" x14ac:dyDescent="0.3">
      <c r="A287" s="724" t="s">
        <v>580</v>
      </c>
      <c r="B287" s="724" t="s">
        <v>581</v>
      </c>
      <c r="C287" s="724" t="s">
        <v>947</v>
      </c>
      <c r="D287" s="724" t="s">
        <v>58</v>
      </c>
      <c r="E287" s="724" t="s">
        <v>129</v>
      </c>
      <c r="F287" s="972">
        <v>40.124209659999998</v>
      </c>
      <c r="G287" s="830">
        <v>11.84027588</v>
      </c>
      <c r="H287" s="833">
        <v>25.196034350000001</v>
      </c>
      <c r="I287" s="749">
        <v>34</v>
      </c>
      <c r="J287" s="727">
        <v>9</v>
      </c>
      <c r="K287" s="752">
        <v>48</v>
      </c>
      <c r="L287" s="776">
        <v>11.333333333333334</v>
      </c>
      <c r="M287" s="726">
        <v>3</v>
      </c>
      <c r="N287" s="758">
        <v>16</v>
      </c>
      <c r="O287" s="776">
        <v>40</v>
      </c>
      <c r="P287" s="1077">
        <v>164</v>
      </c>
    </row>
    <row r="288" spans="1:16" ht="13.5" customHeight="1" x14ac:dyDescent="0.3">
      <c r="A288" s="724" t="s">
        <v>582</v>
      </c>
      <c r="B288" s="724" t="s">
        <v>583</v>
      </c>
      <c r="C288" s="724" t="s">
        <v>947</v>
      </c>
      <c r="D288" s="724" t="s">
        <v>58</v>
      </c>
      <c r="E288" s="724" t="s">
        <v>129</v>
      </c>
      <c r="F288" s="972">
        <v>60.538805799999999</v>
      </c>
      <c r="G288" s="830">
        <v>13.72203139</v>
      </c>
      <c r="H288" s="833">
        <v>35.774308519999998</v>
      </c>
      <c r="I288" s="749">
        <v>150</v>
      </c>
      <c r="J288" s="727">
        <v>39</v>
      </c>
      <c r="K288" s="752">
        <v>189</v>
      </c>
      <c r="L288" s="776">
        <v>50</v>
      </c>
      <c r="M288" s="726">
        <v>13</v>
      </c>
      <c r="N288" s="758">
        <v>63</v>
      </c>
      <c r="O288" s="776">
        <v>165</v>
      </c>
      <c r="P288" s="1077">
        <v>149</v>
      </c>
    </row>
    <row r="289" spans="1:16" ht="13.5" customHeight="1" x14ac:dyDescent="0.3">
      <c r="A289" s="724" t="s">
        <v>584</v>
      </c>
      <c r="B289" s="724" t="s">
        <v>585</v>
      </c>
      <c r="C289" s="724" t="s">
        <v>947</v>
      </c>
      <c r="D289" s="724" t="s">
        <v>58</v>
      </c>
      <c r="E289" s="724" t="s">
        <v>129</v>
      </c>
      <c r="F289" s="972">
        <v>42.338019539999998</v>
      </c>
      <c r="G289" s="830">
        <v>8.9050917399999996</v>
      </c>
      <c r="H289" s="833">
        <v>24.742499930000001</v>
      </c>
      <c r="I289" s="749">
        <v>80</v>
      </c>
      <c r="J289" s="727">
        <v>19</v>
      </c>
      <c r="K289" s="752">
        <v>99</v>
      </c>
      <c r="L289" s="776">
        <v>26.666666666666668</v>
      </c>
      <c r="M289" s="726">
        <v>6.333333333333333</v>
      </c>
      <c r="N289" s="758">
        <v>33</v>
      </c>
      <c r="O289" s="776">
        <v>34</v>
      </c>
      <c r="P289" s="1077">
        <v>213</v>
      </c>
    </row>
    <row r="290" spans="1:16" ht="13.5" customHeight="1" x14ac:dyDescent="0.3">
      <c r="A290" s="724" t="s">
        <v>586</v>
      </c>
      <c r="B290" s="724" t="s">
        <v>587</v>
      </c>
      <c r="C290" s="724" t="s">
        <v>947</v>
      </c>
      <c r="D290" s="724" t="s">
        <v>58</v>
      </c>
      <c r="E290" s="724" t="s">
        <v>129</v>
      </c>
      <c r="F290" s="972">
        <v>67.799771660000005</v>
      </c>
      <c r="G290" s="830">
        <v>19.42544182</v>
      </c>
      <c r="H290" s="833">
        <v>43.045945109999998</v>
      </c>
      <c r="I290" s="749">
        <v>77</v>
      </c>
      <c r="J290" s="727">
        <v>22</v>
      </c>
      <c r="K290" s="752">
        <v>101</v>
      </c>
      <c r="L290" s="776">
        <v>25.666666666666668</v>
      </c>
      <c r="M290" s="726">
        <v>7.333333333333333</v>
      </c>
      <c r="N290" s="758">
        <v>33.666666666666664</v>
      </c>
      <c r="O290" s="776">
        <v>228</v>
      </c>
      <c r="P290" s="1077">
        <v>136</v>
      </c>
    </row>
    <row r="291" spans="1:16" ht="13.5" customHeight="1" x14ac:dyDescent="0.3">
      <c r="A291" s="724" t="s">
        <v>588</v>
      </c>
      <c r="B291" s="724" t="s">
        <v>589</v>
      </c>
      <c r="C291" s="724" t="s">
        <v>947</v>
      </c>
      <c r="D291" s="724" t="s">
        <v>58</v>
      </c>
      <c r="E291" s="724" t="s">
        <v>129</v>
      </c>
      <c r="F291" s="972">
        <v>36.864549959999998</v>
      </c>
      <c r="G291" s="830">
        <v>8.8905286179999994</v>
      </c>
      <c r="H291" s="833">
        <v>22.404159270000001</v>
      </c>
      <c r="I291" s="749">
        <v>75</v>
      </c>
      <c r="J291" s="727">
        <v>15</v>
      </c>
      <c r="K291" s="752">
        <v>94</v>
      </c>
      <c r="L291" s="776">
        <v>25</v>
      </c>
      <c r="M291" s="726">
        <v>5</v>
      </c>
      <c r="N291" s="758">
        <v>31.333333333333332</v>
      </c>
      <c r="O291" s="776">
        <v>22</v>
      </c>
      <c r="P291" s="1077">
        <v>290</v>
      </c>
    </row>
    <row r="292" spans="1:16" ht="13.5" customHeight="1" x14ac:dyDescent="0.3">
      <c r="A292" s="724" t="s">
        <v>590</v>
      </c>
      <c r="B292" s="724" t="s">
        <v>591</v>
      </c>
      <c r="C292" s="724" t="s">
        <v>947</v>
      </c>
      <c r="D292" s="724" t="s">
        <v>58</v>
      </c>
      <c r="E292" s="724" t="s">
        <v>129</v>
      </c>
      <c r="F292" s="972">
        <v>39.707615199999999</v>
      </c>
      <c r="G292" s="830">
        <v>6.0428164459999998</v>
      </c>
      <c r="H292" s="833">
        <v>22.262926969999999</v>
      </c>
      <c r="I292" s="749">
        <v>79</v>
      </c>
      <c r="J292" s="727">
        <v>17</v>
      </c>
      <c r="K292" s="752">
        <v>92</v>
      </c>
      <c r="L292" s="776">
        <v>26.333333333333332</v>
      </c>
      <c r="M292" s="726">
        <v>5.666666666666667</v>
      </c>
      <c r="N292" s="758">
        <v>30.666666666666668</v>
      </c>
      <c r="O292" s="776">
        <v>18</v>
      </c>
      <c r="P292" s="1077">
        <v>311</v>
      </c>
    </row>
    <row r="293" spans="1:16" ht="13.5" customHeight="1" x14ac:dyDescent="0.3">
      <c r="A293" s="724" t="s">
        <v>592</v>
      </c>
      <c r="B293" s="724" t="s">
        <v>593</v>
      </c>
      <c r="C293" s="724" t="s">
        <v>947</v>
      </c>
      <c r="D293" s="724" t="s">
        <v>58</v>
      </c>
      <c r="E293" s="724" t="s">
        <v>129</v>
      </c>
      <c r="F293" s="972">
        <v>68.676911520000004</v>
      </c>
      <c r="G293" s="830">
        <v>10.69433291</v>
      </c>
      <c r="H293" s="833">
        <v>38.343421120000002</v>
      </c>
      <c r="I293" s="749">
        <v>102</v>
      </c>
      <c r="J293" s="727">
        <v>17</v>
      </c>
      <c r="K293" s="752">
        <v>120</v>
      </c>
      <c r="L293" s="776">
        <v>34</v>
      </c>
      <c r="M293" s="726">
        <v>5.666666666666667</v>
      </c>
      <c r="N293" s="758">
        <v>40</v>
      </c>
      <c r="O293" s="776">
        <v>194</v>
      </c>
      <c r="P293" s="1077">
        <v>174</v>
      </c>
    </row>
    <row r="294" spans="1:16" ht="13.5" customHeight="1" x14ac:dyDescent="0.3">
      <c r="A294" s="724" t="s">
        <v>640</v>
      </c>
      <c r="B294" s="724" t="s">
        <v>641</v>
      </c>
      <c r="C294" s="724" t="s">
        <v>642</v>
      </c>
      <c r="D294" s="724" t="s">
        <v>56</v>
      </c>
      <c r="E294" s="724" t="s">
        <v>129</v>
      </c>
      <c r="F294" s="972">
        <v>60.17618942</v>
      </c>
      <c r="G294" s="830">
        <v>17.513835159999999</v>
      </c>
      <c r="H294" s="833">
        <v>38.484354600000003</v>
      </c>
      <c r="I294" s="749">
        <v>157</v>
      </c>
      <c r="J294" s="727">
        <v>47</v>
      </c>
      <c r="K294" s="752">
        <v>204</v>
      </c>
      <c r="L294" s="776">
        <v>52.333333333333336</v>
      </c>
      <c r="M294" s="726">
        <v>15.666666666666666</v>
      </c>
      <c r="N294" s="758">
        <v>68</v>
      </c>
      <c r="O294" s="776">
        <v>195</v>
      </c>
      <c r="P294" s="1077">
        <v>171</v>
      </c>
    </row>
    <row r="295" spans="1:16" ht="13.5" customHeight="1" x14ac:dyDescent="0.3">
      <c r="A295" s="724" t="s">
        <v>643</v>
      </c>
      <c r="B295" s="724" t="s">
        <v>642</v>
      </c>
      <c r="C295" s="724" t="s">
        <v>642</v>
      </c>
      <c r="D295" s="724" t="s">
        <v>56</v>
      </c>
      <c r="E295" s="724" t="s">
        <v>129</v>
      </c>
      <c r="F295" s="972">
        <v>40.862601220000002</v>
      </c>
      <c r="G295" s="830">
        <v>12.55260696</v>
      </c>
      <c r="H295" s="833">
        <v>26.329219850000001</v>
      </c>
      <c r="I295" s="749">
        <v>285</v>
      </c>
      <c r="J295" s="727">
        <v>93</v>
      </c>
      <c r="K295" s="752">
        <v>378</v>
      </c>
      <c r="L295" s="776">
        <v>95</v>
      </c>
      <c r="M295" s="726">
        <v>31</v>
      </c>
      <c r="N295" s="758">
        <v>126</v>
      </c>
      <c r="O295" s="776">
        <v>52</v>
      </c>
      <c r="P295" s="1077">
        <v>231</v>
      </c>
    </row>
    <row r="296" spans="1:16" ht="13.5" customHeight="1" x14ac:dyDescent="0.3">
      <c r="A296" s="724" t="s">
        <v>691</v>
      </c>
      <c r="B296" s="724" t="s">
        <v>692</v>
      </c>
      <c r="C296" s="724" t="s">
        <v>948</v>
      </c>
      <c r="D296" s="724" t="s">
        <v>60</v>
      </c>
      <c r="E296" s="724" t="s">
        <v>129</v>
      </c>
      <c r="F296" s="972">
        <v>40.962964929999998</v>
      </c>
      <c r="G296" s="830">
        <v>0</v>
      </c>
      <c r="H296" s="833">
        <v>23.241342549999999</v>
      </c>
      <c r="I296" s="749">
        <v>56</v>
      </c>
      <c r="J296" s="727">
        <v>10</v>
      </c>
      <c r="K296" s="752">
        <v>67</v>
      </c>
      <c r="L296" s="776">
        <v>18.666666666666668</v>
      </c>
      <c r="M296" s="726">
        <v>3.3333333333333335</v>
      </c>
      <c r="N296" s="758">
        <v>22.333333333333332</v>
      </c>
      <c r="O296" s="776">
        <v>25</v>
      </c>
      <c r="P296" s="1077">
        <v>271</v>
      </c>
    </row>
    <row r="297" spans="1:16" ht="13.5" customHeight="1" x14ac:dyDescent="0.3">
      <c r="A297" s="724" t="s">
        <v>693</v>
      </c>
      <c r="B297" s="724" t="s">
        <v>694</v>
      </c>
      <c r="C297" s="724" t="s">
        <v>948</v>
      </c>
      <c r="D297" s="724" t="s">
        <v>60</v>
      </c>
      <c r="E297" s="724" t="s">
        <v>129</v>
      </c>
      <c r="F297" s="972">
        <v>31.14657399</v>
      </c>
      <c r="G297" s="830">
        <v>0</v>
      </c>
      <c r="H297" s="833">
        <v>17.263349560000002</v>
      </c>
      <c r="I297" s="749">
        <v>41</v>
      </c>
      <c r="J297" s="727">
        <v>1</v>
      </c>
      <c r="K297" s="752">
        <v>47</v>
      </c>
      <c r="L297" s="776">
        <v>13.666666666666666</v>
      </c>
      <c r="M297" s="726">
        <v>0.33333333333333331</v>
      </c>
      <c r="N297" s="758">
        <v>15.666666666666666</v>
      </c>
      <c r="O297" s="776">
        <v>4</v>
      </c>
      <c r="P297" s="1077">
        <v>187</v>
      </c>
    </row>
    <row r="298" spans="1:16" ht="13.5" customHeight="1" x14ac:dyDescent="0.3">
      <c r="A298" s="724" t="s">
        <v>695</v>
      </c>
      <c r="B298" s="724" t="s">
        <v>696</v>
      </c>
      <c r="C298" s="724" t="s">
        <v>948</v>
      </c>
      <c r="D298" s="724" t="s">
        <v>60</v>
      </c>
      <c r="E298" s="724" t="s">
        <v>129</v>
      </c>
      <c r="F298" s="972">
        <v>48.806225990000002</v>
      </c>
      <c r="G298" s="830">
        <v>19.013370120000001</v>
      </c>
      <c r="H298" s="833">
        <v>33.817035130000001</v>
      </c>
      <c r="I298" s="749">
        <v>51</v>
      </c>
      <c r="J298" s="727">
        <v>22</v>
      </c>
      <c r="K298" s="752">
        <v>78</v>
      </c>
      <c r="L298" s="776">
        <v>17</v>
      </c>
      <c r="M298" s="726">
        <v>7.333333333333333</v>
      </c>
      <c r="N298" s="758">
        <v>26</v>
      </c>
      <c r="O298" s="776">
        <v>143</v>
      </c>
      <c r="P298" s="1077">
        <v>118</v>
      </c>
    </row>
    <row r="299" spans="1:16" ht="13.5" customHeight="1" x14ac:dyDescent="0.3">
      <c r="A299" s="724" t="s">
        <v>697</v>
      </c>
      <c r="B299" s="724" t="s">
        <v>698</v>
      </c>
      <c r="C299" s="724" t="s">
        <v>948</v>
      </c>
      <c r="D299" s="724" t="s">
        <v>60</v>
      </c>
      <c r="E299" s="724" t="s">
        <v>129</v>
      </c>
      <c r="F299" s="972">
        <v>71.769902810000005</v>
      </c>
      <c r="G299" s="830">
        <v>13.54510505</v>
      </c>
      <c r="H299" s="833">
        <v>42.189481790000002</v>
      </c>
      <c r="I299" s="749">
        <v>86</v>
      </c>
      <c r="J299" s="727">
        <v>17</v>
      </c>
      <c r="K299" s="752">
        <v>104</v>
      </c>
      <c r="L299" s="776">
        <v>28.666666666666668</v>
      </c>
      <c r="M299" s="726">
        <v>5.666666666666667</v>
      </c>
      <c r="N299" s="758">
        <v>34.666666666666664</v>
      </c>
      <c r="O299" s="776">
        <v>223</v>
      </c>
      <c r="P299" s="1077">
        <v>159</v>
      </c>
    </row>
    <row r="300" spans="1:16" ht="13.5" customHeight="1" x14ac:dyDescent="0.3">
      <c r="A300" s="724" t="s">
        <v>699</v>
      </c>
      <c r="B300" s="724" t="s">
        <v>700</v>
      </c>
      <c r="C300" s="724" t="s">
        <v>948</v>
      </c>
      <c r="D300" s="724" t="s">
        <v>60</v>
      </c>
      <c r="E300" s="724" t="s">
        <v>129</v>
      </c>
      <c r="F300" s="972">
        <v>42.43915338</v>
      </c>
      <c r="G300" s="830">
        <v>9.6382721149999995</v>
      </c>
      <c r="H300" s="833">
        <v>25.8089157</v>
      </c>
      <c r="I300" s="749">
        <v>87</v>
      </c>
      <c r="J300" s="727">
        <v>20</v>
      </c>
      <c r="K300" s="752">
        <v>107</v>
      </c>
      <c r="L300" s="776">
        <v>29</v>
      </c>
      <c r="M300" s="726">
        <v>6.666666666666667</v>
      </c>
      <c r="N300" s="758">
        <v>35.666666666666664</v>
      </c>
      <c r="O300" s="776">
        <v>47</v>
      </c>
      <c r="P300" s="1077">
        <v>191</v>
      </c>
    </row>
    <row r="301" spans="1:16" ht="13.5" customHeight="1" x14ac:dyDescent="0.3">
      <c r="A301" s="724" t="s">
        <v>701</v>
      </c>
      <c r="B301" s="724" t="s">
        <v>702</v>
      </c>
      <c r="C301" s="724" t="s">
        <v>948</v>
      </c>
      <c r="D301" s="724" t="s">
        <v>60</v>
      </c>
      <c r="E301" s="724" t="s">
        <v>129</v>
      </c>
      <c r="F301" s="972">
        <v>57.629286620000002</v>
      </c>
      <c r="G301" s="830">
        <v>18.281121970000001</v>
      </c>
      <c r="H301" s="833">
        <v>37.549869270000002</v>
      </c>
      <c r="I301" s="749">
        <v>93</v>
      </c>
      <c r="J301" s="727">
        <v>34</v>
      </c>
      <c r="K301" s="752">
        <v>123</v>
      </c>
      <c r="L301" s="776">
        <v>31</v>
      </c>
      <c r="M301" s="726">
        <v>11.333333333333334</v>
      </c>
      <c r="N301" s="758">
        <v>41</v>
      </c>
      <c r="O301" s="776">
        <v>185</v>
      </c>
      <c r="P301" s="1077">
        <v>114</v>
      </c>
    </row>
    <row r="302" spans="1:16" ht="13.5" customHeight="1" x14ac:dyDescent="0.3">
      <c r="A302" s="724" t="s">
        <v>710</v>
      </c>
      <c r="B302" s="724" t="s">
        <v>1208</v>
      </c>
      <c r="C302" s="724" t="s">
        <v>918</v>
      </c>
      <c r="D302" s="724" t="s">
        <v>705</v>
      </c>
      <c r="E302" s="724" t="s">
        <v>129</v>
      </c>
      <c r="F302" s="972">
        <v>90.940408739999995</v>
      </c>
      <c r="G302" s="830">
        <v>27.617764019999999</v>
      </c>
      <c r="H302" s="833">
        <v>59.023964769999999</v>
      </c>
      <c r="I302" s="749">
        <v>268</v>
      </c>
      <c r="J302" s="727">
        <v>82</v>
      </c>
      <c r="K302" s="752">
        <v>350</v>
      </c>
      <c r="L302" s="776">
        <v>89.333333333333329</v>
      </c>
      <c r="M302" s="726">
        <v>27.333333333333332</v>
      </c>
      <c r="N302" s="758">
        <v>116.66666666666667</v>
      </c>
      <c r="O302" s="776">
        <v>303</v>
      </c>
      <c r="P302" s="1077">
        <v>9</v>
      </c>
    </row>
    <row r="303" spans="1:16" ht="13.5" customHeight="1" x14ac:dyDescent="0.3">
      <c r="A303" s="724" t="s">
        <v>708</v>
      </c>
      <c r="B303" s="724" t="s">
        <v>709</v>
      </c>
      <c r="C303" s="724" t="s">
        <v>918</v>
      </c>
      <c r="D303" s="724" t="s">
        <v>705</v>
      </c>
      <c r="E303" s="724" t="s">
        <v>129</v>
      </c>
      <c r="F303" s="972">
        <v>55.031044979999997</v>
      </c>
      <c r="G303" s="830">
        <v>16.25478288</v>
      </c>
      <c r="H303" s="833">
        <v>35.130655040000001</v>
      </c>
      <c r="I303" s="749">
        <v>307</v>
      </c>
      <c r="J303" s="727">
        <v>100</v>
      </c>
      <c r="K303" s="752">
        <v>407</v>
      </c>
      <c r="L303" s="776">
        <v>102.33333333333333</v>
      </c>
      <c r="M303" s="726">
        <v>33.333333333333336</v>
      </c>
      <c r="N303" s="758">
        <v>135.66666666666666</v>
      </c>
      <c r="O303" s="776">
        <v>159</v>
      </c>
      <c r="P303" s="1077">
        <v>217</v>
      </c>
    </row>
    <row r="304" spans="1:16" ht="13.5" customHeight="1" x14ac:dyDescent="0.3">
      <c r="A304" s="724" t="s">
        <v>379</v>
      </c>
      <c r="B304" s="724" t="s">
        <v>380</v>
      </c>
      <c r="C304" s="724" t="s">
        <v>915</v>
      </c>
      <c r="D304" s="724" t="s">
        <v>63</v>
      </c>
      <c r="E304" s="724" t="s">
        <v>129</v>
      </c>
      <c r="F304" s="972">
        <v>105.34077480000001</v>
      </c>
      <c r="G304" s="830">
        <v>36.104038150000001</v>
      </c>
      <c r="H304" s="833">
        <v>69.512333029999994</v>
      </c>
      <c r="I304" s="749">
        <v>170</v>
      </c>
      <c r="J304" s="727">
        <v>62</v>
      </c>
      <c r="K304" s="752">
        <v>232</v>
      </c>
      <c r="L304" s="776">
        <v>56.666666666666664</v>
      </c>
      <c r="M304" s="726">
        <v>20.666666666666668</v>
      </c>
      <c r="N304" s="758">
        <v>77.333333333333329</v>
      </c>
      <c r="O304" s="776">
        <v>315</v>
      </c>
      <c r="P304" s="1077">
        <v>16</v>
      </c>
    </row>
    <row r="305" spans="1:16" ht="13.5" customHeight="1" x14ac:dyDescent="0.3">
      <c r="A305" s="724" t="s">
        <v>381</v>
      </c>
      <c r="B305" s="724" t="s">
        <v>382</v>
      </c>
      <c r="C305" s="724" t="s">
        <v>915</v>
      </c>
      <c r="D305" s="724" t="s">
        <v>63</v>
      </c>
      <c r="E305" s="724" t="s">
        <v>129</v>
      </c>
      <c r="F305" s="972">
        <v>77.301779150000002</v>
      </c>
      <c r="G305" s="830">
        <v>25.75296741</v>
      </c>
      <c r="H305" s="833">
        <v>50.510356700000003</v>
      </c>
      <c r="I305" s="749">
        <v>151</v>
      </c>
      <c r="J305" s="727">
        <v>55</v>
      </c>
      <c r="K305" s="752">
        <v>206</v>
      </c>
      <c r="L305" s="776">
        <v>50.333333333333336</v>
      </c>
      <c r="M305" s="726">
        <v>18.333333333333332</v>
      </c>
      <c r="N305" s="758">
        <v>68.666666666666671</v>
      </c>
      <c r="O305" s="776">
        <v>279</v>
      </c>
      <c r="P305" s="1077">
        <v>62</v>
      </c>
    </row>
    <row r="306" spans="1:16" ht="13.5" customHeight="1" x14ac:dyDescent="0.3">
      <c r="A306" s="724" t="s">
        <v>725</v>
      </c>
      <c r="B306" s="724" t="s">
        <v>726</v>
      </c>
      <c r="C306" s="724" t="s">
        <v>915</v>
      </c>
      <c r="D306" s="724" t="s">
        <v>705</v>
      </c>
      <c r="E306" s="724" t="s">
        <v>129</v>
      </c>
      <c r="F306" s="972">
        <v>58.707723440000002</v>
      </c>
      <c r="G306" s="830">
        <v>13.852098079999999</v>
      </c>
      <c r="H306" s="833">
        <v>35.386847029999998</v>
      </c>
      <c r="I306" s="749">
        <v>144</v>
      </c>
      <c r="J306" s="727">
        <v>37</v>
      </c>
      <c r="K306" s="752">
        <v>181</v>
      </c>
      <c r="L306" s="776">
        <v>48</v>
      </c>
      <c r="M306" s="726">
        <v>12.333333333333334</v>
      </c>
      <c r="N306" s="758">
        <v>60.333333333333336</v>
      </c>
      <c r="O306" s="776">
        <v>162</v>
      </c>
      <c r="P306" s="1077">
        <v>275</v>
      </c>
    </row>
    <row r="307" spans="1:16" ht="13.5" customHeight="1" x14ac:dyDescent="0.3">
      <c r="A307" s="724" t="s">
        <v>711</v>
      </c>
      <c r="B307" s="724" t="s">
        <v>712</v>
      </c>
      <c r="C307" s="724" t="s">
        <v>915</v>
      </c>
      <c r="D307" s="724" t="s">
        <v>705</v>
      </c>
      <c r="E307" s="724" t="s">
        <v>129</v>
      </c>
      <c r="F307" s="972">
        <v>43.106737559999999</v>
      </c>
      <c r="G307" s="830">
        <v>0</v>
      </c>
      <c r="H307" s="833">
        <v>25.246977789999999</v>
      </c>
      <c r="I307" s="749">
        <v>38</v>
      </c>
      <c r="J307" s="727">
        <v>7</v>
      </c>
      <c r="K307" s="752">
        <v>49</v>
      </c>
      <c r="L307" s="776">
        <v>12.666666666666666</v>
      </c>
      <c r="M307" s="726">
        <v>2.3333333333333335</v>
      </c>
      <c r="N307" s="758">
        <v>16.333333333333332</v>
      </c>
      <c r="O307" s="776">
        <v>42</v>
      </c>
      <c r="P307" s="1077">
        <v>239</v>
      </c>
    </row>
    <row r="308" spans="1:16" ht="13.5" customHeight="1" x14ac:dyDescent="0.3">
      <c r="A308" s="724" t="s">
        <v>713</v>
      </c>
      <c r="B308" s="724" t="s">
        <v>714</v>
      </c>
      <c r="C308" s="724" t="s">
        <v>915</v>
      </c>
      <c r="D308" s="724" t="s">
        <v>705</v>
      </c>
      <c r="E308" s="724" t="s">
        <v>129</v>
      </c>
      <c r="F308" s="972">
        <v>44.35934529</v>
      </c>
      <c r="G308" s="830">
        <v>21.294455200000002</v>
      </c>
      <c r="H308" s="833">
        <v>32.474509329999997</v>
      </c>
      <c r="I308" s="749">
        <v>69</v>
      </c>
      <c r="J308" s="727">
        <v>33</v>
      </c>
      <c r="K308" s="752">
        <v>103</v>
      </c>
      <c r="L308" s="776">
        <v>23</v>
      </c>
      <c r="M308" s="726">
        <v>11</v>
      </c>
      <c r="N308" s="758">
        <v>34.333333333333336</v>
      </c>
      <c r="O308" s="776">
        <v>128</v>
      </c>
      <c r="P308" s="1077">
        <v>255</v>
      </c>
    </row>
    <row r="309" spans="1:16" ht="13.5" customHeight="1" x14ac:dyDescent="0.3">
      <c r="A309" s="724" t="s">
        <v>715</v>
      </c>
      <c r="B309" s="724" t="s">
        <v>716</v>
      </c>
      <c r="C309" s="724" t="s">
        <v>915</v>
      </c>
      <c r="D309" s="724" t="s">
        <v>705</v>
      </c>
      <c r="E309" s="724" t="s">
        <v>129</v>
      </c>
      <c r="F309" s="972">
        <v>49.240288890000002</v>
      </c>
      <c r="G309" s="830">
        <v>11.751534510000001</v>
      </c>
      <c r="H309" s="833">
        <v>29.966675299999999</v>
      </c>
      <c r="I309" s="749">
        <v>116</v>
      </c>
      <c r="J309" s="727">
        <v>28</v>
      </c>
      <c r="K309" s="752">
        <v>146</v>
      </c>
      <c r="L309" s="776">
        <v>38.666666666666664</v>
      </c>
      <c r="M309" s="726">
        <v>9.3333333333333339</v>
      </c>
      <c r="N309" s="758">
        <v>48.666666666666664</v>
      </c>
      <c r="O309" s="776">
        <v>98</v>
      </c>
      <c r="P309" s="1077">
        <v>278</v>
      </c>
    </row>
    <row r="310" spans="1:16" ht="13.5" customHeight="1" x14ac:dyDescent="0.3">
      <c r="A310" s="724" t="s">
        <v>717</v>
      </c>
      <c r="B310" s="724" t="s">
        <v>718</v>
      </c>
      <c r="C310" s="724" t="s">
        <v>915</v>
      </c>
      <c r="D310" s="724" t="s">
        <v>705</v>
      </c>
      <c r="E310" s="724" t="s">
        <v>129</v>
      </c>
      <c r="F310" s="972">
        <v>45.923351259999997</v>
      </c>
      <c r="G310" s="830">
        <v>18.769688039999998</v>
      </c>
      <c r="H310" s="833">
        <v>32.275468949999997</v>
      </c>
      <c r="I310" s="749">
        <v>30</v>
      </c>
      <c r="J310" s="727">
        <v>17</v>
      </c>
      <c r="K310" s="752">
        <v>52</v>
      </c>
      <c r="L310" s="776">
        <v>10</v>
      </c>
      <c r="M310" s="726">
        <v>5.666666666666667</v>
      </c>
      <c r="N310" s="758">
        <v>17.333333333333332</v>
      </c>
      <c r="O310" s="776">
        <v>126</v>
      </c>
      <c r="P310" s="1077">
        <v>251</v>
      </c>
    </row>
    <row r="311" spans="1:16" ht="13.5" customHeight="1" x14ac:dyDescent="0.3">
      <c r="A311" s="724" t="s">
        <v>719</v>
      </c>
      <c r="B311" s="724" t="s">
        <v>720</v>
      </c>
      <c r="C311" s="724" t="s">
        <v>915</v>
      </c>
      <c r="D311" s="724" t="s">
        <v>705</v>
      </c>
      <c r="E311" s="724" t="s">
        <v>129</v>
      </c>
      <c r="F311" s="972">
        <v>43.079527130000002</v>
      </c>
      <c r="G311" s="830">
        <v>11.84993624</v>
      </c>
      <c r="H311" s="833">
        <v>27.2277463</v>
      </c>
      <c r="I311" s="749">
        <v>41</v>
      </c>
      <c r="J311" s="727">
        <v>10</v>
      </c>
      <c r="K311" s="752">
        <v>54</v>
      </c>
      <c r="L311" s="776">
        <v>13.666666666666666</v>
      </c>
      <c r="M311" s="726">
        <v>3.3333333333333335</v>
      </c>
      <c r="N311" s="758">
        <v>18</v>
      </c>
      <c r="O311" s="776">
        <v>70</v>
      </c>
      <c r="P311" s="1077">
        <v>180</v>
      </c>
    </row>
    <row r="312" spans="1:16" ht="13.5" customHeight="1" x14ac:dyDescent="0.3">
      <c r="A312" s="724" t="s">
        <v>721</v>
      </c>
      <c r="B312" s="724" t="s">
        <v>722</v>
      </c>
      <c r="C312" s="724" t="s">
        <v>915</v>
      </c>
      <c r="D312" s="724" t="s">
        <v>705</v>
      </c>
      <c r="E312" s="724" t="s">
        <v>129</v>
      </c>
      <c r="F312" s="972">
        <v>79.382406430000003</v>
      </c>
      <c r="G312" s="830">
        <v>16.577756340000001</v>
      </c>
      <c r="H312" s="833">
        <v>46.909293050000002</v>
      </c>
      <c r="I312" s="749">
        <v>141</v>
      </c>
      <c r="J312" s="727">
        <v>33</v>
      </c>
      <c r="K312" s="752">
        <v>174</v>
      </c>
      <c r="L312" s="776">
        <v>47</v>
      </c>
      <c r="M312" s="726">
        <v>11</v>
      </c>
      <c r="N312" s="758">
        <v>58</v>
      </c>
      <c r="O312" s="776">
        <v>256</v>
      </c>
      <c r="P312" s="1077">
        <v>75</v>
      </c>
    </row>
    <row r="313" spans="1:16" ht="13.5" customHeight="1" x14ac:dyDescent="0.3">
      <c r="A313" s="724" t="s">
        <v>723</v>
      </c>
      <c r="B313" s="724" t="s">
        <v>724</v>
      </c>
      <c r="C313" s="724" t="s">
        <v>915</v>
      </c>
      <c r="D313" s="724" t="s">
        <v>705</v>
      </c>
      <c r="E313" s="724" t="s">
        <v>129</v>
      </c>
      <c r="F313" s="972">
        <v>55.159121069999998</v>
      </c>
      <c r="G313" s="830">
        <v>15.97026937</v>
      </c>
      <c r="H313" s="833">
        <v>35.251945450000001</v>
      </c>
      <c r="I313" s="749">
        <v>71</v>
      </c>
      <c r="J313" s="727">
        <v>21</v>
      </c>
      <c r="K313" s="752">
        <v>92</v>
      </c>
      <c r="L313" s="776">
        <v>23.666666666666668</v>
      </c>
      <c r="M313" s="726">
        <v>7</v>
      </c>
      <c r="N313" s="758">
        <v>30.666666666666668</v>
      </c>
      <c r="O313" s="776">
        <v>160</v>
      </c>
      <c r="P313" s="1077">
        <v>252</v>
      </c>
    </row>
    <row r="314" spans="1:16" ht="13.5" customHeight="1" x14ac:dyDescent="0.3">
      <c r="A314" s="724" t="s">
        <v>727</v>
      </c>
      <c r="B314" s="724" t="s">
        <v>728</v>
      </c>
      <c r="C314" s="724" t="s">
        <v>951</v>
      </c>
      <c r="D314" s="724" t="s">
        <v>705</v>
      </c>
      <c r="E314" s="724" t="s">
        <v>129</v>
      </c>
      <c r="F314" s="972">
        <v>68.277345370000006</v>
      </c>
      <c r="G314" s="830">
        <v>24.25804917</v>
      </c>
      <c r="H314" s="833">
        <v>46.00718646</v>
      </c>
      <c r="I314" s="749">
        <v>230</v>
      </c>
      <c r="J314" s="727">
        <v>84</v>
      </c>
      <c r="K314" s="752">
        <v>314</v>
      </c>
      <c r="L314" s="776">
        <v>76.666666666666671</v>
      </c>
      <c r="M314" s="726">
        <v>28</v>
      </c>
      <c r="N314" s="758">
        <v>104.66666666666667</v>
      </c>
      <c r="O314" s="776">
        <v>252</v>
      </c>
      <c r="P314" s="1077">
        <v>38</v>
      </c>
    </row>
    <row r="315" spans="1:16" ht="13.5" customHeight="1" x14ac:dyDescent="0.3">
      <c r="A315" s="724" t="s">
        <v>729</v>
      </c>
      <c r="B315" s="724" t="s">
        <v>730</v>
      </c>
      <c r="C315" s="724" t="s">
        <v>951</v>
      </c>
      <c r="D315" s="724" t="s">
        <v>705</v>
      </c>
      <c r="E315" s="724" t="s">
        <v>129</v>
      </c>
      <c r="F315" s="972">
        <v>73.613484740000004</v>
      </c>
      <c r="G315" s="830">
        <v>25.240740389999999</v>
      </c>
      <c r="H315" s="833">
        <v>48.94445022</v>
      </c>
      <c r="I315" s="749">
        <v>302</v>
      </c>
      <c r="J315" s="727">
        <v>108</v>
      </c>
      <c r="K315" s="752">
        <v>410</v>
      </c>
      <c r="L315" s="776">
        <v>100.66666666666667</v>
      </c>
      <c r="M315" s="726">
        <v>36</v>
      </c>
      <c r="N315" s="758">
        <v>136.66666666666666</v>
      </c>
      <c r="O315" s="776">
        <v>271</v>
      </c>
      <c r="P315" s="1077">
        <v>41</v>
      </c>
    </row>
    <row r="316" spans="1:16" ht="13.5" customHeight="1" x14ac:dyDescent="0.3">
      <c r="A316" s="724" t="s">
        <v>731</v>
      </c>
      <c r="B316" s="724" t="s">
        <v>732</v>
      </c>
      <c r="C316" s="724" t="s">
        <v>951</v>
      </c>
      <c r="D316" s="724" t="s">
        <v>705</v>
      </c>
      <c r="E316" s="724" t="s">
        <v>129</v>
      </c>
      <c r="F316" s="972">
        <v>67.158947810000001</v>
      </c>
      <c r="G316" s="830">
        <v>24.101338139999999</v>
      </c>
      <c r="H316" s="833">
        <v>45.320012990000002</v>
      </c>
      <c r="I316" s="749">
        <v>241</v>
      </c>
      <c r="J316" s="727">
        <v>89</v>
      </c>
      <c r="K316" s="752">
        <v>330</v>
      </c>
      <c r="L316" s="776">
        <v>80.333333333333329</v>
      </c>
      <c r="M316" s="726">
        <v>29.666666666666668</v>
      </c>
      <c r="N316" s="758">
        <v>110</v>
      </c>
      <c r="O316" s="776">
        <v>248</v>
      </c>
      <c r="P316" s="1077">
        <v>50</v>
      </c>
    </row>
    <row r="317" spans="1:16" ht="13.5" customHeight="1" x14ac:dyDescent="0.3">
      <c r="A317" s="724" t="s">
        <v>733</v>
      </c>
      <c r="B317" s="724" t="s">
        <v>734</v>
      </c>
      <c r="C317" s="724" t="s">
        <v>951</v>
      </c>
      <c r="D317" s="724" t="s">
        <v>705</v>
      </c>
      <c r="E317" s="724" t="s">
        <v>129</v>
      </c>
      <c r="F317" s="972">
        <v>67.559309119999995</v>
      </c>
      <c r="G317" s="830">
        <v>25.553342050000001</v>
      </c>
      <c r="H317" s="833">
        <v>45.969072330000003</v>
      </c>
      <c r="I317" s="749">
        <v>425</v>
      </c>
      <c r="J317" s="727">
        <v>170</v>
      </c>
      <c r="K317" s="752">
        <v>595</v>
      </c>
      <c r="L317" s="776">
        <v>141.66666666666666</v>
      </c>
      <c r="M317" s="726">
        <v>56.666666666666664</v>
      </c>
      <c r="N317" s="758">
        <v>198.33333333333334</v>
      </c>
      <c r="O317" s="776">
        <v>251</v>
      </c>
      <c r="P317" s="1077">
        <v>93</v>
      </c>
    </row>
    <row r="318" spans="1:16" ht="13.5" customHeight="1" x14ac:dyDescent="0.3">
      <c r="A318" s="724" t="s">
        <v>735</v>
      </c>
      <c r="B318" s="724" t="s">
        <v>736</v>
      </c>
      <c r="C318" s="724" t="s">
        <v>953</v>
      </c>
      <c r="D318" s="724" t="s">
        <v>705</v>
      </c>
      <c r="E318" s="724" t="s">
        <v>129</v>
      </c>
      <c r="F318" s="972">
        <v>92.342344109999999</v>
      </c>
      <c r="G318" s="830">
        <v>31.979622979999998</v>
      </c>
      <c r="H318" s="833">
        <v>61.274654460000001</v>
      </c>
      <c r="I318" s="749">
        <v>527</v>
      </c>
      <c r="J318" s="727">
        <v>193</v>
      </c>
      <c r="K318" s="752">
        <v>720</v>
      </c>
      <c r="L318" s="776">
        <v>175.66666666666666</v>
      </c>
      <c r="M318" s="726">
        <v>64.333333333333329</v>
      </c>
      <c r="N318" s="758">
        <v>240</v>
      </c>
      <c r="O318" s="776">
        <v>308</v>
      </c>
      <c r="P318" s="1077">
        <v>21</v>
      </c>
    </row>
    <row r="319" spans="1:16" ht="13.5" customHeight="1" x14ac:dyDescent="0.3">
      <c r="A319" s="724" t="s">
        <v>737</v>
      </c>
      <c r="B319" s="724" t="s">
        <v>738</v>
      </c>
      <c r="C319" s="724" t="s">
        <v>953</v>
      </c>
      <c r="D319" s="724" t="s">
        <v>705</v>
      </c>
      <c r="E319" s="724" t="s">
        <v>129</v>
      </c>
      <c r="F319" s="972">
        <v>76.842291169999996</v>
      </c>
      <c r="G319" s="830">
        <v>23.14554622</v>
      </c>
      <c r="H319" s="833">
        <v>49.62342271</v>
      </c>
      <c r="I319" s="749">
        <v>218</v>
      </c>
      <c r="J319" s="727">
        <v>67</v>
      </c>
      <c r="K319" s="752">
        <v>285</v>
      </c>
      <c r="L319" s="776">
        <v>72.666666666666671</v>
      </c>
      <c r="M319" s="726">
        <v>22.333333333333332</v>
      </c>
      <c r="N319" s="758">
        <v>95</v>
      </c>
      <c r="O319" s="776">
        <v>274</v>
      </c>
      <c r="P319" s="1077">
        <v>76</v>
      </c>
    </row>
    <row r="320" spans="1:16" ht="13.5" customHeight="1" x14ac:dyDescent="0.3">
      <c r="A320" s="724" t="s">
        <v>739</v>
      </c>
      <c r="B320" s="724" t="s">
        <v>740</v>
      </c>
      <c r="C320" s="724" t="s">
        <v>953</v>
      </c>
      <c r="D320" s="724" t="s">
        <v>705</v>
      </c>
      <c r="E320" s="724" t="s">
        <v>129</v>
      </c>
      <c r="F320" s="972">
        <v>60.087519669999999</v>
      </c>
      <c r="G320" s="830">
        <v>22.695236260000001</v>
      </c>
      <c r="H320" s="833">
        <v>41.075727379999996</v>
      </c>
      <c r="I320" s="749">
        <v>328</v>
      </c>
      <c r="J320" s="727">
        <v>128</v>
      </c>
      <c r="K320" s="752">
        <v>456</v>
      </c>
      <c r="L320" s="776">
        <v>109.33333333333333</v>
      </c>
      <c r="M320" s="726">
        <v>42.666666666666664</v>
      </c>
      <c r="N320" s="758">
        <v>152</v>
      </c>
      <c r="O320" s="776">
        <v>214</v>
      </c>
      <c r="P320" s="1077">
        <v>87</v>
      </c>
    </row>
    <row r="321" spans="1:16" ht="13.5" customHeight="1" x14ac:dyDescent="0.3">
      <c r="A321" s="724" t="s">
        <v>741</v>
      </c>
      <c r="B321" s="724" t="s">
        <v>742</v>
      </c>
      <c r="C321" s="724" t="s">
        <v>953</v>
      </c>
      <c r="D321" s="724" t="s">
        <v>705</v>
      </c>
      <c r="E321" s="724" t="s">
        <v>129</v>
      </c>
      <c r="F321" s="972">
        <v>75.595890979999993</v>
      </c>
      <c r="G321" s="830">
        <v>21.987071520000001</v>
      </c>
      <c r="H321" s="833">
        <v>47.832199019999997</v>
      </c>
      <c r="I321" s="749">
        <v>633</v>
      </c>
      <c r="J321" s="727">
        <v>198</v>
      </c>
      <c r="K321" s="752">
        <v>831</v>
      </c>
      <c r="L321" s="776">
        <v>211</v>
      </c>
      <c r="M321" s="726">
        <v>66</v>
      </c>
      <c r="N321" s="758">
        <v>277</v>
      </c>
      <c r="O321" s="776">
        <v>265</v>
      </c>
      <c r="P321" s="1077">
        <v>92</v>
      </c>
    </row>
    <row r="322" spans="1:16" ht="13.5" customHeight="1" x14ac:dyDescent="0.3">
      <c r="A322" s="724" t="s">
        <v>743</v>
      </c>
      <c r="B322" s="724" t="s">
        <v>744</v>
      </c>
      <c r="C322" s="724" t="s">
        <v>953</v>
      </c>
      <c r="D322" s="724" t="s">
        <v>705</v>
      </c>
      <c r="E322" s="724" t="s">
        <v>129</v>
      </c>
      <c r="F322" s="972">
        <v>71.686519320000002</v>
      </c>
      <c r="G322" s="830">
        <v>26.324503400000001</v>
      </c>
      <c r="H322" s="833">
        <v>48.703372960000003</v>
      </c>
      <c r="I322" s="749">
        <v>332</v>
      </c>
      <c r="J322" s="727">
        <v>126</v>
      </c>
      <c r="K322" s="752">
        <v>458</v>
      </c>
      <c r="L322" s="776">
        <v>110.66666666666667</v>
      </c>
      <c r="M322" s="726">
        <v>42</v>
      </c>
      <c r="N322" s="758">
        <v>152.66666666666666</v>
      </c>
      <c r="O322" s="776">
        <v>270</v>
      </c>
      <c r="P322" s="1077">
        <v>64</v>
      </c>
    </row>
    <row r="323" spans="1:16" ht="13.5" customHeight="1" x14ac:dyDescent="0.3">
      <c r="A323" s="724" t="s">
        <v>745</v>
      </c>
      <c r="B323" s="724" t="s">
        <v>746</v>
      </c>
      <c r="C323" s="724"/>
      <c r="D323" s="724" t="s">
        <v>55</v>
      </c>
      <c r="E323" s="724" t="s">
        <v>747</v>
      </c>
      <c r="F323" s="972">
        <v>47.21392356873114</v>
      </c>
      <c r="G323" s="830">
        <v>12.309589630772221</v>
      </c>
      <c r="H323" s="833">
        <v>29.087723298285223</v>
      </c>
      <c r="I323" s="749">
        <v>80</v>
      </c>
      <c r="J323" s="727">
        <v>22</v>
      </c>
      <c r="K323" s="752">
        <v>102</v>
      </c>
      <c r="L323" s="776">
        <v>26.666666666666668</v>
      </c>
      <c r="M323" s="726">
        <v>7.333333333333333</v>
      </c>
      <c r="N323" s="758">
        <v>34</v>
      </c>
      <c r="O323" s="776">
        <v>1</v>
      </c>
      <c r="P323" s="1077">
        <v>10</v>
      </c>
    </row>
    <row r="324" spans="1:16" ht="13.5" customHeight="1" x14ac:dyDescent="0.3">
      <c r="A324" s="724" t="s">
        <v>748</v>
      </c>
      <c r="B324" s="724" t="s">
        <v>1222</v>
      </c>
      <c r="C324" s="724"/>
      <c r="D324" s="724" t="s">
        <v>55</v>
      </c>
      <c r="E324" s="724" t="s">
        <v>747</v>
      </c>
      <c r="F324" s="972">
        <v>67.995322261521423</v>
      </c>
      <c r="G324" s="830">
        <v>17.14657829060566</v>
      </c>
      <c r="H324" s="833">
        <v>41.966762010409617</v>
      </c>
      <c r="I324" s="749">
        <v>166</v>
      </c>
      <c r="J324" s="727">
        <v>43</v>
      </c>
      <c r="K324" s="752">
        <v>209</v>
      </c>
      <c r="L324" s="776">
        <v>55.333333333333336</v>
      </c>
      <c r="M324" s="726">
        <v>14.333333333333334</v>
      </c>
      <c r="N324" s="758">
        <v>69.666666666666671</v>
      </c>
      <c r="O324" s="776">
        <v>9</v>
      </c>
      <c r="P324" s="1077">
        <v>7</v>
      </c>
    </row>
    <row r="325" spans="1:16" ht="13.5" customHeight="1" x14ac:dyDescent="0.3">
      <c r="A325" s="724" t="s">
        <v>749</v>
      </c>
      <c r="B325" s="724" t="s">
        <v>750</v>
      </c>
      <c r="C325" s="724"/>
      <c r="D325" s="724" t="s">
        <v>55</v>
      </c>
      <c r="E325" s="724" t="s">
        <v>747</v>
      </c>
      <c r="F325" s="972">
        <v>73.051786400118644</v>
      </c>
      <c r="G325" s="830">
        <v>24.970525166679931</v>
      </c>
      <c r="H325" s="833">
        <v>47.670875476005648</v>
      </c>
      <c r="I325" s="749">
        <v>257</v>
      </c>
      <c r="J325" s="727">
        <v>96</v>
      </c>
      <c r="K325" s="752">
        <v>353</v>
      </c>
      <c r="L325" s="776">
        <v>85.666666666666671</v>
      </c>
      <c r="M325" s="726">
        <v>32</v>
      </c>
      <c r="N325" s="758">
        <v>117.66666666666667</v>
      </c>
      <c r="O325" s="776">
        <v>11</v>
      </c>
      <c r="P325" s="1077">
        <v>4</v>
      </c>
    </row>
    <row r="326" spans="1:16" ht="13.5" customHeight="1" x14ac:dyDescent="0.3">
      <c r="A326" s="724" t="s">
        <v>751</v>
      </c>
      <c r="B326" s="724" t="s">
        <v>752</v>
      </c>
      <c r="C326" s="724"/>
      <c r="D326" s="724" t="s">
        <v>55</v>
      </c>
      <c r="E326" s="724" t="s">
        <v>747</v>
      </c>
      <c r="F326" s="972">
        <v>54.185275996766357</v>
      </c>
      <c r="G326" s="830">
        <v>19.418397528069065</v>
      </c>
      <c r="H326" s="833">
        <v>36.676649510733178</v>
      </c>
      <c r="I326" s="749">
        <v>102</v>
      </c>
      <c r="J326" s="727">
        <v>37</v>
      </c>
      <c r="K326" s="752">
        <v>139</v>
      </c>
      <c r="L326" s="776">
        <v>34</v>
      </c>
      <c r="M326" s="726">
        <v>12.333333333333334</v>
      </c>
      <c r="N326" s="758">
        <v>46.333333333333336</v>
      </c>
      <c r="O326" s="776">
        <v>7</v>
      </c>
      <c r="P326" s="1077">
        <v>5</v>
      </c>
    </row>
    <row r="327" spans="1:16" ht="13.5" customHeight="1" x14ac:dyDescent="0.3">
      <c r="A327" s="724" t="s">
        <v>753</v>
      </c>
      <c r="B327" s="724" t="s">
        <v>1223</v>
      </c>
      <c r="C327" s="724"/>
      <c r="D327" s="724" t="s">
        <v>55</v>
      </c>
      <c r="E327" s="724" t="s">
        <v>747</v>
      </c>
      <c r="F327" s="972">
        <v>59.798327600258176</v>
      </c>
      <c r="G327" s="830">
        <v>24.975621687992472</v>
      </c>
      <c r="H327" s="833">
        <v>42.017158750536545</v>
      </c>
      <c r="I327" s="749">
        <v>104</v>
      </c>
      <c r="J327" s="727">
        <v>45</v>
      </c>
      <c r="K327" s="752">
        <v>149</v>
      </c>
      <c r="L327" s="776">
        <v>34.666666666666664</v>
      </c>
      <c r="M327" s="726">
        <v>15</v>
      </c>
      <c r="N327" s="758">
        <v>49.666666666666664</v>
      </c>
      <c r="O327" s="776">
        <v>10</v>
      </c>
      <c r="P327" s="1077">
        <v>1</v>
      </c>
    </row>
    <row r="328" spans="1:16" ht="13.5" customHeight="1" x14ac:dyDescent="0.3">
      <c r="A328" s="724" t="s">
        <v>754</v>
      </c>
      <c r="B328" s="724" t="s">
        <v>755</v>
      </c>
      <c r="C328" s="724"/>
      <c r="D328" s="724" t="s">
        <v>55</v>
      </c>
      <c r="E328" s="724" t="s">
        <v>747</v>
      </c>
      <c r="F328" s="972">
        <v>54.424321946003801</v>
      </c>
      <c r="G328" s="830">
        <v>15.235098490940949</v>
      </c>
      <c r="H328" s="833">
        <v>34.845977348938433</v>
      </c>
      <c r="I328" s="749">
        <v>79</v>
      </c>
      <c r="J328" s="727">
        <v>22</v>
      </c>
      <c r="K328" s="752">
        <v>101</v>
      </c>
      <c r="L328" s="776">
        <v>26.333333333333332</v>
      </c>
      <c r="M328" s="726">
        <v>7.333333333333333</v>
      </c>
      <c r="N328" s="758">
        <v>33.666666666666664</v>
      </c>
      <c r="O328" s="776">
        <v>4</v>
      </c>
      <c r="P328" s="1077">
        <v>2</v>
      </c>
    </row>
    <row r="329" spans="1:16" ht="13.5" customHeight="1" x14ac:dyDescent="0.3">
      <c r="A329" s="724" t="s">
        <v>756</v>
      </c>
      <c r="B329" s="724" t="s">
        <v>757</v>
      </c>
      <c r="C329" s="724"/>
      <c r="D329" s="724" t="s">
        <v>55</v>
      </c>
      <c r="E329" s="724" t="s">
        <v>747</v>
      </c>
      <c r="F329" s="972">
        <v>51.119112159568097</v>
      </c>
      <c r="G329" s="830">
        <v>17.868702352435633</v>
      </c>
      <c r="H329" s="833">
        <v>33.730100646528079</v>
      </c>
      <c r="I329" s="749">
        <v>88</v>
      </c>
      <c r="J329" s="727">
        <v>33</v>
      </c>
      <c r="K329" s="752">
        <v>121</v>
      </c>
      <c r="L329" s="776">
        <v>29.333333333333332</v>
      </c>
      <c r="M329" s="726">
        <v>11</v>
      </c>
      <c r="N329" s="758">
        <v>40.333333333333336</v>
      </c>
      <c r="O329" s="776">
        <v>3</v>
      </c>
      <c r="P329" s="1077">
        <v>11</v>
      </c>
    </row>
    <row r="330" spans="1:16" ht="13.5" customHeight="1" x14ac:dyDescent="0.3">
      <c r="A330" s="724" t="s">
        <v>758</v>
      </c>
      <c r="B330" s="724" t="s">
        <v>759</v>
      </c>
      <c r="C330" s="724"/>
      <c r="D330" s="724" t="s">
        <v>55</v>
      </c>
      <c r="E330" s="724" t="s">
        <v>747</v>
      </c>
      <c r="F330" s="972">
        <v>53.658086068143788</v>
      </c>
      <c r="G330" s="830">
        <v>20.281587339660991</v>
      </c>
      <c r="H330" s="833">
        <v>36.538257085675639</v>
      </c>
      <c r="I330" s="749">
        <v>97</v>
      </c>
      <c r="J330" s="727">
        <v>39</v>
      </c>
      <c r="K330" s="752">
        <v>136</v>
      </c>
      <c r="L330" s="776">
        <v>32.333333333333336</v>
      </c>
      <c r="M330" s="726">
        <v>13</v>
      </c>
      <c r="N330" s="758">
        <v>45.333333333333336</v>
      </c>
      <c r="O330" s="776">
        <v>6</v>
      </c>
      <c r="P330" s="1077">
        <v>8</v>
      </c>
    </row>
    <row r="331" spans="1:16" ht="13.5" customHeight="1" x14ac:dyDescent="0.3">
      <c r="A331" s="724" t="s">
        <v>760</v>
      </c>
      <c r="B331" s="724" t="s">
        <v>761</v>
      </c>
      <c r="C331" s="724"/>
      <c r="D331" s="724" t="s">
        <v>55</v>
      </c>
      <c r="E331" s="724" t="s">
        <v>747</v>
      </c>
      <c r="F331" s="972">
        <v>50.607713158275054</v>
      </c>
      <c r="G331" s="830">
        <v>21.001415245453902</v>
      </c>
      <c r="H331" s="833">
        <v>35.820186218919112</v>
      </c>
      <c r="I331" s="749">
        <v>83</v>
      </c>
      <c r="J331" s="727">
        <v>33</v>
      </c>
      <c r="K331" s="752">
        <v>116</v>
      </c>
      <c r="L331" s="776">
        <v>27.666666666666668</v>
      </c>
      <c r="M331" s="726">
        <v>11</v>
      </c>
      <c r="N331" s="758">
        <v>38.666666666666664</v>
      </c>
      <c r="O331" s="776">
        <v>5</v>
      </c>
      <c r="P331" s="1077">
        <v>6</v>
      </c>
    </row>
    <row r="332" spans="1:16" ht="13.5" customHeight="1" x14ac:dyDescent="0.3">
      <c r="A332" s="724" t="s">
        <v>762</v>
      </c>
      <c r="B332" s="724" t="s">
        <v>763</v>
      </c>
      <c r="C332" s="724"/>
      <c r="D332" s="724" t="s">
        <v>55</v>
      </c>
      <c r="E332" s="724" t="s">
        <v>747</v>
      </c>
      <c r="F332" s="972">
        <v>61.447075385064991</v>
      </c>
      <c r="G332" s="830">
        <v>17.623597290260836</v>
      </c>
      <c r="H332" s="833">
        <v>39.058021021421986</v>
      </c>
      <c r="I332" s="749">
        <v>125</v>
      </c>
      <c r="J332" s="727">
        <v>37</v>
      </c>
      <c r="K332" s="752">
        <v>162</v>
      </c>
      <c r="L332" s="776">
        <v>41.666666666666664</v>
      </c>
      <c r="M332" s="726">
        <v>12.333333333333334</v>
      </c>
      <c r="N332" s="758">
        <v>54</v>
      </c>
      <c r="O332" s="776">
        <v>8</v>
      </c>
      <c r="P332" s="1077">
        <v>3</v>
      </c>
    </row>
    <row r="333" spans="1:16" ht="13.5" customHeight="1" x14ac:dyDescent="0.3">
      <c r="A333" s="724" t="s">
        <v>764</v>
      </c>
      <c r="B333" s="724" t="s">
        <v>1224</v>
      </c>
      <c r="C333" s="724"/>
      <c r="D333" s="724" t="s">
        <v>55</v>
      </c>
      <c r="E333" s="724" t="s">
        <v>747</v>
      </c>
      <c r="F333" s="972">
        <v>49.615592117516364</v>
      </c>
      <c r="G333" s="830">
        <v>15.153799984968845</v>
      </c>
      <c r="H333" s="833">
        <v>31.688124794906567</v>
      </c>
      <c r="I333" s="749">
        <v>115</v>
      </c>
      <c r="J333" s="727">
        <v>37</v>
      </c>
      <c r="K333" s="752">
        <v>152</v>
      </c>
      <c r="L333" s="776">
        <v>38.333333333333336</v>
      </c>
      <c r="M333" s="726">
        <v>12.333333333333334</v>
      </c>
      <c r="N333" s="758">
        <v>50.666666666666664</v>
      </c>
      <c r="O333" s="776">
        <v>2</v>
      </c>
      <c r="P333" s="1077">
        <v>9</v>
      </c>
    </row>
    <row r="334" spans="1:16" ht="13.5" customHeight="1" x14ac:dyDescent="0.3">
      <c r="A334" s="724" t="s">
        <v>776</v>
      </c>
      <c r="B334" s="724" t="s">
        <v>777</v>
      </c>
      <c r="C334" s="724"/>
      <c r="D334" s="724" t="s">
        <v>49</v>
      </c>
      <c r="E334" s="724" t="s">
        <v>767</v>
      </c>
      <c r="F334" s="972">
        <v>74.54180118540738</v>
      </c>
      <c r="G334" s="830">
        <v>25.016918404203839</v>
      </c>
      <c r="H334" s="833">
        <v>48.805782551047322</v>
      </c>
      <c r="I334" s="749">
        <v>55</v>
      </c>
      <c r="J334" s="727">
        <v>20</v>
      </c>
      <c r="K334" s="752">
        <v>75</v>
      </c>
      <c r="L334" s="776">
        <v>18.333333333333332</v>
      </c>
      <c r="M334" s="726">
        <v>6.666666666666667</v>
      </c>
      <c r="N334" s="758">
        <v>25</v>
      </c>
      <c r="O334" s="776">
        <v>14</v>
      </c>
      <c r="P334" s="1077">
        <v>8</v>
      </c>
    </row>
    <row r="335" spans="1:16" ht="13.5" customHeight="1" x14ac:dyDescent="0.3">
      <c r="A335" s="724" t="s">
        <v>778</v>
      </c>
      <c r="B335" s="724" t="s">
        <v>779</v>
      </c>
      <c r="C335" s="724"/>
      <c r="D335" s="724" t="s">
        <v>49</v>
      </c>
      <c r="E335" s="724" t="s">
        <v>767</v>
      </c>
      <c r="F335" s="972">
        <v>71.436775781214934</v>
      </c>
      <c r="G335" s="830">
        <v>29.262887801330542</v>
      </c>
      <c r="H335" s="833">
        <v>49.691559563111547</v>
      </c>
      <c r="I335" s="749">
        <v>177</v>
      </c>
      <c r="J335" s="727">
        <v>78</v>
      </c>
      <c r="K335" s="752">
        <v>255</v>
      </c>
      <c r="L335" s="776">
        <v>59</v>
      </c>
      <c r="M335" s="726">
        <v>26</v>
      </c>
      <c r="N335" s="758">
        <v>85</v>
      </c>
      <c r="O335" s="776">
        <v>15</v>
      </c>
      <c r="P335" s="1077">
        <v>10</v>
      </c>
    </row>
    <row r="336" spans="1:16" ht="13.5" customHeight="1" x14ac:dyDescent="0.3">
      <c r="A336" s="724" t="s">
        <v>782</v>
      </c>
      <c r="B336" s="724" t="s">
        <v>783</v>
      </c>
      <c r="C336" s="724"/>
      <c r="D336" s="724" t="s">
        <v>49</v>
      </c>
      <c r="E336" s="724" t="s">
        <v>767</v>
      </c>
      <c r="F336" s="972">
        <v>93.397403277061429</v>
      </c>
      <c r="G336" s="830">
        <v>39.813638824372063</v>
      </c>
      <c r="H336" s="833">
        <v>65.457440988269923</v>
      </c>
      <c r="I336" s="749">
        <v>161</v>
      </c>
      <c r="J336" s="727">
        <v>74</v>
      </c>
      <c r="K336" s="752">
        <v>235</v>
      </c>
      <c r="L336" s="776">
        <v>53.666666666666664</v>
      </c>
      <c r="M336" s="726">
        <v>24.666666666666668</v>
      </c>
      <c r="N336" s="758">
        <v>78.333333333333329</v>
      </c>
      <c r="O336" s="776">
        <v>30</v>
      </c>
      <c r="P336" s="1077">
        <v>6</v>
      </c>
    </row>
    <row r="337" spans="1:16" ht="13.5" customHeight="1" x14ac:dyDescent="0.3">
      <c r="A337" s="724" t="s">
        <v>786</v>
      </c>
      <c r="B337" s="724" t="s">
        <v>787</v>
      </c>
      <c r="C337" s="724"/>
      <c r="D337" s="724" t="s">
        <v>49</v>
      </c>
      <c r="E337" s="724" t="s">
        <v>767</v>
      </c>
      <c r="F337" s="972">
        <v>59.974604742208058</v>
      </c>
      <c r="G337" s="830">
        <v>20.805663669883792</v>
      </c>
      <c r="H337" s="833">
        <v>39.525500613525551</v>
      </c>
      <c r="I337" s="749">
        <v>87</v>
      </c>
      <c r="J337" s="727">
        <v>33</v>
      </c>
      <c r="K337" s="752">
        <v>120</v>
      </c>
      <c r="L337" s="776">
        <v>29</v>
      </c>
      <c r="M337" s="726">
        <v>11</v>
      </c>
      <c r="N337" s="758">
        <v>40</v>
      </c>
      <c r="O337" s="776">
        <v>5</v>
      </c>
      <c r="P337" s="1077">
        <v>22</v>
      </c>
    </row>
    <row r="338" spans="1:16" ht="13.5" customHeight="1" x14ac:dyDescent="0.3">
      <c r="A338" s="724" t="s">
        <v>788</v>
      </c>
      <c r="B338" s="724" t="s">
        <v>789</v>
      </c>
      <c r="C338" s="724"/>
      <c r="D338" s="724" t="s">
        <v>49</v>
      </c>
      <c r="E338" s="724" t="s">
        <v>767</v>
      </c>
      <c r="F338" s="972">
        <v>52.361538317938212</v>
      </c>
      <c r="G338" s="830">
        <v>13.724520869207723</v>
      </c>
      <c r="H338" s="833">
        <v>31.846910249790646</v>
      </c>
      <c r="I338" s="749">
        <v>64</v>
      </c>
      <c r="J338" s="727">
        <v>19</v>
      </c>
      <c r="K338" s="752">
        <v>83</v>
      </c>
      <c r="L338" s="776">
        <v>21.333333333333332</v>
      </c>
      <c r="M338" s="726">
        <v>6.333333333333333</v>
      </c>
      <c r="N338" s="758">
        <v>27.666666666666668</v>
      </c>
      <c r="O338" s="776">
        <v>1</v>
      </c>
      <c r="P338" s="1077">
        <v>32</v>
      </c>
    </row>
    <row r="339" spans="1:16" ht="13.5" customHeight="1" x14ac:dyDescent="0.3">
      <c r="A339" s="724" t="s">
        <v>790</v>
      </c>
      <c r="B339" s="724" t="s">
        <v>791</v>
      </c>
      <c r="C339" s="724"/>
      <c r="D339" s="724" t="s">
        <v>49</v>
      </c>
      <c r="E339" s="724" t="s">
        <v>767</v>
      </c>
      <c r="F339" s="972">
        <v>83.750139756183444</v>
      </c>
      <c r="G339" s="830">
        <v>15.938807083729504</v>
      </c>
      <c r="H339" s="833">
        <v>49.963731241900987</v>
      </c>
      <c r="I339" s="749">
        <v>39</v>
      </c>
      <c r="J339" s="727">
        <v>7</v>
      </c>
      <c r="K339" s="752">
        <v>46</v>
      </c>
      <c r="L339" s="776">
        <v>13</v>
      </c>
      <c r="M339" s="726">
        <v>2.3333333333333335</v>
      </c>
      <c r="N339" s="758">
        <v>15.333333333333334</v>
      </c>
      <c r="O339" s="776">
        <v>16</v>
      </c>
      <c r="P339" s="1077">
        <v>9</v>
      </c>
    </row>
    <row r="340" spans="1:16" ht="13.5" customHeight="1" x14ac:dyDescent="0.3">
      <c r="A340" s="724" t="s">
        <v>792</v>
      </c>
      <c r="B340" s="724" t="s">
        <v>793</v>
      </c>
      <c r="C340" s="724"/>
      <c r="D340" s="724" t="s">
        <v>49</v>
      </c>
      <c r="E340" s="724" t="s">
        <v>767</v>
      </c>
      <c r="F340" s="972">
        <v>90.879846688153322</v>
      </c>
      <c r="G340" s="830">
        <v>27.642442049998703</v>
      </c>
      <c r="H340" s="833">
        <v>58.234242359658111</v>
      </c>
      <c r="I340" s="749">
        <v>195</v>
      </c>
      <c r="J340" s="727">
        <v>63</v>
      </c>
      <c r="K340" s="752">
        <v>258</v>
      </c>
      <c r="L340" s="776">
        <v>65</v>
      </c>
      <c r="M340" s="726">
        <v>21</v>
      </c>
      <c r="N340" s="758">
        <v>86</v>
      </c>
      <c r="O340" s="776">
        <v>26</v>
      </c>
      <c r="P340" s="1077">
        <v>16</v>
      </c>
    </row>
    <row r="341" spans="1:16" ht="13.5" customHeight="1" x14ac:dyDescent="0.3">
      <c r="A341" s="724" t="s">
        <v>796</v>
      </c>
      <c r="B341" s="724" t="s">
        <v>797</v>
      </c>
      <c r="C341" s="724"/>
      <c r="D341" s="724" t="s">
        <v>49</v>
      </c>
      <c r="E341" s="724" t="s">
        <v>767</v>
      </c>
      <c r="F341" s="972">
        <v>73.569438679240605</v>
      </c>
      <c r="G341" s="830">
        <v>16.214423476541498</v>
      </c>
      <c r="H341" s="833">
        <v>44.217603866511155</v>
      </c>
      <c r="I341" s="749">
        <v>263</v>
      </c>
      <c r="J341" s="727">
        <v>61</v>
      </c>
      <c r="K341" s="752">
        <v>324</v>
      </c>
      <c r="L341" s="776">
        <v>87.666666666666671</v>
      </c>
      <c r="M341" s="726">
        <v>20.333333333333332</v>
      </c>
      <c r="N341" s="758">
        <v>108</v>
      </c>
      <c r="O341" s="776">
        <v>10</v>
      </c>
      <c r="P341" s="1077">
        <v>19</v>
      </c>
    </row>
    <row r="342" spans="1:16" ht="13.5" customHeight="1" x14ac:dyDescent="0.3">
      <c r="A342" s="724" t="s">
        <v>798</v>
      </c>
      <c r="B342" s="724" t="s">
        <v>799</v>
      </c>
      <c r="C342" s="724"/>
      <c r="D342" s="724" t="s">
        <v>49</v>
      </c>
      <c r="E342" s="724" t="s">
        <v>767</v>
      </c>
      <c r="F342" s="972">
        <v>95.984602153543889</v>
      </c>
      <c r="G342" s="830">
        <v>25.414131919000006</v>
      </c>
      <c r="H342" s="833">
        <v>58.686330275576459</v>
      </c>
      <c r="I342" s="749">
        <v>106</v>
      </c>
      <c r="J342" s="727">
        <v>31</v>
      </c>
      <c r="K342" s="752">
        <v>137</v>
      </c>
      <c r="L342" s="776">
        <v>35.333333333333336</v>
      </c>
      <c r="M342" s="726">
        <v>10.333333333333334</v>
      </c>
      <c r="N342" s="758">
        <v>45.666666666666664</v>
      </c>
      <c r="O342" s="776">
        <v>27</v>
      </c>
      <c r="P342" s="1077">
        <v>3</v>
      </c>
    </row>
    <row r="343" spans="1:16" ht="13.5" customHeight="1" x14ac:dyDescent="0.3">
      <c r="A343" s="724" t="s">
        <v>800</v>
      </c>
      <c r="B343" s="724" t="s">
        <v>801</v>
      </c>
      <c r="C343" s="724"/>
      <c r="D343" s="724" t="s">
        <v>49</v>
      </c>
      <c r="E343" s="724" t="s">
        <v>767</v>
      </c>
      <c r="F343" s="972">
        <v>67.28553095622344</v>
      </c>
      <c r="G343" s="830">
        <v>31.602014103744917</v>
      </c>
      <c r="H343" s="833">
        <v>48.654827362398954</v>
      </c>
      <c r="I343" s="749">
        <v>81</v>
      </c>
      <c r="J343" s="727">
        <v>42</v>
      </c>
      <c r="K343" s="752">
        <v>123</v>
      </c>
      <c r="L343" s="776">
        <v>27</v>
      </c>
      <c r="M343" s="726">
        <v>14</v>
      </c>
      <c r="N343" s="758">
        <v>41</v>
      </c>
      <c r="O343" s="776">
        <v>13</v>
      </c>
      <c r="P343" s="1077">
        <v>18</v>
      </c>
    </row>
    <row r="344" spans="1:16" ht="13.5" customHeight="1" x14ac:dyDescent="0.3">
      <c r="A344" s="724" t="s">
        <v>802</v>
      </c>
      <c r="B344" s="724" t="s">
        <v>803</v>
      </c>
      <c r="C344" s="724"/>
      <c r="D344" s="724" t="s">
        <v>49</v>
      </c>
      <c r="E344" s="724" t="s">
        <v>767</v>
      </c>
      <c r="F344" s="972">
        <v>60.060759550263512</v>
      </c>
      <c r="G344" s="830">
        <v>21.41116852788597</v>
      </c>
      <c r="H344" s="833">
        <v>40.070198199007152</v>
      </c>
      <c r="I344" s="749">
        <v>82</v>
      </c>
      <c r="J344" s="727">
        <v>32</v>
      </c>
      <c r="K344" s="752">
        <v>114</v>
      </c>
      <c r="L344" s="776">
        <v>27.333333333333332</v>
      </c>
      <c r="M344" s="726">
        <v>10.666666666666666</v>
      </c>
      <c r="N344" s="758">
        <v>38</v>
      </c>
      <c r="O344" s="776">
        <v>6</v>
      </c>
      <c r="P344" s="1077">
        <v>23</v>
      </c>
    </row>
    <row r="345" spans="1:16" ht="13.5" customHeight="1" x14ac:dyDescent="0.3">
      <c r="A345" s="724" t="s">
        <v>804</v>
      </c>
      <c r="B345" s="724" t="s">
        <v>805</v>
      </c>
      <c r="C345" s="724"/>
      <c r="D345" s="724" t="s">
        <v>49</v>
      </c>
      <c r="E345" s="724" t="s">
        <v>767</v>
      </c>
      <c r="F345" s="972">
        <v>94.200793724248285</v>
      </c>
      <c r="G345" s="830">
        <v>29.896254158339257</v>
      </c>
      <c r="H345" s="833">
        <v>60.210424502689435</v>
      </c>
      <c r="I345" s="749">
        <v>189</v>
      </c>
      <c r="J345" s="727">
        <v>66</v>
      </c>
      <c r="K345" s="752">
        <v>255</v>
      </c>
      <c r="L345" s="776">
        <v>63</v>
      </c>
      <c r="M345" s="726">
        <v>22</v>
      </c>
      <c r="N345" s="758">
        <v>85</v>
      </c>
      <c r="O345" s="776">
        <v>28</v>
      </c>
      <c r="P345" s="1077">
        <v>2</v>
      </c>
    </row>
    <row r="346" spans="1:16" ht="13.5" customHeight="1" x14ac:dyDescent="0.3">
      <c r="A346" s="724" t="s">
        <v>807</v>
      </c>
      <c r="B346" s="724" t="s">
        <v>808</v>
      </c>
      <c r="C346" s="724"/>
      <c r="D346" s="724" t="s">
        <v>49</v>
      </c>
      <c r="E346" s="724" t="s">
        <v>767</v>
      </c>
      <c r="F346" s="972">
        <v>70.51283487521998</v>
      </c>
      <c r="G346" s="830">
        <v>19.822845301954786</v>
      </c>
      <c r="H346" s="833">
        <v>45.33770597179435</v>
      </c>
      <c r="I346" s="749">
        <v>25</v>
      </c>
      <c r="J346" s="727">
        <v>7</v>
      </c>
      <c r="K346" s="752">
        <v>32</v>
      </c>
      <c r="L346" s="776">
        <v>8.3333333333333339</v>
      </c>
      <c r="M346" s="726">
        <v>2.3333333333333335</v>
      </c>
      <c r="N346" s="758">
        <v>10.666666666666666</v>
      </c>
      <c r="O346" s="776">
        <v>11</v>
      </c>
      <c r="P346" s="1077">
        <v>25</v>
      </c>
    </row>
    <row r="347" spans="1:16" ht="13.5" customHeight="1" x14ac:dyDescent="0.3">
      <c r="A347" s="724" t="s">
        <v>812</v>
      </c>
      <c r="B347" s="724" t="s">
        <v>813</v>
      </c>
      <c r="C347" s="724"/>
      <c r="D347" s="724" t="s">
        <v>49</v>
      </c>
      <c r="E347" s="724" t="s">
        <v>767</v>
      </c>
      <c r="F347" s="972">
        <v>50.547155353746653</v>
      </c>
      <c r="G347" s="830">
        <v>17.532143849668419</v>
      </c>
      <c r="H347" s="833">
        <v>33.65048860540837</v>
      </c>
      <c r="I347" s="749">
        <v>94</v>
      </c>
      <c r="J347" s="727">
        <v>34</v>
      </c>
      <c r="K347" s="752">
        <v>128</v>
      </c>
      <c r="L347" s="776">
        <v>31.333333333333332</v>
      </c>
      <c r="M347" s="726">
        <v>11.333333333333334</v>
      </c>
      <c r="N347" s="758">
        <v>42.666666666666664</v>
      </c>
      <c r="O347" s="776">
        <v>2</v>
      </c>
      <c r="P347" s="1077">
        <v>21</v>
      </c>
    </row>
    <row r="348" spans="1:16" ht="13.5" customHeight="1" x14ac:dyDescent="0.3">
      <c r="A348" s="724" t="s">
        <v>814</v>
      </c>
      <c r="B348" s="724" t="s">
        <v>815</v>
      </c>
      <c r="C348" s="724"/>
      <c r="D348" s="724" t="s">
        <v>49</v>
      </c>
      <c r="E348" s="724" t="s">
        <v>767</v>
      </c>
      <c r="F348" s="972">
        <v>89.204119035077142</v>
      </c>
      <c r="G348" s="830">
        <v>11.861287157578174</v>
      </c>
      <c r="H348" s="833">
        <v>51.369148615070038</v>
      </c>
      <c r="I348" s="749">
        <v>30</v>
      </c>
      <c r="J348" s="727">
        <v>4</v>
      </c>
      <c r="K348" s="752">
        <v>34</v>
      </c>
      <c r="L348" s="776">
        <v>10</v>
      </c>
      <c r="M348" s="726">
        <v>1.3333333333333333</v>
      </c>
      <c r="N348" s="758">
        <v>11.333333333333334</v>
      </c>
      <c r="O348" s="776">
        <v>21</v>
      </c>
      <c r="P348" s="1077">
        <v>24</v>
      </c>
    </row>
    <row r="349" spans="1:16" ht="13.5" customHeight="1" x14ac:dyDescent="0.3">
      <c r="A349" s="724" t="s">
        <v>816</v>
      </c>
      <c r="B349" s="724" t="s">
        <v>817</v>
      </c>
      <c r="C349" s="724"/>
      <c r="D349" s="724" t="s">
        <v>49</v>
      </c>
      <c r="E349" s="724" t="s">
        <v>767</v>
      </c>
      <c r="F349" s="972">
        <v>83.220179108223974</v>
      </c>
      <c r="G349" s="830">
        <v>25.352299253432683</v>
      </c>
      <c r="H349" s="833">
        <v>52.833845019406887</v>
      </c>
      <c r="I349" s="749">
        <v>147</v>
      </c>
      <c r="J349" s="727">
        <v>50</v>
      </c>
      <c r="K349" s="752">
        <v>197</v>
      </c>
      <c r="L349" s="776">
        <v>49</v>
      </c>
      <c r="M349" s="726">
        <v>16.666666666666668</v>
      </c>
      <c r="N349" s="758">
        <v>65.666666666666671</v>
      </c>
      <c r="O349" s="776">
        <v>24</v>
      </c>
      <c r="P349" s="1077">
        <v>13</v>
      </c>
    </row>
    <row r="350" spans="1:16" ht="13.5" customHeight="1" x14ac:dyDescent="0.3">
      <c r="A350" s="724" t="s">
        <v>818</v>
      </c>
      <c r="B350" s="724" t="s">
        <v>819</v>
      </c>
      <c r="C350" s="724"/>
      <c r="D350" s="724" t="s">
        <v>49</v>
      </c>
      <c r="E350" s="724" t="s">
        <v>767</v>
      </c>
      <c r="F350" s="972">
        <v>78.034361181831912</v>
      </c>
      <c r="G350" s="830">
        <v>26.491471437772088</v>
      </c>
      <c r="H350" s="833">
        <v>51.207693579376652</v>
      </c>
      <c r="I350" s="749">
        <v>341</v>
      </c>
      <c r="J350" s="727">
        <v>125</v>
      </c>
      <c r="K350" s="752">
        <v>466</v>
      </c>
      <c r="L350" s="776">
        <v>113.66666666666667</v>
      </c>
      <c r="M350" s="726">
        <v>41.666666666666664</v>
      </c>
      <c r="N350" s="758">
        <v>155.33333333333334</v>
      </c>
      <c r="O350" s="776">
        <v>20</v>
      </c>
      <c r="P350" s="1077">
        <v>11</v>
      </c>
    </row>
    <row r="351" spans="1:16" ht="13.5" customHeight="1" x14ac:dyDescent="0.3">
      <c r="A351" s="724" t="s">
        <v>820</v>
      </c>
      <c r="B351" s="724" t="s">
        <v>821</v>
      </c>
      <c r="C351" s="724"/>
      <c r="D351" s="724" t="s">
        <v>49</v>
      </c>
      <c r="E351" s="724" t="s">
        <v>767</v>
      </c>
      <c r="F351" s="972">
        <v>61.736863928395344</v>
      </c>
      <c r="G351" s="830">
        <v>20.606600976306254</v>
      </c>
      <c r="H351" s="833">
        <v>40.448441839988845</v>
      </c>
      <c r="I351" s="749">
        <v>76</v>
      </c>
      <c r="J351" s="727">
        <v>27</v>
      </c>
      <c r="K351" s="752">
        <v>103</v>
      </c>
      <c r="L351" s="776">
        <v>25.333333333333332</v>
      </c>
      <c r="M351" s="726">
        <v>9</v>
      </c>
      <c r="N351" s="758">
        <v>34.333333333333336</v>
      </c>
      <c r="O351" s="776">
        <v>7</v>
      </c>
      <c r="P351" s="1077">
        <v>28</v>
      </c>
    </row>
    <row r="352" spans="1:16" ht="13.5" customHeight="1" x14ac:dyDescent="0.3">
      <c r="A352" s="724" t="s">
        <v>765</v>
      </c>
      <c r="B352" s="724" t="s">
        <v>766</v>
      </c>
      <c r="C352" s="724"/>
      <c r="D352" s="724" t="s">
        <v>49</v>
      </c>
      <c r="E352" s="724" t="s">
        <v>767</v>
      </c>
      <c r="F352" s="972">
        <v>76.846828431739837</v>
      </c>
      <c r="G352" s="830">
        <v>28.325364902480537</v>
      </c>
      <c r="H352" s="833">
        <v>52.20948092547679</v>
      </c>
      <c r="I352" s="749">
        <v>198</v>
      </c>
      <c r="J352" s="727">
        <v>74</v>
      </c>
      <c r="K352" s="752">
        <v>272</v>
      </c>
      <c r="L352" s="776">
        <v>66</v>
      </c>
      <c r="M352" s="726">
        <v>24.666666666666668</v>
      </c>
      <c r="N352" s="758">
        <v>90.666666666666671</v>
      </c>
      <c r="O352" s="776">
        <v>23</v>
      </c>
      <c r="P352" s="1077">
        <v>26</v>
      </c>
    </row>
    <row r="353" spans="1:16" ht="13.5" customHeight="1" x14ac:dyDescent="0.3">
      <c r="A353" s="724" t="s">
        <v>768</v>
      </c>
      <c r="B353" s="724" t="s">
        <v>769</v>
      </c>
      <c r="C353" s="724"/>
      <c r="D353" s="724" t="s">
        <v>49</v>
      </c>
      <c r="E353" s="724" t="s">
        <v>767</v>
      </c>
      <c r="F353" s="972">
        <v>57.056631500031308</v>
      </c>
      <c r="G353" s="830">
        <v>21.427511771048348</v>
      </c>
      <c r="H353" s="833">
        <v>39.061868717784705</v>
      </c>
      <c r="I353" s="749">
        <v>211</v>
      </c>
      <c r="J353" s="727">
        <v>80</v>
      </c>
      <c r="K353" s="752">
        <v>291</v>
      </c>
      <c r="L353" s="776">
        <v>70.333333333333329</v>
      </c>
      <c r="M353" s="726">
        <v>26.666666666666668</v>
      </c>
      <c r="N353" s="758">
        <v>97</v>
      </c>
      <c r="O353" s="776">
        <v>4</v>
      </c>
      <c r="P353" s="1077">
        <v>29</v>
      </c>
    </row>
    <row r="354" spans="1:16" ht="13.5" customHeight="1" x14ac:dyDescent="0.3">
      <c r="A354" s="724" t="s">
        <v>772</v>
      </c>
      <c r="B354" s="724" t="s">
        <v>773</v>
      </c>
      <c r="C354" s="724"/>
      <c r="D354" s="724" t="s">
        <v>49</v>
      </c>
      <c r="E354" s="724" t="s">
        <v>767</v>
      </c>
      <c r="F354" s="972">
        <v>73.532286364168058</v>
      </c>
      <c r="G354" s="830">
        <v>27.571501258221822</v>
      </c>
      <c r="H354" s="833">
        <v>49.974733763110137</v>
      </c>
      <c r="I354" s="749">
        <v>106</v>
      </c>
      <c r="J354" s="727">
        <v>43</v>
      </c>
      <c r="K354" s="752">
        <v>149</v>
      </c>
      <c r="L354" s="776">
        <v>35.333333333333336</v>
      </c>
      <c r="M354" s="726">
        <v>14.333333333333334</v>
      </c>
      <c r="N354" s="758">
        <v>49.666666666666664</v>
      </c>
      <c r="O354" s="776">
        <v>17</v>
      </c>
      <c r="P354" s="1077">
        <v>15</v>
      </c>
    </row>
    <row r="355" spans="1:16" ht="13.5" customHeight="1" x14ac:dyDescent="0.3">
      <c r="A355" s="724" t="s">
        <v>774</v>
      </c>
      <c r="B355" s="724" t="s">
        <v>775</v>
      </c>
      <c r="C355" s="724"/>
      <c r="D355" s="724" t="s">
        <v>49</v>
      </c>
      <c r="E355" s="724" t="s">
        <v>767</v>
      </c>
      <c r="F355" s="972">
        <v>69.285852987372792</v>
      </c>
      <c r="G355" s="830">
        <v>24.760727234195969</v>
      </c>
      <c r="H355" s="833">
        <v>46.318869424641605</v>
      </c>
      <c r="I355" s="749">
        <v>380</v>
      </c>
      <c r="J355" s="727">
        <v>143</v>
      </c>
      <c r="K355" s="752">
        <v>523</v>
      </c>
      <c r="L355" s="776">
        <v>126.66666666666667</v>
      </c>
      <c r="M355" s="726">
        <v>47.666666666666664</v>
      </c>
      <c r="N355" s="758">
        <v>174.33333333333334</v>
      </c>
      <c r="O355" s="776">
        <v>12</v>
      </c>
      <c r="P355" s="1077">
        <v>30</v>
      </c>
    </row>
    <row r="356" spans="1:16" ht="13.5" customHeight="1" x14ac:dyDescent="0.3">
      <c r="A356" s="724" t="s">
        <v>810</v>
      </c>
      <c r="B356" s="724" t="s">
        <v>811</v>
      </c>
      <c r="C356" s="724"/>
      <c r="D356" s="724" t="s">
        <v>49</v>
      </c>
      <c r="E356" s="724" t="s">
        <v>767</v>
      </c>
      <c r="F356" s="972">
        <v>81.789311593239375</v>
      </c>
      <c r="G356" s="830">
        <v>22.251497157325186</v>
      </c>
      <c r="H356" s="833">
        <v>50.475097688693928</v>
      </c>
      <c r="I356" s="749">
        <v>192</v>
      </c>
      <c r="J356" s="727">
        <v>57</v>
      </c>
      <c r="K356" s="752">
        <v>249</v>
      </c>
      <c r="L356" s="776">
        <v>64</v>
      </c>
      <c r="M356" s="726">
        <v>19</v>
      </c>
      <c r="N356" s="758">
        <v>83</v>
      </c>
      <c r="O356" s="776">
        <v>19</v>
      </c>
      <c r="P356" s="1077">
        <v>12</v>
      </c>
    </row>
    <row r="357" spans="1:16" ht="13.5" customHeight="1" x14ac:dyDescent="0.3">
      <c r="A357" s="724" t="s">
        <v>822</v>
      </c>
      <c r="B357" s="724" t="s">
        <v>823</v>
      </c>
      <c r="C357" s="724"/>
      <c r="D357" s="724" t="s">
        <v>49</v>
      </c>
      <c r="E357" s="724" t="s">
        <v>767</v>
      </c>
      <c r="F357" s="972">
        <v>107.76655257893458</v>
      </c>
      <c r="G357" s="830">
        <v>38.717397890500997</v>
      </c>
      <c r="H357" s="833">
        <v>71.477712057906018</v>
      </c>
      <c r="I357" s="749">
        <v>128</v>
      </c>
      <c r="J357" s="727">
        <v>50</v>
      </c>
      <c r="K357" s="752">
        <v>178</v>
      </c>
      <c r="L357" s="776">
        <v>42.666666666666664</v>
      </c>
      <c r="M357" s="726">
        <v>16.666666666666668</v>
      </c>
      <c r="N357" s="758">
        <v>59.333333333333336</v>
      </c>
      <c r="O357" s="776">
        <v>31</v>
      </c>
      <c r="P357" s="1077">
        <v>1</v>
      </c>
    </row>
    <row r="358" spans="1:16" ht="13.5" customHeight="1" x14ac:dyDescent="0.3">
      <c r="A358" s="724" t="s">
        <v>824</v>
      </c>
      <c r="B358" s="724" t="s">
        <v>825</v>
      </c>
      <c r="C358" s="724"/>
      <c r="D358" s="724" t="s">
        <v>49</v>
      </c>
      <c r="E358" s="724" t="s">
        <v>767</v>
      </c>
      <c r="F358" s="972">
        <v>78.484627348989122</v>
      </c>
      <c r="G358" s="830">
        <v>27.712268559113436</v>
      </c>
      <c r="H358" s="833">
        <v>52.152931918637542</v>
      </c>
      <c r="I358" s="749">
        <v>178</v>
      </c>
      <c r="J358" s="727">
        <v>66</v>
      </c>
      <c r="K358" s="752">
        <v>244</v>
      </c>
      <c r="L358" s="776">
        <v>59.333333333333336</v>
      </c>
      <c r="M358" s="726">
        <v>22</v>
      </c>
      <c r="N358" s="758">
        <v>81.333333333333329</v>
      </c>
      <c r="O358" s="776">
        <v>22</v>
      </c>
      <c r="P358" s="1077">
        <v>17</v>
      </c>
    </row>
    <row r="359" spans="1:16" ht="13.5" customHeight="1" x14ac:dyDescent="0.3">
      <c r="A359" s="724" t="s">
        <v>770</v>
      </c>
      <c r="B359" s="724" t="s">
        <v>771</v>
      </c>
      <c r="C359" s="724"/>
      <c r="D359" s="724" t="s">
        <v>49</v>
      </c>
      <c r="E359" s="724" t="s">
        <v>767</v>
      </c>
      <c r="F359" s="972">
        <v>58.366919290495403</v>
      </c>
      <c r="G359" s="830">
        <v>26.391422221651865</v>
      </c>
      <c r="H359" s="833">
        <v>41.887338694809088</v>
      </c>
      <c r="I359" s="749">
        <v>102</v>
      </c>
      <c r="J359" s="727">
        <v>51</v>
      </c>
      <c r="K359" s="752">
        <v>153</v>
      </c>
      <c r="L359" s="776">
        <v>34</v>
      </c>
      <c r="M359" s="726">
        <v>17</v>
      </c>
      <c r="N359" s="758">
        <v>51</v>
      </c>
      <c r="O359" s="776">
        <v>9</v>
      </c>
      <c r="P359" s="1077">
        <v>20</v>
      </c>
    </row>
    <row r="360" spans="1:16" ht="13.5" customHeight="1" x14ac:dyDescent="0.3">
      <c r="A360" s="724" t="s">
        <v>780</v>
      </c>
      <c r="B360" s="724" t="s">
        <v>781</v>
      </c>
      <c r="C360" s="724"/>
      <c r="D360" s="724" t="s">
        <v>49</v>
      </c>
      <c r="E360" s="724" t="s">
        <v>767</v>
      </c>
      <c r="F360" s="972">
        <v>103.73446040945369</v>
      </c>
      <c r="G360" s="830">
        <v>27.78468775000416</v>
      </c>
      <c r="H360" s="833">
        <v>63.894515413876704</v>
      </c>
      <c r="I360" s="749">
        <v>177</v>
      </c>
      <c r="J360" s="727">
        <v>53</v>
      </c>
      <c r="K360" s="752">
        <v>230</v>
      </c>
      <c r="L360" s="776">
        <v>59</v>
      </c>
      <c r="M360" s="726">
        <v>17.666666666666668</v>
      </c>
      <c r="N360" s="758">
        <v>76.666666666666671</v>
      </c>
      <c r="O360" s="776">
        <v>29</v>
      </c>
      <c r="P360" s="1077">
        <v>7</v>
      </c>
    </row>
    <row r="361" spans="1:16" ht="13.5" customHeight="1" x14ac:dyDescent="0.3">
      <c r="A361" s="724" t="s">
        <v>784</v>
      </c>
      <c r="B361" s="724" t="s">
        <v>785</v>
      </c>
      <c r="C361" s="724"/>
      <c r="D361" s="724" t="s">
        <v>49</v>
      </c>
      <c r="E361" s="724" t="s">
        <v>767</v>
      </c>
      <c r="F361" s="972">
        <v>54.566305481952199</v>
      </c>
      <c r="G361" s="830">
        <v>22.6621153823599</v>
      </c>
      <c r="H361" s="833">
        <v>37.695992715076223</v>
      </c>
      <c r="I361" s="749">
        <v>82</v>
      </c>
      <c r="J361" s="727">
        <v>39</v>
      </c>
      <c r="K361" s="752">
        <v>121</v>
      </c>
      <c r="L361" s="776">
        <v>27.333333333333332</v>
      </c>
      <c r="M361" s="726">
        <v>13</v>
      </c>
      <c r="N361" s="758">
        <v>40.333333333333336</v>
      </c>
      <c r="O361" s="776">
        <v>3</v>
      </c>
      <c r="P361" s="1077">
        <v>31</v>
      </c>
    </row>
    <row r="362" spans="1:16" ht="13.5" customHeight="1" x14ac:dyDescent="0.3">
      <c r="A362" s="724" t="s">
        <v>1225</v>
      </c>
      <c r="B362" s="724" t="s">
        <v>794</v>
      </c>
      <c r="C362" s="724"/>
      <c r="D362" s="724" t="s">
        <v>49</v>
      </c>
      <c r="E362" s="724" t="s">
        <v>767</v>
      </c>
      <c r="F362" s="972">
        <v>74.73828776598684</v>
      </c>
      <c r="G362" s="830">
        <v>27.501349668348972</v>
      </c>
      <c r="H362" s="833">
        <v>50.240437716402397</v>
      </c>
      <c r="I362" s="749">
        <v>389</v>
      </c>
      <c r="J362" s="727">
        <v>153</v>
      </c>
      <c r="K362" s="752">
        <v>542</v>
      </c>
      <c r="L362" s="776">
        <v>129.66666666666666</v>
      </c>
      <c r="M362" s="726">
        <v>51</v>
      </c>
      <c r="N362" s="758">
        <v>180.66666666666666</v>
      </c>
      <c r="O362" s="776">
        <v>18</v>
      </c>
      <c r="P362" s="1077">
        <v>14</v>
      </c>
    </row>
    <row r="363" spans="1:16" ht="13.5" customHeight="1" x14ac:dyDescent="0.3">
      <c r="A363" s="724" t="s">
        <v>1226</v>
      </c>
      <c r="B363" s="724" t="s">
        <v>809</v>
      </c>
      <c r="C363" s="724"/>
      <c r="D363" s="724" t="s">
        <v>49</v>
      </c>
      <c r="E363" s="724" t="s">
        <v>767</v>
      </c>
      <c r="F363" s="972">
        <v>61.426272157122995</v>
      </c>
      <c r="G363" s="830">
        <v>21.577402429149661</v>
      </c>
      <c r="H363" s="833">
        <v>40.900865732945448</v>
      </c>
      <c r="I363" s="749">
        <v>137</v>
      </c>
      <c r="J363" s="727">
        <v>52</v>
      </c>
      <c r="K363" s="752">
        <v>189</v>
      </c>
      <c r="L363" s="776">
        <v>45.666666666666664</v>
      </c>
      <c r="M363" s="726">
        <v>17.333333333333332</v>
      </c>
      <c r="N363" s="758">
        <v>63</v>
      </c>
      <c r="O363" s="776">
        <v>8</v>
      </c>
      <c r="P363" s="1077">
        <v>27</v>
      </c>
    </row>
    <row r="364" spans="1:16" ht="13.5" customHeight="1" x14ac:dyDescent="0.3">
      <c r="A364" s="724" t="s">
        <v>1228</v>
      </c>
      <c r="B364" s="724" t="s">
        <v>795</v>
      </c>
      <c r="C364" s="724"/>
      <c r="D364" s="724" t="s">
        <v>49</v>
      </c>
      <c r="E364" s="724" t="s">
        <v>767</v>
      </c>
      <c r="F364" s="972">
        <v>109.96769403989224</v>
      </c>
      <c r="G364" s="830">
        <v>42.029855223456764</v>
      </c>
      <c r="H364" s="833">
        <v>74.39650558567827</v>
      </c>
      <c r="I364" s="749">
        <v>698</v>
      </c>
      <c r="J364" s="727">
        <v>284</v>
      </c>
      <c r="K364" s="752">
        <v>982</v>
      </c>
      <c r="L364" s="776">
        <v>232.66666666666666</v>
      </c>
      <c r="M364" s="726">
        <v>94.666666666666671</v>
      </c>
      <c r="N364" s="758">
        <v>327.33333333333331</v>
      </c>
      <c r="O364" s="776">
        <v>32</v>
      </c>
      <c r="P364" s="1077">
        <v>4</v>
      </c>
    </row>
    <row r="365" spans="1:16" ht="13.5" customHeight="1" x14ac:dyDescent="0.3">
      <c r="A365" s="724" t="s">
        <v>1227</v>
      </c>
      <c r="B365" s="724" t="s">
        <v>806</v>
      </c>
      <c r="C365" s="724"/>
      <c r="D365" s="724" t="s">
        <v>49</v>
      </c>
      <c r="E365" s="724" t="s">
        <v>767</v>
      </c>
      <c r="F365" s="972">
        <v>88.443740200068476</v>
      </c>
      <c r="G365" s="830">
        <v>29.146329690943425</v>
      </c>
      <c r="H365" s="833">
        <v>57.295581977444442</v>
      </c>
      <c r="I365" s="749">
        <v>380</v>
      </c>
      <c r="J365" s="727">
        <v>135</v>
      </c>
      <c r="K365" s="752">
        <v>515</v>
      </c>
      <c r="L365" s="776">
        <v>126.66666666666667</v>
      </c>
      <c r="M365" s="726">
        <v>45</v>
      </c>
      <c r="N365" s="758">
        <v>171.66666666666666</v>
      </c>
      <c r="O365" s="776">
        <v>25</v>
      </c>
      <c r="P365" s="1077">
        <v>5</v>
      </c>
    </row>
    <row r="366" spans="1:16" ht="13.5" customHeight="1" x14ac:dyDescent="0.3">
      <c r="A366" s="724" t="s">
        <v>855</v>
      </c>
      <c r="B366" s="724" t="s">
        <v>856</v>
      </c>
      <c r="C366" s="724" t="s">
        <v>854</v>
      </c>
      <c r="D366" s="724" t="s">
        <v>828</v>
      </c>
      <c r="E366" s="724" t="s">
        <v>829</v>
      </c>
      <c r="F366" s="1137">
        <v>63.6</v>
      </c>
      <c r="G366" s="1138">
        <v>23</v>
      </c>
      <c r="H366" s="1139">
        <v>42.9</v>
      </c>
      <c r="I366" s="1140">
        <v>70</v>
      </c>
      <c r="J366" s="1141">
        <v>17</v>
      </c>
      <c r="K366" s="1142">
        <v>91</v>
      </c>
      <c r="L366" s="1143">
        <v>23.333333333333332</v>
      </c>
      <c r="M366" s="1144">
        <v>5.666666666666667</v>
      </c>
      <c r="N366" s="1145">
        <v>30.333333333333332</v>
      </c>
      <c r="O366" s="1146">
        <v>7</v>
      </c>
      <c r="P366" s="1077">
        <v>11</v>
      </c>
    </row>
    <row r="367" spans="1:16" ht="13.5" customHeight="1" x14ac:dyDescent="0.3">
      <c r="A367" s="724" t="s">
        <v>852</v>
      </c>
      <c r="B367" s="724" t="s">
        <v>853</v>
      </c>
      <c r="C367" s="724" t="s">
        <v>854</v>
      </c>
      <c r="D367" s="724" t="s">
        <v>828</v>
      </c>
      <c r="E367" s="724" t="s">
        <v>829</v>
      </c>
      <c r="F367" s="1137">
        <v>65.5</v>
      </c>
      <c r="G367" s="1138">
        <v>14.8</v>
      </c>
      <c r="H367" s="1139">
        <v>40</v>
      </c>
      <c r="I367" s="1140">
        <v>110</v>
      </c>
      <c r="J367" s="1141">
        <v>30</v>
      </c>
      <c r="K367" s="1142">
        <v>140</v>
      </c>
      <c r="L367" s="1143">
        <v>36.666666666666664</v>
      </c>
      <c r="M367" s="1144">
        <v>10</v>
      </c>
      <c r="N367" s="1145">
        <v>46.666666666666664</v>
      </c>
      <c r="O367" s="1146">
        <v>5</v>
      </c>
      <c r="P367" s="1077">
        <v>17</v>
      </c>
    </row>
    <row r="368" spans="1:16" ht="13.5" customHeight="1" x14ac:dyDescent="0.3">
      <c r="A368" s="724" t="s">
        <v>826</v>
      </c>
      <c r="B368" s="724" t="s">
        <v>827</v>
      </c>
      <c r="C368" s="724" t="s">
        <v>955</v>
      </c>
      <c r="D368" s="724" t="s">
        <v>828</v>
      </c>
      <c r="E368" s="724" t="s">
        <v>829</v>
      </c>
      <c r="F368" s="1137">
        <v>75.400000000000006</v>
      </c>
      <c r="G368" s="1138">
        <v>21.2</v>
      </c>
      <c r="H368" s="1139">
        <v>47.5</v>
      </c>
      <c r="I368" s="1140">
        <v>122</v>
      </c>
      <c r="J368" s="1141">
        <v>38</v>
      </c>
      <c r="K368" s="1142">
        <v>158</v>
      </c>
      <c r="L368" s="1143">
        <v>40.666666666666664</v>
      </c>
      <c r="M368" s="1144">
        <v>12.666666666666666</v>
      </c>
      <c r="N368" s="1145">
        <v>52.666666666666664</v>
      </c>
      <c r="O368" s="1146">
        <v>12</v>
      </c>
      <c r="P368" s="1077">
        <v>14</v>
      </c>
    </row>
    <row r="369" spans="1:16" ht="13.5" customHeight="1" x14ac:dyDescent="0.3">
      <c r="A369" s="724" t="s">
        <v>830</v>
      </c>
      <c r="B369" s="724" t="s">
        <v>831</v>
      </c>
      <c r="C369" s="724" t="s">
        <v>955</v>
      </c>
      <c r="D369" s="724" t="s">
        <v>828</v>
      </c>
      <c r="E369" s="724" t="s">
        <v>829</v>
      </c>
      <c r="F369" s="1137">
        <v>84.3</v>
      </c>
      <c r="G369" s="1138">
        <v>26</v>
      </c>
      <c r="H369" s="1139">
        <v>54.4</v>
      </c>
      <c r="I369" s="1140">
        <v>129</v>
      </c>
      <c r="J369" s="1141">
        <v>44</v>
      </c>
      <c r="K369" s="1142">
        <v>171</v>
      </c>
      <c r="L369" s="1143">
        <v>43</v>
      </c>
      <c r="M369" s="1144">
        <v>14.666666666666666</v>
      </c>
      <c r="N369" s="1145">
        <v>57</v>
      </c>
      <c r="O369" s="1146">
        <v>16</v>
      </c>
      <c r="P369" s="1077">
        <v>9</v>
      </c>
    </row>
    <row r="370" spans="1:16" ht="13.5" customHeight="1" x14ac:dyDescent="0.3">
      <c r="A370" s="724" t="s">
        <v>832</v>
      </c>
      <c r="B370" s="724" t="s">
        <v>833</v>
      </c>
      <c r="C370" s="724" t="s">
        <v>955</v>
      </c>
      <c r="D370" s="724" t="s">
        <v>828</v>
      </c>
      <c r="E370" s="724" t="s">
        <v>829</v>
      </c>
      <c r="F370" s="1137">
        <v>74</v>
      </c>
      <c r="G370" s="1138">
        <v>17.399999999999999</v>
      </c>
      <c r="H370" s="1139">
        <v>44.9</v>
      </c>
      <c r="I370" s="1140">
        <v>163</v>
      </c>
      <c r="J370" s="1141">
        <v>32</v>
      </c>
      <c r="K370" s="1142">
        <v>196</v>
      </c>
      <c r="L370" s="1143">
        <v>54.333333333333336</v>
      </c>
      <c r="M370" s="1144">
        <v>10.666666666666666</v>
      </c>
      <c r="N370" s="1145">
        <v>65.333333333333329</v>
      </c>
      <c r="O370" s="1146">
        <v>9</v>
      </c>
      <c r="P370" s="1077">
        <v>18</v>
      </c>
    </row>
    <row r="371" spans="1:16" ht="13.5" customHeight="1" x14ac:dyDescent="0.3">
      <c r="A371" s="724" t="s">
        <v>834</v>
      </c>
      <c r="B371" s="724" t="s">
        <v>835</v>
      </c>
      <c r="C371" s="724" t="s">
        <v>955</v>
      </c>
      <c r="D371" s="724" t="s">
        <v>828</v>
      </c>
      <c r="E371" s="724" t="s">
        <v>829</v>
      </c>
      <c r="F371" s="1137">
        <v>69.5</v>
      </c>
      <c r="G371" s="1138">
        <v>22.7</v>
      </c>
      <c r="H371" s="1139">
        <v>45.8</v>
      </c>
      <c r="I371" s="1140">
        <v>140</v>
      </c>
      <c r="J371" s="1141">
        <v>51</v>
      </c>
      <c r="K371" s="1142">
        <v>191</v>
      </c>
      <c r="L371" s="1143">
        <v>46.666666666666664</v>
      </c>
      <c r="M371" s="1144">
        <v>17</v>
      </c>
      <c r="N371" s="1145">
        <v>63.666666666666664</v>
      </c>
      <c r="O371" s="1146">
        <v>10</v>
      </c>
      <c r="P371" s="1077">
        <v>16</v>
      </c>
    </row>
    <row r="372" spans="1:16" ht="13.5" customHeight="1" x14ac:dyDescent="0.3">
      <c r="A372" s="724" t="s">
        <v>838</v>
      </c>
      <c r="B372" s="724" t="s">
        <v>839</v>
      </c>
      <c r="C372" s="724" t="s">
        <v>956</v>
      </c>
      <c r="D372" s="724" t="s">
        <v>828</v>
      </c>
      <c r="E372" s="724" t="s">
        <v>829</v>
      </c>
      <c r="F372" s="1137">
        <v>62.6</v>
      </c>
      <c r="G372" s="1138">
        <v>16.5</v>
      </c>
      <c r="H372" s="1139">
        <v>39.200000000000003</v>
      </c>
      <c r="I372" s="1140">
        <v>61</v>
      </c>
      <c r="J372" s="1141">
        <v>9</v>
      </c>
      <c r="K372" s="1142">
        <v>76</v>
      </c>
      <c r="L372" s="1143">
        <v>20.333333333333332</v>
      </c>
      <c r="M372" s="1144">
        <v>3</v>
      </c>
      <c r="N372" s="1145">
        <v>25.333333333333332</v>
      </c>
      <c r="O372" s="1146">
        <v>4</v>
      </c>
      <c r="P372" s="1077">
        <v>20</v>
      </c>
    </row>
    <row r="373" spans="1:16" ht="13.5" customHeight="1" x14ac:dyDescent="0.3">
      <c r="A373" s="724" t="s">
        <v>840</v>
      </c>
      <c r="B373" s="724" t="s">
        <v>841</v>
      </c>
      <c r="C373" s="724" t="s">
        <v>956</v>
      </c>
      <c r="D373" s="724" t="s">
        <v>828</v>
      </c>
      <c r="E373" s="724" t="s">
        <v>829</v>
      </c>
      <c r="F373" s="1137">
        <v>66.5</v>
      </c>
      <c r="G373" s="1138">
        <v>27.9</v>
      </c>
      <c r="H373" s="1139">
        <v>46.6</v>
      </c>
      <c r="I373" s="1140">
        <v>133</v>
      </c>
      <c r="J373" s="1141">
        <v>53</v>
      </c>
      <c r="K373" s="1142">
        <v>186</v>
      </c>
      <c r="L373" s="1143">
        <v>44.333333333333336</v>
      </c>
      <c r="M373" s="1144">
        <v>17.666666666666668</v>
      </c>
      <c r="N373" s="1145">
        <v>62</v>
      </c>
      <c r="O373" s="1146">
        <v>11</v>
      </c>
      <c r="P373" s="1077">
        <v>13</v>
      </c>
    </row>
    <row r="374" spans="1:16" ht="13.5" customHeight="1" x14ac:dyDescent="0.3">
      <c r="A374" s="724" t="s">
        <v>836</v>
      </c>
      <c r="B374" s="724" t="s">
        <v>837</v>
      </c>
      <c r="C374" s="724" t="s">
        <v>956</v>
      </c>
      <c r="D374" s="724" t="s">
        <v>828</v>
      </c>
      <c r="E374" s="724" t="s">
        <v>829</v>
      </c>
      <c r="F374" s="1137">
        <v>86.1</v>
      </c>
      <c r="G374" s="1138">
        <v>28.9</v>
      </c>
      <c r="H374" s="1139">
        <v>56.8</v>
      </c>
      <c r="I374" s="1140">
        <v>243</v>
      </c>
      <c r="J374" s="1141">
        <v>94</v>
      </c>
      <c r="K374" s="1142">
        <v>337</v>
      </c>
      <c r="L374" s="1143">
        <v>81</v>
      </c>
      <c r="M374" s="1144">
        <v>31.333333333333332</v>
      </c>
      <c r="N374" s="1145">
        <v>112.33333333333333</v>
      </c>
      <c r="O374" s="1146">
        <v>18</v>
      </c>
      <c r="P374" s="1077">
        <v>10</v>
      </c>
    </row>
    <row r="375" spans="1:16" ht="13.5" customHeight="1" x14ac:dyDescent="0.3">
      <c r="A375" s="724" t="s">
        <v>872</v>
      </c>
      <c r="B375" s="724" t="s">
        <v>873</v>
      </c>
      <c r="C375" s="724" t="s">
        <v>957</v>
      </c>
      <c r="D375" s="724" t="s">
        <v>828</v>
      </c>
      <c r="E375" s="724" t="s">
        <v>829</v>
      </c>
      <c r="F375" s="1137">
        <v>83.5</v>
      </c>
      <c r="G375" s="1138">
        <v>20</v>
      </c>
      <c r="H375" s="1139">
        <v>50.2</v>
      </c>
      <c r="I375" s="1140">
        <v>233</v>
      </c>
      <c r="J375" s="1141">
        <v>78</v>
      </c>
      <c r="K375" s="1142">
        <v>311</v>
      </c>
      <c r="L375" s="1143">
        <v>77.666666666666671</v>
      </c>
      <c r="M375" s="1144">
        <v>26</v>
      </c>
      <c r="N375" s="1145">
        <v>103.66666666666667</v>
      </c>
      <c r="O375" s="1146">
        <v>14</v>
      </c>
      <c r="P375" s="1077">
        <v>12</v>
      </c>
    </row>
    <row r="376" spans="1:16" ht="13.5" customHeight="1" x14ac:dyDescent="0.3">
      <c r="A376" s="724" t="s">
        <v>870</v>
      </c>
      <c r="B376" s="724" t="s">
        <v>871</v>
      </c>
      <c r="C376" s="724" t="s">
        <v>957</v>
      </c>
      <c r="D376" s="724" t="s">
        <v>828</v>
      </c>
      <c r="E376" s="724" t="s">
        <v>829</v>
      </c>
      <c r="F376" s="1137">
        <v>88.5</v>
      </c>
      <c r="G376" s="1138">
        <v>30.4</v>
      </c>
      <c r="H376" s="1139">
        <v>58.6</v>
      </c>
      <c r="I376" s="1140">
        <v>173</v>
      </c>
      <c r="J376" s="1141">
        <v>68</v>
      </c>
      <c r="K376" s="1142">
        <v>241</v>
      </c>
      <c r="L376" s="1143">
        <v>57.666666666666664</v>
      </c>
      <c r="M376" s="1144">
        <v>22.666666666666668</v>
      </c>
      <c r="N376" s="1145">
        <v>80.333333333333329</v>
      </c>
      <c r="O376" s="1146">
        <v>20</v>
      </c>
      <c r="P376" s="1077">
        <v>3</v>
      </c>
    </row>
    <row r="377" spans="1:16" ht="13.5" customHeight="1" x14ac:dyDescent="0.3">
      <c r="A377" s="724" t="s">
        <v>857</v>
      </c>
      <c r="B377" s="724" t="s">
        <v>858</v>
      </c>
      <c r="C377" s="724" t="s">
        <v>958</v>
      </c>
      <c r="D377" s="724" t="s">
        <v>828</v>
      </c>
      <c r="E377" s="724" t="s">
        <v>829</v>
      </c>
      <c r="F377" s="1137">
        <v>66.5</v>
      </c>
      <c r="G377" s="1138">
        <v>24.7</v>
      </c>
      <c r="H377" s="1139">
        <v>44.8</v>
      </c>
      <c r="I377" s="1140">
        <v>135</v>
      </c>
      <c r="J377" s="1141">
        <v>65</v>
      </c>
      <c r="K377" s="1142">
        <v>200</v>
      </c>
      <c r="L377" s="1143">
        <v>45</v>
      </c>
      <c r="M377" s="1144">
        <v>21.666666666666668</v>
      </c>
      <c r="N377" s="1145">
        <v>66.666666666666671</v>
      </c>
      <c r="O377" s="1146">
        <v>8</v>
      </c>
      <c r="P377" s="1077">
        <v>8</v>
      </c>
    </row>
    <row r="378" spans="1:16" ht="13.5" customHeight="1" x14ac:dyDescent="0.3">
      <c r="A378" s="724" t="s">
        <v>868</v>
      </c>
      <c r="B378" s="724" t="s">
        <v>869</v>
      </c>
      <c r="C378" s="724" t="s">
        <v>959</v>
      </c>
      <c r="D378" s="724" t="s">
        <v>828</v>
      </c>
      <c r="E378" s="724" t="s">
        <v>829</v>
      </c>
      <c r="F378" s="1137">
        <v>42.7</v>
      </c>
      <c r="G378" s="1138">
        <v>13.4</v>
      </c>
      <c r="H378" s="1139">
        <v>27.3</v>
      </c>
      <c r="I378" s="1140">
        <v>82</v>
      </c>
      <c r="J378" s="1141">
        <v>21</v>
      </c>
      <c r="K378" s="1142">
        <v>104</v>
      </c>
      <c r="L378" s="1143">
        <v>27.333333333333332</v>
      </c>
      <c r="M378" s="1144">
        <v>7</v>
      </c>
      <c r="N378" s="1145">
        <v>34.666666666666664</v>
      </c>
      <c r="O378" s="1146">
        <v>1</v>
      </c>
      <c r="P378" s="1077">
        <v>19</v>
      </c>
    </row>
    <row r="379" spans="1:16" ht="13.5" customHeight="1" x14ac:dyDescent="0.3">
      <c r="A379" s="724" t="s">
        <v>866</v>
      </c>
      <c r="B379" s="724" t="s">
        <v>867</v>
      </c>
      <c r="C379" s="724" t="s">
        <v>959</v>
      </c>
      <c r="D379" s="724" t="s">
        <v>828</v>
      </c>
      <c r="E379" s="724" t="s">
        <v>829</v>
      </c>
      <c r="F379" s="1137">
        <v>70.8</v>
      </c>
      <c r="G379" s="1138">
        <v>16.2</v>
      </c>
      <c r="H379" s="1139">
        <v>42.7</v>
      </c>
      <c r="I379" s="1140">
        <v>272</v>
      </c>
      <c r="J379" s="1141">
        <v>53</v>
      </c>
      <c r="K379" s="1142">
        <v>325</v>
      </c>
      <c r="L379" s="1143">
        <v>90.666666666666671</v>
      </c>
      <c r="M379" s="1144">
        <v>17.666666666666668</v>
      </c>
      <c r="N379" s="1145">
        <v>108.33333333333333</v>
      </c>
      <c r="O379" s="1146">
        <v>6</v>
      </c>
      <c r="P379" s="1077">
        <v>15</v>
      </c>
    </row>
    <row r="380" spans="1:16" ht="13.5" customHeight="1" x14ac:dyDescent="0.3">
      <c r="A380" s="724" t="s">
        <v>861</v>
      </c>
      <c r="B380" s="724" t="s">
        <v>862</v>
      </c>
      <c r="C380" s="724" t="s">
        <v>958</v>
      </c>
      <c r="D380" s="724" t="s">
        <v>828</v>
      </c>
      <c r="E380" s="724" t="s">
        <v>829</v>
      </c>
      <c r="F380" s="1137">
        <v>70.099999999999994</v>
      </c>
      <c r="G380" s="1138">
        <v>27.8</v>
      </c>
      <c r="H380" s="1139">
        <v>48.4</v>
      </c>
      <c r="I380" s="1140">
        <v>220</v>
      </c>
      <c r="J380" s="1141">
        <v>76</v>
      </c>
      <c r="K380" s="1142">
        <v>296</v>
      </c>
      <c r="L380" s="1143">
        <v>73.333333333333329</v>
      </c>
      <c r="M380" s="1144">
        <v>25.333333333333332</v>
      </c>
      <c r="N380" s="1145">
        <v>98.666666666666671</v>
      </c>
      <c r="O380" s="1146">
        <v>13</v>
      </c>
      <c r="P380" s="1077">
        <v>4</v>
      </c>
    </row>
    <row r="381" spans="1:16" ht="13.5" customHeight="1" x14ac:dyDescent="0.3">
      <c r="A381" s="724" t="s">
        <v>844</v>
      </c>
      <c r="B381" s="724" t="s">
        <v>845</v>
      </c>
      <c r="C381" s="724" t="s">
        <v>960</v>
      </c>
      <c r="D381" s="724" t="s">
        <v>828</v>
      </c>
      <c r="E381" s="724" t="s">
        <v>829</v>
      </c>
      <c r="F381" s="1137">
        <v>84.4</v>
      </c>
      <c r="G381" s="1138">
        <v>33.700000000000003</v>
      </c>
      <c r="H381" s="1139">
        <v>58.4</v>
      </c>
      <c r="I381" s="1140">
        <v>202</v>
      </c>
      <c r="J381" s="1141">
        <v>73</v>
      </c>
      <c r="K381" s="1142">
        <v>275</v>
      </c>
      <c r="L381" s="1143">
        <v>67.333333333333329</v>
      </c>
      <c r="M381" s="1144">
        <v>24.333333333333332</v>
      </c>
      <c r="N381" s="1145">
        <v>91.666666666666671</v>
      </c>
      <c r="O381" s="1146">
        <v>19</v>
      </c>
      <c r="P381" s="1077">
        <v>5</v>
      </c>
    </row>
    <row r="382" spans="1:16" ht="13.5" customHeight="1" x14ac:dyDescent="0.3">
      <c r="A382" s="724" t="s">
        <v>842</v>
      </c>
      <c r="B382" s="724" t="s">
        <v>843</v>
      </c>
      <c r="C382" s="724" t="s">
        <v>960</v>
      </c>
      <c r="D382" s="724" t="s">
        <v>828</v>
      </c>
      <c r="E382" s="724" t="s">
        <v>829</v>
      </c>
      <c r="F382" s="1137">
        <v>95.1</v>
      </c>
      <c r="G382" s="1138">
        <v>39.700000000000003</v>
      </c>
      <c r="H382" s="1139">
        <v>67</v>
      </c>
      <c r="I382" s="1140">
        <v>83</v>
      </c>
      <c r="J382" s="1141">
        <v>35</v>
      </c>
      <c r="K382" s="1142">
        <v>120</v>
      </c>
      <c r="L382" s="1143">
        <v>27.666666666666668</v>
      </c>
      <c r="M382" s="1144">
        <v>11.666666666666666</v>
      </c>
      <c r="N382" s="1145">
        <v>40</v>
      </c>
      <c r="O382" s="1146">
        <v>22</v>
      </c>
      <c r="P382" s="1077">
        <v>1</v>
      </c>
    </row>
    <row r="383" spans="1:16" ht="13.5" customHeight="1" x14ac:dyDescent="0.3">
      <c r="A383" s="724" t="s">
        <v>850</v>
      </c>
      <c r="B383" s="724" t="s">
        <v>851</v>
      </c>
      <c r="C383" s="724" t="s">
        <v>960</v>
      </c>
      <c r="D383" s="724" t="s">
        <v>828</v>
      </c>
      <c r="E383" s="724" t="s">
        <v>829</v>
      </c>
      <c r="F383" s="1137">
        <v>87.4</v>
      </c>
      <c r="G383" s="1138">
        <v>27</v>
      </c>
      <c r="H383" s="1139">
        <v>56.3</v>
      </c>
      <c r="I383" s="1140">
        <v>104</v>
      </c>
      <c r="J383" s="1141">
        <v>39</v>
      </c>
      <c r="K383" s="1142">
        <v>143</v>
      </c>
      <c r="L383" s="1143">
        <v>34.666666666666664</v>
      </c>
      <c r="M383" s="1144">
        <v>13</v>
      </c>
      <c r="N383" s="1145">
        <v>47.666666666666664</v>
      </c>
      <c r="O383" s="1146">
        <v>17</v>
      </c>
      <c r="P383" s="1077">
        <v>6</v>
      </c>
    </row>
    <row r="384" spans="1:16" ht="13.5" customHeight="1" x14ac:dyDescent="0.3">
      <c r="A384" s="724" t="s">
        <v>846</v>
      </c>
      <c r="B384" s="724" t="s">
        <v>847</v>
      </c>
      <c r="C384" s="724" t="s">
        <v>960</v>
      </c>
      <c r="D384" s="724" t="s">
        <v>828</v>
      </c>
      <c r="E384" s="724" t="s">
        <v>829</v>
      </c>
      <c r="F384" s="1137">
        <v>66.900000000000006</v>
      </c>
      <c r="G384" s="1138">
        <v>12.6</v>
      </c>
      <c r="H384" s="1139">
        <v>39.1</v>
      </c>
      <c r="I384" s="1140">
        <v>83</v>
      </c>
      <c r="J384" s="1141">
        <v>18</v>
      </c>
      <c r="K384" s="1142">
        <v>107</v>
      </c>
      <c r="L384" s="1143">
        <v>27.666666666666668</v>
      </c>
      <c r="M384" s="1144">
        <v>6</v>
      </c>
      <c r="N384" s="1145">
        <v>35.666666666666664</v>
      </c>
      <c r="O384" s="1146">
        <v>3</v>
      </c>
      <c r="P384" s="1077">
        <v>22</v>
      </c>
    </row>
    <row r="385" spans="1:16" ht="13.5" customHeight="1" x14ac:dyDescent="0.3">
      <c r="A385" s="724" t="s">
        <v>848</v>
      </c>
      <c r="B385" s="724" t="s">
        <v>849</v>
      </c>
      <c r="C385" s="724" t="s">
        <v>960</v>
      </c>
      <c r="D385" s="724" t="s">
        <v>828</v>
      </c>
      <c r="E385" s="724" t="s">
        <v>829</v>
      </c>
      <c r="F385" s="1137">
        <v>84.2</v>
      </c>
      <c r="G385" s="1138">
        <v>26.1</v>
      </c>
      <c r="H385" s="1139">
        <v>54.3</v>
      </c>
      <c r="I385" s="1140">
        <v>159</v>
      </c>
      <c r="J385" s="1141">
        <v>53</v>
      </c>
      <c r="K385" s="1142">
        <v>212</v>
      </c>
      <c r="L385" s="1143">
        <v>53</v>
      </c>
      <c r="M385" s="1144">
        <v>17.666666666666668</v>
      </c>
      <c r="N385" s="1145">
        <v>70.666666666666671</v>
      </c>
      <c r="O385" s="1146">
        <v>15</v>
      </c>
      <c r="P385" s="1077">
        <v>7</v>
      </c>
    </row>
    <row r="386" spans="1:16" ht="13.5" customHeight="1" x14ac:dyDescent="0.3">
      <c r="A386" s="724" t="s">
        <v>863</v>
      </c>
      <c r="B386" s="724" t="s">
        <v>864</v>
      </c>
      <c r="C386" s="724" t="s">
        <v>865</v>
      </c>
      <c r="D386" s="724" t="s">
        <v>828</v>
      </c>
      <c r="E386" s="724" t="s">
        <v>829</v>
      </c>
      <c r="F386" s="1137">
        <v>57.3</v>
      </c>
      <c r="G386" s="1138">
        <v>20.399999999999999</v>
      </c>
      <c r="H386" s="1139">
        <v>38.6</v>
      </c>
      <c r="I386" s="1140">
        <v>124</v>
      </c>
      <c r="J386" s="1141">
        <v>46</v>
      </c>
      <c r="K386" s="1142">
        <v>170</v>
      </c>
      <c r="L386" s="1143">
        <v>41.333333333333336</v>
      </c>
      <c r="M386" s="1144">
        <v>15.333333333333334</v>
      </c>
      <c r="N386" s="1145">
        <v>56.666666666666664</v>
      </c>
      <c r="O386" s="1146">
        <v>2</v>
      </c>
      <c r="P386" s="1077">
        <v>21</v>
      </c>
    </row>
    <row r="387" spans="1:16" ht="13.5" customHeight="1" x14ac:dyDescent="0.3">
      <c r="A387" s="724" t="s">
        <v>859</v>
      </c>
      <c r="B387" s="724" t="s">
        <v>860</v>
      </c>
      <c r="C387" s="724" t="s">
        <v>958</v>
      </c>
      <c r="D387" s="724" t="s">
        <v>828</v>
      </c>
      <c r="E387" s="724" t="s">
        <v>829</v>
      </c>
      <c r="F387" s="1137">
        <v>93.8</v>
      </c>
      <c r="G387" s="1138">
        <v>28.6</v>
      </c>
      <c r="H387" s="1139">
        <v>60.4</v>
      </c>
      <c r="I387" s="1140">
        <v>64</v>
      </c>
      <c r="J387" s="1141">
        <v>24</v>
      </c>
      <c r="K387" s="1142">
        <v>84</v>
      </c>
      <c r="L387" s="1143">
        <v>21.333333333333332</v>
      </c>
      <c r="M387" s="1144">
        <v>8</v>
      </c>
      <c r="N387" s="1145">
        <v>28</v>
      </c>
      <c r="O387" s="1146">
        <v>21</v>
      </c>
      <c r="P387" s="1077">
        <v>2</v>
      </c>
    </row>
    <row r="388" spans="1:16" ht="15" x14ac:dyDescent="0.3">
      <c r="A388" s="702"/>
      <c r="B388" s="702"/>
      <c r="C388" s="702"/>
      <c r="D388" s="702"/>
      <c r="E388" s="702"/>
      <c r="F388" s="702"/>
      <c r="G388" s="806"/>
      <c r="H388" s="702"/>
      <c r="I388" s="735"/>
      <c r="J388" s="807"/>
      <c r="K388" s="735"/>
      <c r="L388" s="702"/>
      <c r="M388" s="804"/>
      <c r="N388" s="702"/>
      <c r="O388" s="702"/>
      <c r="P388" s="736"/>
    </row>
    <row r="389" spans="1:16" s="557" customFormat="1" ht="15" x14ac:dyDescent="0.35">
      <c r="A389" s="737" t="s">
        <v>87</v>
      </c>
      <c r="B389" s="738" t="s">
        <v>105</v>
      </c>
      <c r="C389" s="738"/>
      <c r="D389" s="702"/>
      <c r="E389" s="702"/>
      <c r="F389" s="702"/>
      <c r="G389" s="702"/>
      <c r="H389" s="702"/>
      <c r="I389" s="735"/>
      <c r="J389" s="735"/>
      <c r="K389" s="735"/>
      <c r="L389" s="702"/>
      <c r="M389" s="702"/>
      <c r="N389" s="702"/>
      <c r="O389" s="702"/>
      <c r="P389" s="736"/>
    </row>
    <row r="390" spans="1:16" s="557" customFormat="1" ht="15" x14ac:dyDescent="0.35">
      <c r="A390" s="737"/>
      <c r="B390" s="738" t="s">
        <v>1330</v>
      </c>
      <c r="C390" s="738"/>
      <c r="D390" s="702"/>
      <c r="E390" s="702"/>
      <c r="F390" s="734"/>
      <c r="G390" s="734"/>
      <c r="H390" s="734"/>
      <c r="I390" s="702"/>
      <c r="J390" s="702"/>
      <c r="K390" s="702"/>
      <c r="L390" s="702"/>
      <c r="M390" s="702"/>
      <c r="N390" s="702"/>
      <c r="O390" s="702"/>
      <c r="P390" s="736"/>
    </row>
    <row r="391" spans="1:16" s="557" customFormat="1" ht="15" x14ac:dyDescent="0.35">
      <c r="A391" s="737"/>
      <c r="B391" s="766" t="s">
        <v>1327</v>
      </c>
      <c r="C391" s="738"/>
      <c r="D391" s="702"/>
      <c r="E391" s="702"/>
      <c r="F391" s="734"/>
      <c r="G391" s="734"/>
      <c r="H391" s="734"/>
      <c r="I391" s="702"/>
      <c r="J391" s="702"/>
      <c r="K391" s="702"/>
      <c r="L391" s="702"/>
      <c r="M391" s="702"/>
      <c r="N391" s="702"/>
      <c r="O391" s="702"/>
      <c r="P391" s="736"/>
    </row>
    <row r="392" spans="1:16" s="557" customFormat="1" ht="15" x14ac:dyDescent="0.35">
      <c r="A392" s="738"/>
      <c r="B392" s="738" t="s">
        <v>1266</v>
      </c>
      <c r="C392" s="738"/>
      <c r="D392" s="702"/>
      <c r="E392" s="702"/>
      <c r="F392" s="734"/>
      <c r="G392" s="734"/>
      <c r="H392" s="734"/>
      <c r="I392" s="702"/>
      <c r="J392" s="702"/>
      <c r="K392" s="702"/>
      <c r="L392" s="702"/>
      <c r="M392" s="702"/>
      <c r="N392" s="702"/>
      <c r="O392" s="702"/>
      <c r="P392" s="736"/>
    </row>
    <row r="393" spans="1:16" s="557" customFormat="1" ht="15" x14ac:dyDescent="0.35">
      <c r="A393" s="738"/>
      <c r="B393" s="738"/>
      <c r="C393" s="738"/>
      <c r="D393" s="702"/>
      <c r="E393" s="702"/>
      <c r="F393" s="702"/>
      <c r="G393" s="702"/>
      <c r="H393" s="702"/>
      <c r="I393" s="735"/>
      <c r="J393" s="735" t="s">
        <v>1331</v>
      </c>
      <c r="K393" s="957" t="s">
        <v>1080</v>
      </c>
      <c r="L393" s="702"/>
      <c r="M393" s="702"/>
      <c r="N393" s="702"/>
      <c r="O393" s="702"/>
      <c r="P393" s="736"/>
    </row>
    <row r="394" spans="1:16" s="557" customFormat="1" ht="15" x14ac:dyDescent="0.35">
      <c r="A394" s="737" t="s">
        <v>44</v>
      </c>
      <c r="B394" s="739" t="s">
        <v>1328</v>
      </c>
      <c r="C394" s="739"/>
      <c r="E394" s="702"/>
      <c r="F394" s="702"/>
      <c r="H394" s="702"/>
      <c r="I394" s="735"/>
      <c r="J394" s="735"/>
      <c r="K394" s="957" t="s">
        <v>1083</v>
      </c>
      <c r="L394" s="702"/>
      <c r="M394" s="702"/>
      <c r="N394" s="702"/>
      <c r="O394" s="702"/>
      <c r="P394" s="736"/>
    </row>
    <row r="395" spans="1:16" s="557" customFormat="1" ht="15" x14ac:dyDescent="0.35">
      <c r="A395" s="738"/>
      <c r="B395" s="1136" t="s">
        <v>1329</v>
      </c>
      <c r="C395" s="740"/>
      <c r="D395" s="702"/>
      <c r="K395" s="957" t="s">
        <v>1081</v>
      </c>
      <c r="L395" s="702"/>
      <c r="M395" s="702"/>
      <c r="N395" s="702"/>
      <c r="O395" s="702"/>
      <c r="P395" s="736"/>
    </row>
    <row r="396" spans="1:16" s="557" customFormat="1" ht="15" x14ac:dyDescent="0.35">
      <c r="A396" s="738"/>
      <c r="B396" s="740" t="s">
        <v>1024</v>
      </c>
      <c r="C396" s="740"/>
      <c r="D396" s="112"/>
      <c r="E396" s="112"/>
      <c r="F396" s="702"/>
      <c r="G396" s="702"/>
      <c r="H396" s="702"/>
      <c r="I396" s="735"/>
      <c r="J396" s="735"/>
      <c r="K396" s="735"/>
      <c r="L396" s="702"/>
      <c r="M396" s="702"/>
      <c r="N396" s="702"/>
      <c r="O396" s="702"/>
      <c r="P396" s="736"/>
    </row>
    <row r="397" spans="1:16" s="557" customFormat="1" ht="15" x14ac:dyDescent="0.35">
      <c r="A397" s="112"/>
      <c r="B397" s="740" t="s">
        <v>1025</v>
      </c>
      <c r="C397" s="740"/>
      <c r="D397" s="112"/>
      <c r="E397" s="112"/>
      <c r="F397" s="702"/>
      <c r="G397" s="702"/>
      <c r="H397" s="702"/>
      <c r="I397" s="735"/>
      <c r="J397" s="735"/>
      <c r="K397" s="735"/>
      <c r="L397" s="702"/>
      <c r="M397" s="702"/>
      <c r="N397" s="702"/>
      <c r="O397" s="702"/>
      <c r="P397" s="736"/>
    </row>
    <row r="398" spans="1:16" s="112" customFormat="1" ht="13.5" x14ac:dyDescent="0.3">
      <c r="B398" s="739" t="s">
        <v>1293</v>
      </c>
      <c r="E398" s="957" t="s">
        <v>1292</v>
      </c>
      <c r="F398" s="702"/>
      <c r="G398" s="702"/>
      <c r="H398" s="702"/>
      <c r="I398" s="735"/>
      <c r="J398" s="735"/>
      <c r="K398" s="735"/>
      <c r="L398" s="702"/>
      <c r="M398" s="702"/>
      <c r="N398" s="702"/>
      <c r="O398" s="852"/>
      <c r="P398" s="736"/>
    </row>
    <row r="399" spans="1:16" s="112" customFormat="1" ht="13.5" x14ac:dyDescent="0.3">
      <c r="B399" s="1136" t="s">
        <v>1289</v>
      </c>
      <c r="E399" s="957" t="s">
        <v>1287</v>
      </c>
      <c r="I399" s="1147"/>
      <c r="J399" s="1147"/>
      <c r="K399" s="1147"/>
      <c r="O399" s="1148"/>
      <c r="P399" s="736"/>
    </row>
    <row r="400" spans="1:16" s="112" customFormat="1" ht="13.5" x14ac:dyDescent="0.3">
      <c r="B400" s="740" t="s">
        <v>1290</v>
      </c>
      <c r="E400" s="957" t="s">
        <v>1286</v>
      </c>
      <c r="I400" s="1147"/>
      <c r="J400" s="1147"/>
      <c r="K400" s="1147"/>
      <c r="O400" s="1148"/>
      <c r="P400" s="1149"/>
    </row>
    <row r="401" spans="1:16" s="112" customFormat="1" ht="13.5" x14ac:dyDescent="0.3">
      <c r="B401" s="740" t="s">
        <v>1291</v>
      </c>
      <c r="E401" s="957" t="s">
        <v>1288</v>
      </c>
      <c r="I401" s="1147"/>
      <c r="J401" s="1147"/>
      <c r="K401" s="1147"/>
      <c r="O401" s="1148"/>
      <c r="P401" s="1149"/>
    </row>
    <row r="402" spans="1:16" ht="17.25" x14ac:dyDescent="0.35">
      <c r="A402" s="557"/>
      <c r="B402" s="557"/>
      <c r="C402" s="557"/>
      <c r="D402" s="557"/>
      <c r="E402" s="557"/>
      <c r="F402" s="513"/>
      <c r="G402" s="513"/>
      <c r="H402" s="513"/>
      <c r="I402" s="551"/>
      <c r="J402" s="551"/>
      <c r="K402" s="551"/>
      <c r="L402" s="513"/>
      <c r="M402" s="513"/>
      <c r="N402" s="513"/>
      <c r="O402" s="513"/>
      <c r="P402" s="537"/>
    </row>
    <row r="403" spans="1:16" x14ac:dyDescent="0.3">
      <c r="P403" s="537"/>
    </row>
  </sheetData>
  <autoFilter ref="A5:P387" xr:uid="{00000000-0009-0000-0000-00003A000000}">
    <sortState xmlns:xlrd2="http://schemas.microsoft.com/office/spreadsheetml/2017/richdata2" ref="A6:P387">
      <sortCondition ref="A5:A387"/>
    </sortState>
  </autoFilter>
  <sortState xmlns:xlrd2="http://schemas.microsoft.com/office/spreadsheetml/2017/richdata2" ref="A6:R322">
    <sortCondition ref="C6:C322"/>
  </sortState>
  <mergeCells count="4">
    <mergeCell ref="F3:N3"/>
    <mergeCell ref="F4:H4"/>
    <mergeCell ref="I4:K4"/>
    <mergeCell ref="L4:N4"/>
  </mergeCells>
  <hyperlinks>
    <hyperlink ref="A2" location="'CHAPTER 1'!A1" display="Back to Table of Contents" xr:uid="{00000000-0004-0000-3A00-000000000000}"/>
    <hyperlink ref="K394" r:id="rId1" xr:uid="{00000000-0004-0000-3A00-000001000000}"/>
    <hyperlink ref="K395" r:id="rId2" xr:uid="{00000000-0004-0000-3A00-000002000000}"/>
    <hyperlink ref="E401" r:id="rId3" xr:uid="{00000000-0004-0000-3A00-000003000000}"/>
    <hyperlink ref="E400" r:id="rId4" xr:uid="{00000000-0004-0000-3A00-000004000000}"/>
    <hyperlink ref="E399" r:id="rId5" xr:uid="{00000000-0004-0000-3A00-000005000000}"/>
    <hyperlink ref="E398" r:id="rId6" xr:uid="{00000000-0004-0000-3A00-000006000000}"/>
    <hyperlink ref="K393" r:id="rId7" xr:uid="{8B05787F-AE58-406E-9BBB-6E684761FA1D}"/>
  </hyperlinks>
  <pageMargins left="0.70866141732283472" right="0.70866141732283472" top="0.74803149606299213" bottom="0.74803149606299213" header="0.31496062992125984" footer="0.31496062992125984"/>
  <pageSetup paperSize="9" scale="61" fitToHeight="8" orientation="landscape" r:id="rId8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">
    <tabColor theme="9" tint="0.39997558519241921"/>
    <pageSetUpPr fitToPage="1"/>
  </sheetPr>
  <dimension ref="A1:Q125"/>
  <sheetViews>
    <sheetView showGridLines="0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6384" width="9.140625" style="3"/>
  </cols>
  <sheetData>
    <row r="1" spans="1:17" ht="15" x14ac:dyDescent="0.3">
      <c r="A1" s="574" t="s">
        <v>965</v>
      </c>
      <c r="D1" s="2" t="s">
        <v>1092</v>
      </c>
    </row>
    <row r="3" spans="1:17" x14ac:dyDescent="0.2">
      <c r="B3" s="1" t="s">
        <v>47</v>
      </c>
    </row>
    <row r="4" spans="1:17" x14ac:dyDescent="0.2">
      <c r="B4" s="1" t="s">
        <v>48</v>
      </c>
    </row>
    <row r="5" spans="1:17" x14ac:dyDescent="0.2">
      <c r="B5" s="1" t="s">
        <v>49</v>
      </c>
    </row>
    <row r="6" spans="1:17" x14ac:dyDescent="0.2">
      <c r="B6" s="1" t="s">
        <v>55</v>
      </c>
    </row>
    <row r="7" spans="1:17" x14ac:dyDescent="0.2">
      <c r="B7" s="3" t="s">
        <v>47</v>
      </c>
    </row>
    <row r="13" spans="1:17" x14ac:dyDescent="0.2">
      <c r="P13" s="6"/>
    </row>
    <row r="14" spans="1:17" x14ac:dyDescent="0.2">
      <c r="P14" s="7"/>
      <c r="Q14" s="8"/>
    </row>
    <row r="85" spans="16:16" x14ac:dyDescent="0.2">
      <c r="P85" s="6"/>
    </row>
    <row r="86" spans="16:16" x14ac:dyDescent="0.2">
      <c r="P86" s="7"/>
    </row>
    <row r="124" spans="16:16" x14ac:dyDescent="0.2">
      <c r="P124" s="6"/>
    </row>
    <row r="125" spans="16:16" x14ac:dyDescent="0.2">
      <c r="P125" s="7"/>
    </row>
  </sheetData>
  <hyperlinks>
    <hyperlink ref="A1" location="'CHAPTER 1'!A1" display="Back to Table of Contents" xr:uid="{00000000-0004-0000-3B00-000000000000}"/>
  </hyperlinks>
  <pageMargins left="0.70866141732283472" right="0.70866141732283472" top="0.74803149606299213" bottom="0.74803149606299213" header="0.31496062992125984" footer="0.31496062992125984"/>
  <pageSetup paperSize="9" scale="44" orientation="portrait" r:id="rId1"/>
  <rowBreaks count="1" manualBreakCount="1">
    <brk id="69" max="16383" man="1"/>
  </rowBreaks>
  <colBreaks count="1" manualBreakCount="1">
    <brk id="15" max="1048575" man="1"/>
  </colBreaks>
  <drawing r:id="rId2"/>
  <legacyDrawing r:id="rId3"/>
  <controls>
    <mc:AlternateContent xmlns:mc="http://schemas.openxmlformats.org/markup-compatibility/2006">
      <mc:Choice Requires="x14">
        <control shapeId="59393" r:id="rId4" name="ComboBox1">
          <controlPr defaultSize="0" autoLine="0" autoPict="0" linkedCell="B7" listFillRange="B3:B6" r:id="rId5">
            <anchor moveWithCells="1">
              <from>
                <xdr:col>0</xdr:col>
                <xdr:colOff>47625</xdr:colOff>
                <xdr:row>0</xdr:row>
                <xdr:rowOff>0</xdr:rowOff>
              </from>
              <to>
                <xdr:col>0</xdr:col>
                <xdr:colOff>76200</xdr:colOff>
                <xdr:row>0</xdr:row>
                <xdr:rowOff>0</xdr:rowOff>
              </to>
            </anchor>
          </controlPr>
        </control>
      </mc:Choice>
      <mc:Fallback>
        <control shapeId="59393" r:id="rId4" name="ComboBox1"/>
      </mc:Fallback>
    </mc:AlternateContent>
  </control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5">
    <tabColor theme="9" tint="0.39997558519241921"/>
    <pageSetUpPr fitToPage="1"/>
  </sheetPr>
  <dimension ref="A1:X4"/>
  <sheetViews>
    <sheetView showGridLines="0" workbookViewId="0">
      <pane ySplit="1" topLeftCell="A2" activePane="bottomLeft" state="frozen"/>
      <selection pane="bottomLeft"/>
    </sheetView>
  </sheetViews>
  <sheetFormatPr defaultRowHeight="12.75" x14ac:dyDescent="0.2"/>
  <cols>
    <col min="27" max="27" width="5.42578125" customWidth="1"/>
  </cols>
  <sheetData>
    <row r="1" spans="1:24" s="9" customFormat="1" ht="15" x14ac:dyDescent="0.3">
      <c r="A1" s="15" t="s">
        <v>965</v>
      </c>
      <c r="D1" s="2" t="s">
        <v>1300</v>
      </c>
    </row>
    <row r="2" spans="1:24" s="1150" customFormat="1" ht="16.5" x14ac:dyDescent="0.3">
      <c r="D2" s="1150" t="s">
        <v>1297</v>
      </c>
      <c r="E2" s="1151" t="s">
        <v>877</v>
      </c>
      <c r="N2" s="1150" t="s">
        <v>1298</v>
      </c>
      <c r="O2" s="1151" t="s">
        <v>874</v>
      </c>
      <c r="W2" s="1150" t="s">
        <v>1299</v>
      </c>
      <c r="X2" s="1151" t="s">
        <v>875</v>
      </c>
    </row>
    <row r="3" spans="1:24" s="392" customFormat="1" ht="16.5" x14ac:dyDescent="0.3"/>
    <row r="4" spans="1:24" s="392" customFormat="1" ht="16.5" x14ac:dyDescent="0.3"/>
  </sheetData>
  <hyperlinks>
    <hyperlink ref="A1" location="'CHAPTER 1'!A1" display="Back to Table of Contents" xr:uid="{00000000-0004-0000-3C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6">
    <tabColor theme="9" tint="0.59999389629810485"/>
    <pageSetUpPr fitToPage="1"/>
  </sheetPr>
  <dimension ref="A1:Z401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D12" sqref="D12"/>
    </sheetView>
  </sheetViews>
  <sheetFormatPr defaultColWidth="9.140625" defaultRowHeight="16.5" x14ac:dyDescent="0.3"/>
  <cols>
    <col min="1" max="1" width="12.5703125" style="9" customWidth="1"/>
    <col min="2" max="2" width="24.42578125" style="9" customWidth="1"/>
    <col min="3" max="3" width="25.42578125" style="9" customWidth="1"/>
    <col min="4" max="4" width="18.85546875" style="9" customWidth="1"/>
    <col min="5" max="5" width="4.7109375" style="9" bestFit="1" customWidth="1"/>
    <col min="6" max="6" width="9" style="396" customWidth="1"/>
    <col min="7" max="7" width="8.42578125" style="396" customWidth="1"/>
    <col min="8" max="8" width="8.140625" style="396" customWidth="1"/>
    <col min="9" max="9" width="6.7109375" style="538" customWidth="1"/>
    <col min="10" max="10" width="8" style="538" customWidth="1"/>
    <col min="11" max="11" width="6.42578125" style="538" customWidth="1"/>
    <col min="12" max="12" width="9.28515625" style="396" customWidth="1"/>
    <col min="13" max="14" width="8.85546875" style="396" customWidth="1"/>
    <col min="15" max="15" width="12.28515625" style="396" customWidth="1"/>
    <col min="16" max="16" width="15.42578125" style="539" customWidth="1"/>
    <col min="17" max="16384" width="9.140625" style="9"/>
  </cols>
  <sheetData>
    <row r="1" spans="1:17" s="509" customFormat="1" ht="18" x14ac:dyDescent="0.35">
      <c r="A1" s="35" t="s">
        <v>1232</v>
      </c>
      <c r="B1" s="35"/>
      <c r="C1" s="35"/>
      <c r="D1" s="35"/>
      <c r="E1" s="35"/>
      <c r="F1" s="507"/>
      <c r="G1" s="35"/>
      <c r="H1" s="35"/>
      <c r="I1" s="35"/>
      <c r="J1" s="35"/>
      <c r="K1" s="35"/>
      <c r="L1" s="35"/>
      <c r="M1" s="35"/>
      <c r="N1" s="35"/>
      <c r="O1" s="35"/>
      <c r="P1" s="508"/>
    </row>
    <row r="2" spans="1:17" x14ac:dyDescent="0.3">
      <c r="A2" s="574" t="s">
        <v>965</v>
      </c>
      <c r="B2" s="534"/>
      <c r="C2" s="534"/>
      <c r="D2" s="534"/>
      <c r="E2" s="534"/>
      <c r="F2" s="534"/>
      <c r="G2" s="534"/>
      <c r="H2" s="534"/>
      <c r="I2" s="536"/>
      <c r="J2" s="536"/>
      <c r="K2" s="536"/>
      <c r="L2" s="534"/>
      <c r="M2" s="534"/>
      <c r="N2" s="534"/>
      <c r="O2" s="511"/>
      <c r="P2" s="512"/>
    </row>
    <row r="3" spans="1:17" ht="15.75" x14ac:dyDescent="0.35">
      <c r="A3" s="836"/>
      <c r="B3" s="836"/>
      <c r="C3" s="836"/>
      <c r="D3" s="836"/>
      <c r="E3" s="836"/>
      <c r="F3" s="1260" t="s">
        <v>68</v>
      </c>
      <c r="G3" s="1261"/>
      <c r="H3" s="1261"/>
      <c r="I3" s="1261"/>
      <c r="J3" s="1261"/>
      <c r="K3" s="1261"/>
      <c r="L3" s="1261"/>
      <c r="M3" s="1261"/>
      <c r="N3" s="1261"/>
      <c r="O3" s="837"/>
      <c r="P3" s="838"/>
      <c r="Q3" s="559"/>
    </row>
    <row r="4" spans="1:17" ht="40.5" x14ac:dyDescent="0.3">
      <c r="A4" s="839"/>
      <c r="B4" s="840"/>
      <c r="C4" s="840"/>
      <c r="D4" s="840"/>
      <c r="E4" s="840"/>
      <c r="F4" s="1262" t="s">
        <v>962</v>
      </c>
      <c r="G4" s="1263"/>
      <c r="H4" s="1263"/>
      <c r="I4" s="1264" t="s">
        <v>1169</v>
      </c>
      <c r="J4" s="1265"/>
      <c r="K4" s="1266"/>
      <c r="L4" s="1262" t="s">
        <v>1170</v>
      </c>
      <c r="M4" s="1263"/>
      <c r="N4" s="1267"/>
      <c r="O4" s="845" t="s">
        <v>1076</v>
      </c>
      <c r="P4" s="849" t="s">
        <v>903</v>
      </c>
    </row>
    <row r="5" spans="1:17" ht="27.75" customHeight="1" x14ac:dyDescent="0.3">
      <c r="A5" s="841" t="s">
        <v>879</v>
      </c>
      <c r="B5" s="841" t="s">
        <v>124</v>
      </c>
      <c r="C5" s="841" t="s">
        <v>914</v>
      </c>
      <c r="D5" s="841" t="s">
        <v>125</v>
      </c>
      <c r="E5" s="841" t="s">
        <v>126</v>
      </c>
      <c r="F5" s="835" t="s">
        <v>65</v>
      </c>
      <c r="G5" s="777" t="s">
        <v>64</v>
      </c>
      <c r="H5" s="783" t="s">
        <v>17</v>
      </c>
      <c r="I5" s="779" t="s">
        <v>65</v>
      </c>
      <c r="J5" s="780" t="s">
        <v>64</v>
      </c>
      <c r="K5" s="781" t="s">
        <v>17</v>
      </c>
      <c r="L5" s="782" t="s">
        <v>65</v>
      </c>
      <c r="M5" s="783" t="s">
        <v>64</v>
      </c>
      <c r="N5" s="778" t="s">
        <v>17</v>
      </c>
      <c r="O5" s="846" t="s">
        <v>887</v>
      </c>
      <c r="P5" s="850" t="s">
        <v>887</v>
      </c>
    </row>
    <row r="6" spans="1:17" ht="13.5" customHeight="1" x14ac:dyDescent="0.3">
      <c r="A6" s="842" t="s">
        <v>212</v>
      </c>
      <c r="B6" s="842" t="s">
        <v>213</v>
      </c>
      <c r="C6" s="842" t="s">
        <v>931</v>
      </c>
      <c r="D6" s="842" t="s">
        <v>59</v>
      </c>
      <c r="E6" s="842" t="s">
        <v>129</v>
      </c>
      <c r="F6" s="959"/>
      <c r="G6" s="843"/>
      <c r="H6" s="843"/>
      <c r="I6" s="787">
        <v>142</v>
      </c>
      <c r="J6" s="788">
        <v>125</v>
      </c>
      <c r="K6" s="789">
        <v>267</v>
      </c>
      <c r="L6" s="790">
        <v>47.333333333333336</v>
      </c>
      <c r="M6" s="791">
        <v>41.666666666666664</v>
      </c>
      <c r="N6" s="792">
        <v>89</v>
      </c>
      <c r="O6" s="847"/>
      <c r="P6" s="851">
        <v>52</v>
      </c>
    </row>
    <row r="7" spans="1:17" ht="13.5" customHeight="1" x14ac:dyDescent="0.3">
      <c r="A7" s="842" t="s">
        <v>208</v>
      </c>
      <c r="B7" s="842" t="s">
        <v>209</v>
      </c>
      <c r="C7" s="842" t="s">
        <v>931</v>
      </c>
      <c r="D7" s="842" t="s">
        <v>59</v>
      </c>
      <c r="E7" s="842" t="s">
        <v>129</v>
      </c>
      <c r="F7" s="960"/>
      <c r="G7" s="844"/>
      <c r="H7" s="844"/>
      <c r="I7" s="796">
        <v>131</v>
      </c>
      <c r="J7" s="797">
        <v>136</v>
      </c>
      <c r="K7" s="798">
        <v>267</v>
      </c>
      <c r="L7" s="799">
        <v>43.666666666666664</v>
      </c>
      <c r="M7" s="800">
        <v>45.333333333333336</v>
      </c>
      <c r="N7" s="801">
        <v>89</v>
      </c>
      <c r="O7" s="848"/>
      <c r="P7" s="821">
        <v>156</v>
      </c>
    </row>
    <row r="8" spans="1:17" ht="13.5" customHeight="1" x14ac:dyDescent="0.3">
      <c r="A8" s="842" t="s">
        <v>210</v>
      </c>
      <c r="B8" s="842" t="s">
        <v>211</v>
      </c>
      <c r="C8" s="842" t="s">
        <v>931</v>
      </c>
      <c r="D8" s="842" t="s">
        <v>59</v>
      </c>
      <c r="E8" s="842" t="s">
        <v>129</v>
      </c>
      <c r="F8" s="960"/>
      <c r="G8" s="844"/>
      <c r="H8" s="844"/>
      <c r="I8" s="796">
        <v>159</v>
      </c>
      <c r="J8" s="797">
        <v>199</v>
      </c>
      <c r="K8" s="798">
        <v>358</v>
      </c>
      <c r="L8" s="799">
        <v>53</v>
      </c>
      <c r="M8" s="800">
        <v>66.333333333333329</v>
      </c>
      <c r="N8" s="801">
        <v>119.33333333333333</v>
      </c>
      <c r="O8" s="848"/>
      <c r="P8" s="821">
        <v>264</v>
      </c>
    </row>
    <row r="9" spans="1:17" ht="13.5" customHeight="1" x14ac:dyDescent="0.3">
      <c r="A9" s="842" t="s">
        <v>461</v>
      </c>
      <c r="B9" s="842" t="s">
        <v>462</v>
      </c>
      <c r="C9" s="842" t="s">
        <v>934</v>
      </c>
      <c r="D9" s="842" t="s">
        <v>58</v>
      </c>
      <c r="E9" s="842" t="s">
        <v>129</v>
      </c>
      <c r="F9" s="960"/>
      <c r="G9" s="844"/>
      <c r="H9" s="844"/>
      <c r="I9" s="796">
        <v>47</v>
      </c>
      <c r="J9" s="797">
        <v>63</v>
      </c>
      <c r="K9" s="798">
        <v>110</v>
      </c>
      <c r="L9" s="799">
        <v>15.666666666666666</v>
      </c>
      <c r="M9" s="800">
        <v>21</v>
      </c>
      <c r="N9" s="801">
        <v>36.666666666666664</v>
      </c>
      <c r="O9" s="848"/>
      <c r="P9" s="821">
        <v>284</v>
      </c>
    </row>
    <row r="10" spans="1:17" ht="13.5" customHeight="1" x14ac:dyDescent="0.3">
      <c r="A10" s="842" t="s">
        <v>467</v>
      </c>
      <c r="B10" s="842" t="s">
        <v>468</v>
      </c>
      <c r="C10" s="842" t="s">
        <v>934</v>
      </c>
      <c r="D10" s="842" t="s">
        <v>58</v>
      </c>
      <c r="E10" s="842" t="s">
        <v>129</v>
      </c>
      <c r="F10" s="960"/>
      <c r="G10" s="844"/>
      <c r="H10" s="844"/>
      <c r="I10" s="796">
        <v>90</v>
      </c>
      <c r="J10" s="797">
        <v>118</v>
      </c>
      <c r="K10" s="798">
        <v>208</v>
      </c>
      <c r="L10" s="799">
        <v>30</v>
      </c>
      <c r="M10" s="800">
        <v>39.333333333333336</v>
      </c>
      <c r="N10" s="801">
        <v>69.333333333333329</v>
      </c>
      <c r="O10" s="848"/>
      <c r="P10" s="821">
        <v>289</v>
      </c>
    </row>
    <row r="11" spans="1:17" ht="13.5" customHeight="1" x14ac:dyDescent="0.3">
      <c r="A11" s="842" t="s">
        <v>463</v>
      </c>
      <c r="B11" s="842" t="s">
        <v>464</v>
      </c>
      <c r="C11" s="842" t="s">
        <v>934</v>
      </c>
      <c r="D11" s="842" t="s">
        <v>58</v>
      </c>
      <c r="E11" s="842" t="s">
        <v>129</v>
      </c>
      <c r="F11" s="960"/>
      <c r="G11" s="844"/>
      <c r="H11" s="844"/>
      <c r="I11" s="796">
        <v>96</v>
      </c>
      <c r="J11" s="797">
        <v>97</v>
      </c>
      <c r="K11" s="798">
        <v>193</v>
      </c>
      <c r="L11" s="799">
        <v>32</v>
      </c>
      <c r="M11" s="800">
        <v>32.333333333333336</v>
      </c>
      <c r="N11" s="801">
        <v>64.333333333333329</v>
      </c>
      <c r="O11" s="848"/>
      <c r="P11" s="821">
        <v>141</v>
      </c>
    </row>
    <row r="12" spans="1:17" ht="13.5" customHeight="1" x14ac:dyDescent="0.3">
      <c r="A12" s="842" t="s">
        <v>465</v>
      </c>
      <c r="B12" s="842" t="s">
        <v>466</v>
      </c>
      <c r="C12" s="842" t="s">
        <v>934</v>
      </c>
      <c r="D12" s="842" t="s">
        <v>58</v>
      </c>
      <c r="E12" s="842" t="s">
        <v>129</v>
      </c>
      <c r="F12" s="960"/>
      <c r="G12" s="844"/>
      <c r="H12" s="844"/>
      <c r="I12" s="796">
        <v>65</v>
      </c>
      <c r="J12" s="797">
        <v>81</v>
      </c>
      <c r="K12" s="798">
        <v>146</v>
      </c>
      <c r="L12" s="799">
        <v>21.666666666666668</v>
      </c>
      <c r="M12" s="800">
        <v>27</v>
      </c>
      <c r="N12" s="801">
        <v>48.666666666666664</v>
      </c>
      <c r="O12" s="848"/>
      <c r="P12" s="821">
        <v>73</v>
      </c>
    </row>
    <row r="13" spans="1:17" ht="13.5" customHeight="1" x14ac:dyDescent="0.3">
      <c r="A13" s="842" t="s">
        <v>469</v>
      </c>
      <c r="B13" s="842" t="s">
        <v>470</v>
      </c>
      <c r="C13" s="842" t="s">
        <v>934</v>
      </c>
      <c r="D13" s="842" t="s">
        <v>58</v>
      </c>
      <c r="E13" s="842" t="s">
        <v>129</v>
      </c>
      <c r="F13" s="960"/>
      <c r="G13" s="844"/>
      <c r="H13" s="844"/>
      <c r="I13" s="796">
        <v>105</v>
      </c>
      <c r="J13" s="797">
        <v>153</v>
      </c>
      <c r="K13" s="798">
        <v>258</v>
      </c>
      <c r="L13" s="799">
        <v>35</v>
      </c>
      <c r="M13" s="800">
        <v>51</v>
      </c>
      <c r="N13" s="801">
        <v>86</v>
      </c>
      <c r="O13" s="848"/>
      <c r="P13" s="821">
        <v>304</v>
      </c>
    </row>
    <row r="14" spans="1:17" ht="13.5" customHeight="1" x14ac:dyDescent="0.3">
      <c r="A14" s="842" t="s">
        <v>471</v>
      </c>
      <c r="B14" s="842" t="s">
        <v>472</v>
      </c>
      <c r="C14" s="842" t="s">
        <v>934</v>
      </c>
      <c r="D14" s="842" t="s">
        <v>58</v>
      </c>
      <c r="E14" s="842" t="s">
        <v>129</v>
      </c>
      <c r="F14" s="960"/>
      <c r="G14" s="844"/>
      <c r="H14" s="844"/>
      <c r="I14" s="796">
        <v>92</v>
      </c>
      <c r="J14" s="797">
        <v>123</v>
      </c>
      <c r="K14" s="798">
        <v>215</v>
      </c>
      <c r="L14" s="799">
        <v>30.666666666666668</v>
      </c>
      <c r="M14" s="800">
        <v>41</v>
      </c>
      <c r="N14" s="801">
        <v>71.666666666666671</v>
      </c>
      <c r="O14" s="848"/>
      <c r="P14" s="821">
        <v>316</v>
      </c>
    </row>
    <row r="15" spans="1:17" ht="13.5" customHeight="1" x14ac:dyDescent="0.3">
      <c r="A15" s="842" t="s">
        <v>594</v>
      </c>
      <c r="B15" s="842" t="s">
        <v>926</v>
      </c>
      <c r="C15" s="842" t="s">
        <v>926</v>
      </c>
      <c r="D15" s="842" t="s">
        <v>56</v>
      </c>
      <c r="E15" s="842" t="s">
        <v>129</v>
      </c>
      <c r="F15" s="960"/>
      <c r="G15" s="844"/>
      <c r="H15" s="844"/>
      <c r="I15" s="796">
        <v>229</v>
      </c>
      <c r="J15" s="797">
        <v>312</v>
      </c>
      <c r="K15" s="798">
        <v>541</v>
      </c>
      <c r="L15" s="799">
        <v>76.333333333333329</v>
      </c>
      <c r="M15" s="800">
        <v>104</v>
      </c>
      <c r="N15" s="801">
        <v>180.33333333333334</v>
      </c>
      <c r="O15" s="848"/>
      <c r="P15" s="821">
        <v>82</v>
      </c>
    </row>
    <row r="16" spans="1:17" ht="13.5" customHeight="1" x14ac:dyDescent="0.3">
      <c r="A16" s="842" t="s">
        <v>477</v>
      </c>
      <c r="B16" s="842" t="s">
        <v>478</v>
      </c>
      <c r="C16" s="842" t="s">
        <v>935</v>
      </c>
      <c r="D16" s="842" t="s">
        <v>58</v>
      </c>
      <c r="E16" s="842" t="s">
        <v>129</v>
      </c>
      <c r="F16" s="960"/>
      <c r="G16" s="844"/>
      <c r="H16" s="844"/>
      <c r="I16" s="796">
        <v>147</v>
      </c>
      <c r="J16" s="797">
        <v>168</v>
      </c>
      <c r="K16" s="798">
        <v>315</v>
      </c>
      <c r="L16" s="799">
        <v>49</v>
      </c>
      <c r="M16" s="800">
        <v>56</v>
      </c>
      <c r="N16" s="801">
        <v>105</v>
      </c>
      <c r="O16" s="848"/>
      <c r="P16" s="821">
        <v>172</v>
      </c>
    </row>
    <row r="17" spans="1:26" ht="13.5" customHeight="1" x14ac:dyDescent="0.3">
      <c r="A17" s="842" t="s">
        <v>473</v>
      </c>
      <c r="B17" s="842" t="s">
        <v>474</v>
      </c>
      <c r="C17" s="842" t="s">
        <v>935</v>
      </c>
      <c r="D17" s="842" t="s">
        <v>58</v>
      </c>
      <c r="E17" s="842" t="s">
        <v>129</v>
      </c>
      <c r="F17" s="960"/>
      <c r="G17" s="844"/>
      <c r="H17" s="844"/>
      <c r="I17" s="796">
        <v>108</v>
      </c>
      <c r="J17" s="797">
        <v>141</v>
      </c>
      <c r="K17" s="798">
        <v>249</v>
      </c>
      <c r="L17" s="799">
        <v>36</v>
      </c>
      <c r="M17" s="800">
        <v>47</v>
      </c>
      <c r="N17" s="801">
        <v>83</v>
      </c>
      <c r="O17" s="848"/>
      <c r="P17" s="821">
        <v>277</v>
      </c>
      <c r="Q17" s="534"/>
      <c r="R17" s="534"/>
      <c r="S17" s="534"/>
      <c r="T17" s="534"/>
      <c r="U17" s="534"/>
      <c r="V17" s="534"/>
      <c r="W17" s="534"/>
      <c r="X17" s="534"/>
      <c r="Y17" s="534"/>
      <c r="Z17" s="534"/>
    </row>
    <row r="18" spans="1:26" ht="13.5" customHeight="1" x14ac:dyDescent="0.3">
      <c r="A18" s="842" t="s">
        <v>475</v>
      </c>
      <c r="B18" s="842" t="s">
        <v>476</v>
      </c>
      <c r="C18" s="842" t="s">
        <v>935</v>
      </c>
      <c r="D18" s="842" t="s">
        <v>58</v>
      </c>
      <c r="E18" s="842" t="s">
        <v>129</v>
      </c>
      <c r="F18" s="960"/>
      <c r="G18" s="844"/>
      <c r="H18" s="844"/>
      <c r="I18" s="796">
        <v>58</v>
      </c>
      <c r="J18" s="797">
        <v>74</v>
      </c>
      <c r="K18" s="798">
        <v>132</v>
      </c>
      <c r="L18" s="799">
        <v>19.333333333333332</v>
      </c>
      <c r="M18" s="800">
        <v>24.666666666666668</v>
      </c>
      <c r="N18" s="801">
        <v>44</v>
      </c>
      <c r="O18" s="848"/>
      <c r="P18" s="821">
        <v>315</v>
      </c>
      <c r="Q18" s="534"/>
      <c r="R18" s="534"/>
      <c r="S18" s="534"/>
      <c r="T18" s="534"/>
      <c r="U18" s="534"/>
      <c r="V18" s="534"/>
      <c r="W18" s="534"/>
      <c r="X18" s="534"/>
      <c r="Y18" s="534"/>
      <c r="Z18" s="534"/>
    </row>
    <row r="19" spans="1:26" ht="13.5" customHeight="1" x14ac:dyDescent="0.3">
      <c r="A19" s="842" t="s">
        <v>479</v>
      </c>
      <c r="B19" s="842" t="s">
        <v>480</v>
      </c>
      <c r="C19" s="842" t="s">
        <v>935</v>
      </c>
      <c r="D19" s="842" t="s">
        <v>58</v>
      </c>
      <c r="E19" s="842" t="s">
        <v>129</v>
      </c>
      <c r="F19" s="960"/>
      <c r="G19" s="844"/>
      <c r="H19" s="844"/>
      <c r="I19" s="796">
        <v>42</v>
      </c>
      <c r="J19" s="797">
        <v>90</v>
      </c>
      <c r="K19" s="798">
        <v>132</v>
      </c>
      <c r="L19" s="799">
        <v>14</v>
      </c>
      <c r="M19" s="800">
        <v>30</v>
      </c>
      <c r="N19" s="801">
        <v>44</v>
      </c>
      <c r="O19" s="848"/>
      <c r="P19" s="821">
        <v>292</v>
      </c>
      <c r="Q19" s="534"/>
      <c r="R19" s="534"/>
      <c r="S19" s="534"/>
      <c r="T19" s="534"/>
      <c r="U19" s="534"/>
      <c r="V19" s="534"/>
      <c r="W19" s="534"/>
      <c r="X19" s="534"/>
      <c r="Y19" s="534"/>
      <c r="Z19" s="534"/>
    </row>
    <row r="20" spans="1:26" ht="13.5" customHeight="1" x14ac:dyDescent="0.3">
      <c r="A20" s="842" t="s">
        <v>481</v>
      </c>
      <c r="B20" s="842" t="s">
        <v>482</v>
      </c>
      <c r="C20" s="842" t="s">
        <v>935</v>
      </c>
      <c r="D20" s="842" t="s">
        <v>58</v>
      </c>
      <c r="E20" s="842" t="s">
        <v>129</v>
      </c>
      <c r="F20" s="960"/>
      <c r="G20" s="844"/>
      <c r="H20" s="844"/>
      <c r="I20" s="796">
        <v>99</v>
      </c>
      <c r="J20" s="797">
        <v>116</v>
      </c>
      <c r="K20" s="798">
        <v>215</v>
      </c>
      <c r="L20" s="799">
        <v>33</v>
      </c>
      <c r="M20" s="800">
        <v>38.666666666666664</v>
      </c>
      <c r="N20" s="801">
        <v>71.666666666666671</v>
      </c>
      <c r="O20" s="848"/>
      <c r="P20" s="821">
        <v>280</v>
      </c>
      <c r="Q20" s="534"/>
      <c r="R20" s="534"/>
      <c r="S20" s="534"/>
      <c r="T20" s="534"/>
      <c r="U20" s="534"/>
      <c r="V20" s="534"/>
      <c r="W20" s="534"/>
      <c r="X20" s="534"/>
      <c r="Y20" s="534"/>
      <c r="Z20" s="534"/>
    </row>
    <row r="21" spans="1:26" ht="13.5" customHeight="1" x14ac:dyDescent="0.3">
      <c r="A21" s="842" t="s">
        <v>222</v>
      </c>
      <c r="B21" s="842" t="s">
        <v>223</v>
      </c>
      <c r="C21" s="842" t="s">
        <v>930</v>
      </c>
      <c r="D21" s="842" t="s">
        <v>59</v>
      </c>
      <c r="E21" s="842" t="s">
        <v>129</v>
      </c>
      <c r="F21" s="960"/>
      <c r="G21" s="844"/>
      <c r="H21" s="844"/>
      <c r="I21" s="796">
        <v>128</v>
      </c>
      <c r="J21" s="797">
        <v>151</v>
      </c>
      <c r="K21" s="798">
        <v>279</v>
      </c>
      <c r="L21" s="799">
        <v>42.666666666666664</v>
      </c>
      <c r="M21" s="800">
        <v>50.333333333333336</v>
      </c>
      <c r="N21" s="801">
        <v>93</v>
      </c>
      <c r="O21" s="848"/>
      <c r="P21" s="821">
        <v>53</v>
      </c>
      <c r="Q21" s="560"/>
      <c r="R21" s="560"/>
      <c r="S21" s="560"/>
      <c r="T21" s="560"/>
      <c r="U21" s="560"/>
      <c r="V21" s="560"/>
      <c r="W21" s="560"/>
      <c r="X21" s="560"/>
      <c r="Y21" s="560"/>
      <c r="Z21" s="560"/>
    </row>
    <row r="22" spans="1:26" ht="13.5" customHeight="1" x14ac:dyDescent="0.3">
      <c r="A22" s="842" t="s">
        <v>214</v>
      </c>
      <c r="B22" s="842" t="s">
        <v>215</v>
      </c>
      <c r="C22" s="842" t="s">
        <v>930</v>
      </c>
      <c r="D22" s="842" t="s">
        <v>59</v>
      </c>
      <c r="E22" s="842" t="s">
        <v>129</v>
      </c>
      <c r="F22" s="960"/>
      <c r="G22" s="844"/>
      <c r="H22" s="844"/>
      <c r="I22" s="796">
        <v>64</v>
      </c>
      <c r="J22" s="797">
        <v>94</v>
      </c>
      <c r="K22" s="798">
        <v>158</v>
      </c>
      <c r="L22" s="799">
        <v>21.333333333333332</v>
      </c>
      <c r="M22" s="800">
        <v>31.333333333333332</v>
      </c>
      <c r="N22" s="801">
        <v>52.666666666666664</v>
      </c>
      <c r="O22" s="848"/>
      <c r="P22" s="821">
        <v>205</v>
      </c>
      <c r="Q22" s="534"/>
      <c r="R22" s="534"/>
      <c r="S22" s="534"/>
      <c r="T22" s="534"/>
      <c r="U22" s="534"/>
      <c r="V22" s="534"/>
      <c r="W22" s="534"/>
      <c r="X22" s="534"/>
      <c r="Y22" s="534"/>
      <c r="Z22" s="534"/>
    </row>
    <row r="23" spans="1:26" ht="13.5" customHeight="1" x14ac:dyDescent="0.3">
      <c r="A23" s="842" t="s">
        <v>216</v>
      </c>
      <c r="B23" s="842" t="s">
        <v>217</v>
      </c>
      <c r="C23" s="842" t="s">
        <v>930</v>
      </c>
      <c r="D23" s="842" t="s">
        <v>59</v>
      </c>
      <c r="E23" s="842" t="s">
        <v>129</v>
      </c>
      <c r="F23" s="960"/>
      <c r="G23" s="844"/>
      <c r="H23" s="844"/>
      <c r="I23" s="796">
        <v>54</v>
      </c>
      <c r="J23" s="797">
        <v>84</v>
      </c>
      <c r="K23" s="798">
        <v>138</v>
      </c>
      <c r="L23" s="799">
        <v>18</v>
      </c>
      <c r="M23" s="800">
        <v>28</v>
      </c>
      <c r="N23" s="801">
        <v>46</v>
      </c>
      <c r="O23" s="848"/>
      <c r="P23" s="821">
        <v>266</v>
      </c>
      <c r="Q23" s="560"/>
      <c r="R23" s="560"/>
      <c r="S23" s="560"/>
      <c r="T23" s="560"/>
      <c r="U23" s="560"/>
      <c r="V23" s="560"/>
      <c r="W23" s="560"/>
      <c r="X23" s="560"/>
      <c r="Y23" s="560"/>
      <c r="Z23" s="560"/>
    </row>
    <row r="24" spans="1:26" ht="13.5" customHeight="1" x14ac:dyDescent="0.3">
      <c r="A24" s="842" t="s">
        <v>218</v>
      </c>
      <c r="B24" s="842" t="s">
        <v>219</v>
      </c>
      <c r="C24" s="842" t="s">
        <v>930</v>
      </c>
      <c r="D24" s="842" t="s">
        <v>59</v>
      </c>
      <c r="E24" s="842" t="s">
        <v>129</v>
      </c>
      <c r="F24" s="960"/>
      <c r="G24" s="844"/>
      <c r="H24" s="844"/>
      <c r="I24" s="796">
        <v>83</v>
      </c>
      <c r="J24" s="797">
        <v>110</v>
      </c>
      <c r="K24" s="798">
        <v>193</v>
      </c>
      <c r="L24" s="799">
        <v>27.666666666666668</v>
      </c>
      <c r="M24" s="800">
        <v>36.666666666666664</v>
      </c>
      <c r="N24" s="801">
        <v>64.333333333333329</v>
      </c>
      <c r="O24" s="848"/>
      <c r="P24" s="821">
        <v>51</v>
      </c>
      <c r="Q24" s="534"/>
      <c r="R24" s="534"/>
      <c r="S24" s="534"/>
      <c r="T24" s="534"/>
      <c r="U24" s="534"/>
      <c r="V24" s="534"/>
      <c r="W24" s="534"/>
      <c r="X24" s="534"/>
      <c r="Y24" s="534"/>
      <c r="Z24" s="534"/>
    </row>
    <row r="25" spans="1:26" ht="13.5" customHeight="1" x14ac:dyDescent="0.3">
      <c r="A25" s="842" t="s">
        <v>220</v>
      </c>
      <c r="B25" s="842" t="s">
        <v>221</v>
      </c>
      <c r="C25" s="842" t="s">
        <v>930</v>
      </c>
      <c r="D25" s="842" t="s">
        <v>59</v>
      </c>
      <c r="E25" s="842" t="s">
        <v>129</v>
      </c>
      <c r="F25" s="960"/>
      <c r="G25" s="844"/>
      <c r="H25" s="844"/>
      <c r="I25" s="796">
        <v>135</v>
      </c>
      <c r="J25" s="797">
        <v>151</v>
      </c>
      <c r="K25" s="798">
        <v>286</v>
      </c>
      <c r="L25" s="799">
        <v>45</v>
      </c>
      <c r="M25" s="800">
        <v>50.333333333333336</v>
      </c>
      <c r="N25" s="801">
        <v>95.333333333333329</v>
      </c>
      <c r="O25" s="848"/>
      <c r="P25" s="821">
        <v>247</v>
      </c>
      <c r="Q25" s="534"/>
      <c r="R25" s="534"/>
      <c r="S25" s="534"/>
      <c r="T25" s="534"/>
      <c r="U25" s="534"/>
      <c r="V25" s="534"/>
      <c r="W25" s="534"/>
      <c r="X25" s="534"/>
      <c r="Y25" s="534"/>
      <c r="Z25" s="534"/>
    </row>
    <row r="26" spans="1:26" ht="13.5" customHeight="1" x14ac:dyDescent="0.3">
      <c r="A26" s="842" t="s">
        <v>224</v>
      </c>
      <c r="B26" s="842" t="s">
        <v>225</v>
      </c>
      <c r="C26" s="842" t="s">
        <v>930</v>
      </c>
      <c r="D26" s="842" t="s">
        <v>59</v>
      </c>
      <c r="E26" s="842" t="s">
        <v>129</v>
      </c>
      <c r="F26" s="960"/>
      <c r="G26" s="844"/>
      <c r="H26" s="844"/>
      <c r="I26" s="796">
        <v>104</v>
      </c>
      <c r="J26" s="797">
        <v>141</v>
      </c>
      <c r="K26" s="798">
        <v>245</v>
      </c>
      <c r="L26" s="799">
        <v>34.666666666666664</v>
      </c>
      <c r="M26" s="800">
        <v>47</v>
      </c>
      <c r="N26" s="801">
        <v>81.666666666666671</v>
      </c>
      <c r="O26" s="848"/>
      <c r="P26" s="821">
        <v>300</v>
      </c>
      <c r="Q26" s="534"/>
      <c r="R26" s="534"/>
      <c r="S26" s="534"/>
      <c r="T26" s="534"/>
      <c r="U26" s="534"/>
      <c r="V26" s="534"/>
      <c r="W26" s="534"/>
      <c r="X26" s="534"/>
      <c r="Y26" s="534"/>
      <c r="Z26" s="534"/>
    </row>
    <row r="27" spans="1:26" ht="13.5" customHeight="1" x14ac:dyDescent="0.3">
      <c r="A27" s="842" t="s">
        <v>387</v>
      </c>
      <c r="B27" s="842" t="s">
        <v>388</v>
      </c>
      <c r="C27" s="842" t="s">
        <v>916</v>
      </c>
      <c r="D27" s="842" t="s">
        <v>62</v>
      </c>
      <c r="E27" s="842" t="s">
        <v>129</v>
      </c>
      <c r="F27" s="960"/>
      <c r="G27" s="844"/>
      <c r="H27" s="844"/>
      <c r="I27" s="796">
        <v>99</v>
      </c>
      <c r="J27" s="797">
        <v>100</v>
      </c>
      <c r="K27" s="798">
        <v>199</v>
      </c>
      <c r="L27" s="799">
        <v>33</v>
      </c>
      <c r="M27" s="800">
        <v>33.333333333333336</v>
      </c>
      <c r="N27" s="801">
        <v>66.333333333333329</v>
      </c>
      <c r="O27" s="848"/>
      <c r="P27" s="821">
        <v>39</v>
      </c>
      <c r="Q27" s="534"/>
      <c r="R27" s="534"/>
      <c r="S27" s="534"/>
      <c r="T27" s="534"/>
      <c r="U27" s="534"/>
      <c r="V27" s="534"/>
      <c r="W27" s="534"/>
      <c r="X27" s="534"/>
      <c r="Y27" s="534"/>
      <c r="Z27" s="534"/>
    </row>
    <row r="28" spans="1:26" ht="13.5" customHeight="1" x14ac:dyDescent="0.3">
      <c r="A28" s="842" t="s">
        <v>389</v>
      </c>
      <c r="B28" s="842" t="s">
        <v>390</v>
      </c>
      <c r="C28" s="842" t="s">
        <v>916</v>
      </c>
      <c r="D28" s="842" t="s">
        <v>62</v>
      </c>
      <c r="E28" s="842" t="s">
        <v>129</v>
      </c>
      <c r="F28" s="960"/>
      <c r="G28" s="844"/>
      <c r="H28" s="844"/>
      <c r="I28" s="796">
        <v>147</v>
      </c>
      <c r="J28" s="797">
        <v>196</v>
      </c>
      <c r="K28" s="798">
        <v>343</v>
      </c>
      <c r="L28" s="799">
        <v>49</v>
      </c>
      <c r="M28" s="800">
        <v>65.333333333333329</v>
      </c>
      <c r="N28" s="801">
        <v>114.33333333333333</v>
      </c>
      <c r="O28" s="848"/>
      <c r="P28" s="821">
        <v>175</v>
      </c>
      <c r="Q28" s="534"/>
      <c r="R28" s="534"/>
      <c r="S28" s="534"/>
      <c r="T28" s="534"/>
      <c r="U28" s="534"/>
      <c r="V28" s="534"/>
      <c r="W28" s="534"/>
      <c r="X28" s="534"/>
      <c r="Y28" s="534"/>
      <c r="Z28" s="534"/>
    </row>
    <row r="29" spans="1:26" ht="13.5" customHeight="1" x14ac:dyDescent="0.3">
      <c r="A29" s="842" t="s">
        <v>383</v>
      </c>
      <c r="B29" s="842" t="s">
        <v>384</v>
      </c>
      <c r="C29" s="842" t="s">
        <v>916</v>
      </c>
      <c r="D29" s="842" t="s">
        <v>62</v>
      </c>
      <c r="E29" s="842" t="s">
        <v>129</v>
      </c>
      <c r="F29" s="960"/>
      <c r="G29" s="844"/>
      <c r="H29" s="844"/>
      <c r="I29" s="796">
        <v>288</v>
      </c>
      <c r="J29" s="797">
        <v>427</v>
      </c>
      <c r="K29" s="798">
        <v>715</v>
      </c>
      <c r="L29" s="799">
        <v>96</v>
      </c>
      <c r="M29" s="800">
        <v>142.33333333333334</v>
      </c>
      <c r="N29" s="801">
        <v>238.33333333333334</v>
      </c>
      <c r="O29" s="848"/>
      <c r="P29" s="821">
        <v>228</v>
      </c>
      <c r="Q29" s="534"/>
      <c r="R29" s="534"/>
      <c r="S29" s="534"/>
      <c r="T29" s="534"/>
      <c r="U29" s="534"/>
      <c r="V29" s="534"/>
      <c r="W29" s="534"/>
      <c r="X29" s="534"/>
      <c r="Y29" s="534"/>
      <c r="Z29" s="534"/>
    </row>
    <row r="30" spans="1:26" ht="13.5" customHeight="1" x14ac:dyDescent="0.3">
      <c r="A30" s="842" t="s">
        <v>385</v>
      </c>
      <c r="B30" s="842" t="s">
        <v>386</v>
      </c>
      <c r="C30" s="842" t="s">
        <v>916</v>
      </c>
      <c r="D30" s="842" t="s">
        <v>62</v>
      </c>
      <c r="E30" s="842" t="s">
        <v>129</v>
      </c>
      <c r="F30" s="960"/>
      <c r="G30" s="844"/>
      <c r="H30" s="844"/>
      <c r="I30" s="796">
        <v>254</v>
      </c>
      <c r="J30" s="797">
        <v>326</v>
      </c>
      <c r="K30" s="798">
        <v>580</v>
      </c>
      <c r="L30" s="799">
        <v>84.666666666666671</v>
      </c>
      <c r="M30" s="800">
        <v>108.66666666666667</v>
      </c>
      <c r="N30" s="801">
        <v>193.33333333333334</v>
      </c>
      <c r="O30" s="848"/>
      <c r="P30" s="821">
        <v>183</v>
      </c>
      <c r="Q30" s="534"/>
      <c r="R30" s="534"/>
      <c r="S30" s="534"/>
      <c r="T30" s="534"/>
      <c r="U30" s="534"/>
      <c r="V30" s="534"/>
      <c r="W30" s="534"/>
      <c r="X30" s="534"/>
      <c r="Y30" s="534"/>
      <c r="Z30" s="534"/>
    </row>
    <row r="31" spans="1:26" ht="13.5" customHeight="1" x14ac:dyDescent="0.3">
      <c r="A31" s="842" t="s">
        <v>595</v>
      </c>
      <c r="B31" s="842" t="s">
        <v>938</v>
      </c>
      <c r="C31" s="842" t="s">
        <v>938</v>
      </c>
      <c r="D31" s="842" t="s">
        <v>56</v>
      </c>
      <c r="E31" s="842" t="s">
        <v>129</v>
      </c>
      <c r="F31" s="960"/>
      <c r="G31" s="844"/>
      <c r="H31" s="844"/>
      <c r="I31" s="796">
        <v>621</v>
      </c>
      <c r="J31" s="797">
        <v>934</v>
      </c>
      <c r="K31" s="798">
        <v>1555</v>
      </c>
      <c r="L31" s="799">
        <v>207</v>
      </c>
      <c r="M31" s="800">
        <v>311.33333333333331</v>
      </c>
      <c r="N31" s="801">
        <v>518.33333333333337</v>
      </c>
      <c r="O31" s="848"/>
      <c r="P31" s="821">
        <v>83</v>
      </c>
      <c r="Q31" s="534"/>
      <c r="R31" s="534"/>
      <c r="S31" s="534"/>
      <c r="T31" s="534"/>
      <c r="U31" s="534"/>
      <c r="V31" s="534"/>
      <c r="W31" s="534"/>
      <c r="X31" s="534"/>
      <c r="Y31" s="534"/>
      <c r="Z31" s="534"/>
    </row>
    <row r="32" spans="1:26" ht="13.5" customHeight="1" x14ac:dyDescent="0.3">
      <c r="A32" s="842" t="s">
        <v>1209</v>
      </c>
      <c r="B32" s="842" t="s">
        <v>1210</v>
      </c>
      <c r="C32" s="842" t="s">
        <v>938</v>
      </c>
      <c r="D32" s="842" t="s">
        <v>56</v>
      </c>
      <c r="E32" s="842" t="s">
        <v>129</v>
      </c>
      <c r="F32" s="960"/>
      <c r="G32" s="844"/>
      <c r="H32" s="844"/>
      <c r="I32" s="796">
        <v>0</v>
      </c>
      <c r="J32" s="797">
        <v>0</v>
      </c>
      <c r="K32" s="798">
        <v>0</v>
      </c>
      <c r="L32" s="799">
        <v>0</v>
      </c>
      <c r="M32" s="800">
        <v>0</v>
      </c>
      <c r="N32" s="801">
        <v>0</v>
      </c>
      <c r="O32" s="848"/>
      <c r="P32" s="821">
        <v>245</v>
      </c>
      <c r="Q32" s="534"/>
      <c r="R32" s="534"/>
      <c r="S32" s="534"/>
      <c r="T32" s="534"/>
      <c r="U32" s="534"/>
      <c r="V32" s="534"/>
      <c r="W32" s="534"/>
      <c r="X32" s="534"/>
      <c r="Y32" s="534"/>
      <c r="Z32" s="534"/>
    </row>
    <row r="33" spans="1:26" ht="13.5" customHeight="1" x14ac:dyDescent="0.3">
      <c r="A33" s="842" t="s">
        <v>363</v>
      </c>
      <c r="B33" s="842" t="s">
        <v>364</v>
      </c>
      <c r="C33" s="842" t="s">
        <v>360</v>
      </c>
      <c r="D33" s="842" t="s">
        <v>63</v>
      </c>
      <c r="E33" s="842" t="s">
        <v>129</v>
      </c>
      <c r="F33" s="960"/>
      <c r="G33" s="844"/>
      <c r="H33" s="844"/>
      <c r="I33" s="796">
        <v>81</v>
      </c>
      <c r="J33" s="797">
        <v>97</v>
      </c>
      <c r="K33" s="798">
        <v>178</v>
      </c>
      <c r="L33" s="799">
        <v>27</v>
      </c>
      <c r="M33" s="800">
        <v>32.333333333333336</v>
      </c>
      <c r="N33" s="801">
        <v>59.333333333333336</v>
      </c>
      <c r="O33" s="848"/>
      <c r="P33" s="821">
        <v>25</v>
      </c>
      <c r="Q33" s="534"/>
      <c r="R33" s="534"/>
      <c r="S33" s="534"/>
      <c r="T33" s="534"/>
      <c r="U33" s="534"/>
      <c r="V33" s="534"/>
      <c r="W33" s="534"/>
      <c r="X33" s="534"/>
      <c r="Y33" s="534"/>
      <c r="Z33" s="534"/>
    </row>
    <row r="34" spans="1:26" ht="13.5" customHeight="1" x14ac:dyDescent="0.3">
      <c r="A34" s="842" t="s">
        <v>365</v>
      </c>
      <c r="B34" s="842" t="s">
        <v>366</v>
      </c>
      <c r="C34" s="842" t="s">
        <v>360</v>
      </c>
      <c r="D34" s="842" t="s">
        <v>63</v>
      </c>
      <c r="E34" s="842" t="s">
        <v>129</v>
      </c>
      <c r="F34" s="960"/>
      <c r="G34" s="844"/>
      <c r="H34" s="844"/>
      <c r="I34" s="796">
        <v>138</v>
      </c>
      <c r="J34" s="797">
        <v>191</v>
      </c>
      <c r="K34" s="798">
        <v>329</v>
      </c>
      <c r="L34" s="799">
        <v>46</v>
      </c>
      <c r="M34" s="800">
        <v>63.666666666666664</v>
      </c>
      <c r="N34" s="801">
        <v>109.66666666666667</v>
      </c>
      <c r="O34" s="848"/>
      <c r="P34" s="821">
        <v>113</v>
      </c>
      <c r="Q34" s="534"/>
      <c r="R34" s="534"/>
      <c r="S34" s="534"/>
      <c r="T34" s="534"/>
      <c r="U34" s="534"/>
      <c r="V34" s="534"/>
      <c r="W34" s="534"/>
      <c r="X34" s="534"/>
      <c r="Y34" s="534"/>
      <c r="Z34" s="534"/>
    </row>
    <row r="35" spans="1:26" ht="13.5" customHeight="1" x14ac:dyDescent="0.3">
      <c r="A35" s="842" t="s">
        <v>361</v>
      </c>
      <c r="B35" s="842" t="s">
        <v>362</v>
      </c>
      <c r="C35" s="842" t="s">
        <v>360</v>
      </c>
      <c r="D35" s="842" t="s">
        <v>63</v>
      </c>
      <c r="E35" s="842" t="s">
        <v>129</v>
      </c>
      <c r="F35" s="960"/>
      <c r="G35" s="844"/>
      <c r="H35" s="844"/>
      <c r="I35" s="796">
        <v>78</v>
      </c>
      <c r="J35" s="797">
        <v>123</v>
      </c>
      <c r="K35" s="798">
        <v>201</v>
      </c>
      <c r="L35" s="799">
        <v>26</v>
      </c>
      <c r="M35" s="800">
        <v>41</v>
      </c>
      <c r="N35" s="801">
        <v>67</v>
      </c>
      <c r="O35" s="848"/>
      <c r="P35" s="821">
        <v>103</v>
      </c>
      <c r="Q35" s="534"/>
      <c r="R35" s="534"/>
      <c r="S35" s="534"/>
      <c r="T35" s="534"/>
      <c r="U35" s="534"/>
      <c r="V35" s="534"/>
      <c r="W35" s="534"/>
      <c r="X35" s="534"/>
      <c r="Y35" s="534"/>
      <c r="Z35" s="534"/>
    </row>
    <row r="36" spans="1:26" ht="13.5" customHeight="1" x14ac:dyDescent="0.3">
      <c r="A36" s="842" t="s">
        <v>359</v>
      </c>
      <c r="B36" s="842" t="s">
        <v>360</v>
      </c>
      <c r="C36" s="842" t="s">
        <v>360</v>
      </c>
      <c r="D36" s="842" t="s">
        <v>63</v>
      </c>
      <c r="E36" s="842" t="s">
        <v>129</v>
      </c>
      <c r="F36" s="960"/>
      <c r="G36" s="844"/>
      <c r="H36" s="844"/>
      <c r="I36" s="796">
        <v>461</v>
      </c>
      <c r="J36" s="797">
        <v>640</v>
      </c>
      <c r="K36" s="798">
        <v>1101</v>
      </c>
      <c r="L36" s="799">
        <v>153.66666666666666</v>
      </c>
      <c r="M36" s="800">
        <v>213.33333333333334</v>
      </c>
      <c r="N36" s="801">
        <v>367</v>
      </c>
      <c r="O36" s="848"/>
      <c r="P36" s="821">
        <v>65</v>
      </c>
      <c r="Q36" s="534"/>
      <c r="R36" s="534"/>
      <c r="S36" s="534"/>
      <c r="T36" s="534"/>
      <c r="U36" s="534"/>
      <c r="V36" s="534"/>
      <c r="W36" s="534"/>
      <c r="X36" s="534"/>
      <c r="Y36" s="534"/>
      <c r="Z36" s="534"/>
    </row>
    <row r="37" spans="1:26" ht="13.5" customHeight="1" x14ac:dyDescent="0.3">
      <c r="A37" s="842" t="s">
        <v>391</v>
      </c>
      <c r="B37" s="842" t="s">
        <v>392</v>
      </c>
      <c r="C37" s="842" t="s">
        <v>939</v>
      </c>
      <c r="D37" s="842" t="s">
        <v>62</v>
      </c>
      <c r="E37" s="842" t="s">
        <v>129</v>
      </c>
      <c r="F37" s="960"/>
      <c r="G37" s="844"/>
      <c r="H37" s="844"/>
      <c r="I37" s="796">
        <v>109</v>
      </c>
      <c r="J37" s="797">
        <v>136</v>
      </c>
      <c r="K37" s="798">
        <v>245</v>
      </c>
      <c r="L37" s="799">
        <v>36.333333333333336</v>
      </c>
      <c r="M37" s="800">
        <v>45.333333333333336</v>
      </c>
      <c r="N37" s="801">
        <v>81.666666666666671</v>
      </c>
      <c r="O37" s="848"/>
      <c r="P37" s="821">
        <v>109</v>
      </c>
      <c r="Q37" s="534"/>
      <c r="R37" s="534"/>
      <c r="S37" s="534"/>
      <c r="T37" s="534"/>
      <c r="U37" s="534"/>
      <c r="V37" s="534"/>
      <c r="W37" s="534"/>
      <c r="X37" s="534"/>
      <c r="Y37" s="534"/>
      <c r="Z37" s="534"/>
    </row>
    <row r="38" spans="1:26" ht="13.5" customHeight="1" x14ac:dyDescent="0.3">
      <c r="A38" s="842" t="s">
        <v>393</v>
      </c>
      <c r="B38" s="842" t="s">
        <v>394</v>
      </c>
      <c r="C38" s="842" t="s">
        <v>939</v>
      </c>
      <c r="D38" s="842" t="s">
        <v>62</v>
      </c>
      <c r="E38" s="842" t="s">
        <v>129</v>
      </c>
      <c r="F38" s="960"/>
      <c r="G38" s="844"/>
      <c r="H38" s="844"/>
      <c r="I38" s="796">
        <v>51</v>
      </c>
      <c r="J38" s="797">
        <v>81</v>
      </c>
      <c r="K38" s="798">
        <v>132</v>
      </c>
      <c r="L38" s="799">
        <v>17</v>
      </c>
      <c r="M38" s="800">
        <v>27</v>
      </c>
      <c r="N38" s="801">
        <v>44</v>
      </c>
      <c r="O38" s="848"/>
      <c r="P38" s="821">
        <v>44</v>
      </c>
      <c r="Q38" s="534"/>
      <c r="R38" s="534"/>
      <c r="S38" s="534"/>
      <c r="T38" s="534"/>
      <c r="U38" s="534"/>
      <c r="V38" s="534"/>
      <c r="W38" s="534"/>
      <c r="X38" s="534"/>
      <c r="Y38" s="534"/>
      <c r="Z38" s="534"/>
    </row>
    <row r="39" spans="1:26" ht="13.5" customHeight="1" x14ac:dyDescent="0.3">
      <c r="A39" s="842" t="s">
        <v>395</v>
      </c>
      <c r="B39" s="842" t="s">
        <v>396</v>
      </c>
      <c r="C39" s="842" t="s">
        <v>939</v>
      </c>
      <c r="D39" s="842" t="s">
        <v>62</v>
      </c>
      <c r="E39" s="842" t="s">
        <v>129</v>
      </c>
      <c r="F39" s="960"/>
      <c r="G39" s="844"/>
      <c r="H39" s="844"/>
      <c r="I39" s="796">
        <v>96</v>
      </c>
      <c r="J39" s="797">
        <v>147</v>
      </c>
      <c r="K39" s="798">
        <v>243</v>
      </c>
      <c r="L39" s="799">
        <v>32</v>
      </c>
      <c r="M39" s="800">
        <v>49</v>
      </c>
      <c r="N39" s="801">
        <v>81</v>
      </c>
      <c r="O39" s="848"/>
      <c r="P39" s="821">
        <v>115</v>
      </c>
      <c r="Q39" s="534"/>
      <c r="R39" s="534"/>
      <c r="S39" s="534"/>
      <c r="T39" s="534"/>
      <c r="U39" s="534"/>
      <c r="V39" s="534"/>
      <c r="W39" s="534"/>
      <c r="X39" s="534"/>
      <c r="Y39" s="534"/>
      <c r="Z39" s="534"/>
    </row>
    <row r="40" spans="1:26" ht="13.5" customHeight="1" x14ac:dyDescent="0.3">
      <c r="A40" s="842" t="s">
        <v>397</v>
      </c>
      <c r="B40" s="842" t="s">
        <v>398</v>
      </c>
      <c r="C40" s="842" t="s">
        <v>939</v>
      </c>
      <c r="D40" s="842" t="s">
        <v>62</v>
      </c>
      <c r="E40" s="842" t="s">
        <v>129</v>
      </c>
      <c r="F40" s="960"/>
      <c r="G40" s="844"/>
      <c r="H40" s="844"/>
      <c r="I40" s="796">
        <v>56</v>
      </c>
      <c r="J40" s="797">
        <v>65</v>
      </c>
      <c r="K40" s="798">
        <v>121</v>
      </c>
      <c r="L40" s="799">
        <v>18.666666666666668</v>
      </c>
      <c r="M40" s="800">
        <v>21.666666666666668</v>
      </c>
      <c r="N40" s="801">
        <v>40.333333333333336</v>
      </c>
      <c r="O40" s="848"/>
      <c r="P40" s="821">
        <v>78</v>
      </c>
      <c r="Q40" s="534"/>
      <c r="R40" s="534"/>
      <c r="S40" s="534"/>
      <c r="T40" s="534"/>
      <c r="U40" s="534"/>
      <c r="V40" s="534"/>
      <c r="W40" s="534"/>
      <c r="X40" s="534"/>
      <c r="Y40" s="534"/>
      <c r="Z40" s="534"/>
    </row>
    <row r="41" spans="1:26" ht="13.5" customHeight="1" x14ac:dyDescent="0.3">
      <c r="A41" s="842" t="s">
        <v>399</v>
      </c>
      <c r="B41" s="842" t="s">
        <v>400</v>
      </c>
      <c r="C41" s="842" t="s">
        <v>939</v>
      </c>
      <c r="D41" s="842" t="s">
        <v>62</v>
      </c>
      <c r="E41" s="842" t="s">
        <v>129</v>
      </c>
      <c r="F41" s="960"/>
      <c r="G41" s="844"/>
      <c r="H41" s="844"/>
      <c r="I41" s="796">
        <v>41</v>
      </c>
      <c r="J41" s="797">
        <v>59</v>
      </c>
      <c r="K41" s="798">
        <v>100</v>
      </c>
      <c r="L41" s="799">
        <v>13.666666666666666</v>
      </c>
      <c r="M41" s="800">
        <v>19.666666666666668</v>
      </c>
      <c r="N41" s="801">
        <v>33.333333333333336</v>
      </c>
      <c r="O41" s="848"/>
      <c r="P41" s="821">
        <v>169</v>
      </c>
      <c r="Q41" s="534"/>
      <c r="R41" s="534"/>
      <c r="S41" s="534"/>
      <c r="T41" s="534"/>
      <c r="U41" s="534"/>
      <c r="V41" s="534"/>
      <c r="W41" s="534"/>
      <c r="X41" s="534"/>
      <c r="Y41" s="534"/>
      <c r="Z41" s="534"/>
    </row>
    <row r="42" spans="1:26" ht="13.5" customHeight="1" x14ac:dyDescent="0.3">
      <c r="A42" s="842" t="s">
        <v>401</v>
      </c>
      <c r="B42" s="842" t="s">
        <v>402</v>
      </c>
      <c r="C42" s="842" t="s">
        <v>939</v>
      </c>
      <c r="D42" s="842" t="s">
        <v>62</v>
      </c>
      <c r="E42" s="842" t="s">
        <v>129</v>
      </c>
      <c r="F42" s="960"/>
      <c r="G42" s="844"/>
      <c r="H42" s="844"/>
      <c r="I42" s="796">
        <v>123</v>
      </c>
      <c r="J42" s="797">
        <v>183</v>
      </c>
      <c r="K42" s="798">
        <v>306</v>
      </c>
      <c r="L42" s="799">
        <v>41</v>
      </c>
      <c r="M42" s="800">
        <v>61</v>
      </c>
      <c r="N42" s="801">
        <v>102</v>
      </c>
      <c r="O42" s="848"/>
      <c r="P42" s="821">
        <v>242</v>
      </c>
      <c r="Q42" s="534"/>
      <c r="R42" s="534"/>
      <c r="S42" s="534"/>
      <c r="T42" s="534"/>
      <c r="U42" s="534"/>
      <c r="V42" s="534"/>
      <c r="W42" s="534"/>
      <c r="X42" s="534"/>
      <c r="Y42" s="534"/>
      <c r="Z42" s="534"/>
    </row>
    <row r="43" spans="1:26" ht="13.5" customHeight="1" x14ac:dyDescent="0.3">
      <c r="A43" s="842" t="s">
        <v>134</v>
      </c>
      <c r="B43" s="842" t="s">
        <v>135</v>
      </c>
      <c r="C43" s="842" t="s">
        <v>920</v>
      </c>
      <c r="D43" s="842" t="s">
        <v>61</v>
      </c>
      <c r="E43" s="842" t="s">
        <v>129</v>
      </c>
      <c r="F43" s="960"/>
      <c r="G43" s="844"/>
      <c r="H43" s="844"/>
      <c r="I43" s="796">
        <v>178</v>
      </c>
      <c r="J43" s="797">
        <v>252</v>
      </c>
      <c r="K43" s="798">
        <v>430</v>
      </c>
      <c r="L43" s="799">
        <v>59.333333333333336</v>
      </c>
      <c r="M43" s="800">
        <v>84</v>
      </c>
      <c r="N43" s="801">
        <v>143.33333333333334</v>
      </c>
      <c r="O43" s="848"/>
      <c r="P43" s="821">
        <v>90</v>
      </c>
      <c r="Q43" s="560"/>
      <c r="R43" s="560"/>
      <c r="S43" s="560"/>
      <c r="T43" s="560"/>
      <c r="U43" s="560"/>
      <c r="V43" s="560"/>
      <c r="W43" s="560"/>
      <c r="X43" s="560"/>
      <c r="Y43" s="560"/>
      <c r="Z43" s="560"/>
    </row>
    <row r="44" spans="1:26" ht="13.5" customHeight="1" x14ac:dyDescent="0.3">
      <c r="A44" s="842" t="s">
        <v>127</v>
      </c>
      <c r="B44" s="842" t="s">
        <v>128</v>
      </c>
      <c r="C44" s="842" t="s">
        <v>920</v>
      </c>
      <c r="D44" s="842" t="s">
        <v>61</v>
      </c>
      <c r="E44" s="842" t="s">
        <v>129</v>
      </c>
      <c r="F44" s="960"/>
      <c r="G44" s="844"/>
      <c r="H44" s="844"/>
      <c r="I44" s="796">
        <v>95</v>
      </c>
      <c r="J44" s="797">
        <v>126</v>
      </c>
      <c r="K44" s="798">
        <v>221</v>
      </c>
      <c r="L44" s="799">
        <v>31.666666666666668</v>
      </c>
      <c r="M44" s="800">
        <v>42</v>
      </c>
      <c r="N44" s="801">
        <v>73.666666666666671</v>
      </c>
      <c r="O44" s="848"/>
      <c r="P44" s="821">
        <v>167</v>
      </c>
      <c r="Q44" s="534"/>
      <c r="R44" s="534"/>
      <c r="S44" s="534"/>
      <c r="T44" s="534"/>
      <c r="U44" s="534"/>
      <c r="V44" s="534"/>
      <c r="W44" s="534"/>
      <c r="X44" s="534"/>
      <c r="Y44" s="534"/>
      <c r="Z44" s="534"/>
    </row>
    <row r="45" spans="1:26" ht="13.5" customHeight="1" x14ac:dyDescent="0.3">
      <c r="A45" s="842" t="s">
        <v>130</v>
      </c>
      <c r="B45" s="842" t="s">
        <v>131</v>
      </c>
      <c r="C45" s="842" t="s">
        <v>920</v>
      </c>
      <c r="D45" s="842" t="s">
        <v>61</v>
      </c>
      <c r="E45" s="842" t="s">
        <v>129</v>
      </c>
      <c r="F45" s="960"/>
      <c r="G45" s="844"/>
      <c r="H45" s="844"/>
      <c r="I45" s="796">
        <v>47</v>
      </c>
      <c r="J45" s="797">
        <v>91</v>
      </c>
      <c r="K45" s="798">
        <v>138</v>
      </c>
      <c r="L45" s="799">
        <v>15.666666666666666</v>
      </c>
      <c r="M45" s="800">
        <v>30.333333333333332</v>
      </c>
      <c r="N45" s="801">
        <v>46</v>
      </c>
      <c r="O45" s="848"/>
      <c r="P45" s="821">
        <v>58</v>
      </c>
      <c r="Q45" s="534"/>
      <c r="R45" s="534"/>
      <c r="S45" s="534"/>
      <c r="T45" s="534"/>
      <c r="U45" s="534"/>
      <c r="V45" s="534"/>
      <c r="W45" s="534"/>
      <c r="X45" s="534"/>
      <c r="Y45" s="534"/>
      <c r="Z45" s="534"/>
    </row>
    <row r="46" spans="1:26" ht="13.5" customHeight="1" x14ac:dyDescent="0.3">
      <c r="A46" s="842" t="s">
        <v>132</v>
      </c>
      <c r="B46" s="842" t="s">
        <v>133</v>
      </c>
      <c r="C46" s="842" t="s">
        <v>920</v>
      </c>
      <c r="D46" s="842" t="s">
        <v>61</v>
      </c>
      <c r="E46" s="842" t="s">
        <v>129</v>
      </c>
      <c r="F46" s="960"/>
      <c r="G46" s="844"/>
      <c r="H46" s="844"/>
      <c r="I46" s="796">
        <v>100</v>
      </c>
      <c r="J46" s="797">
        <v>114</v>
      </c>
      <c r="K46" s="798">
        <v>214</v>
      </c>
      <c r="L46" s="799">
        <v>33.333333333333336</v>
      </c>
      <c r="M46" s="800">
        <v>38</v>
      </c>
      <c r="N46" s="801">
        <v>71.333333333333329</v>
      </c>
      <c r="O46" s="848"/>
      <c r="P46" s="821">
        <v>86</v>
      </c>
      <c r="Q46" s="534"/>
      <c r="R46" s="534"/>
      <c r="S46" s="534"/>
      <c r="T46" s="534"/>
      <c r="U46" s="534"/>
      <c r="V46" s="534"/>
      <c r="W46" s="534"/>
      <c r="X46" s="534"/>
      <c r="Y46" s="534"/>
      <c r="Z46" s="534"/>
    </row>
    <row r="47" spans="1:26" ht="13.5" customHeight="1" x14ac:dyDescent="0.3">
      <c r="A47" s="842" t="s">
        <v>136</v>
      </c>
      <c r="B47" s="842" t="s">
        <v>137</v>
      </c>
      <c r="C47" s="842" t="s">
        <v>920</v>
      </c>
      <c r="D47" s="842" t="s">
        <v>61</v>
      </c>
      <c r="E47" s="842" t="s">
        <v>129</v>
      </c>
      <c r="F47" s="960"/>
      <c r="G47" s="844"/>
      <c r="H47" s="844"/>
      <c r="I47" s="796">
        <v>55</v>
      </c>
      <c r="J47" s="797">
        <v>83</v>
      </c>
      <c r="K47" s="798">
        <v>138</v>
      </c>
      <c r="L47" s="799">
        <v>18.333333333333332</v>
      </c>
      <c r="M47" s="800">
        <v>27.666666666666668</v>
      </c>
      <c r="N47" s="801">
        <v>46</v>
      </c>
      <c r="O47" s="848"/>
      <c r="P47" s="821">
        <v>265</v>
      </c>
      <c r="Q47" s="560"/>
      <c r="R47" s="560"/>
      <c r="S47" s="560"/>
      <c r="T47" s="560"/>
      <c r="U47" s="560"/>
      <c r="V47" s="560"/>
      <c r="W47" s="560"/>
      <c r="X47" s="560"/>
      <c r="Y47" s="560"/>
      <c r="Z47" s="560"/>
    </row>
    <row r="48" spans="1:26" ht="13.5" customHeight="1" x14ac:dyDescent="0.3">
      <c r="A48" s="842" t="s">
        <v>138</v>
      </c>
      <c r="B48" s="842" t="s">
        <v>139</v>
      </c>
      <c r="C48" s="842" t="s">
        <v>920</v>
      </c>
      <c r="D48" s="842" t="s">
        <v>61</v>
      </c>
      <c r="E48" s="842" t="s">
        <v>129</v>
      </c>
      <c r="F48" s="960"/>
      <c r="G48" s="844"/>
      <c r="H48" s="844"/>
      <c r="I48" s="796">
        <v>96</v>
      </c>
      <c r="J48" s="797">
        <v>138</v>
      </c>
      <c r="K48" s="798">
        <v>234</v>
      </c>
      <c r="L48" s="799">
        <v>32</v>
      </c>
      <c r="M48" s="800">
        <v>46</v>
      </c>
      <c r="N48" s="801">
        <v>78</v>
      </c>
      <c r="O48" s="848"/>
      <c r="P48" s="821">
        <v>168</v>
      </c>
      <c r="Q48" s="534"/>
      <c r="R48" s="534"/>
      <c r="S48" s="534"/>
      <c r="T48" s="534"/>
      <c r="U48" s="534"/>
      <c r="V48" s="534"/>
      <c r="W48" s="534"/>
      <c r="X48" s="534"/>
      <c r="Y48" s="534"/>
      <c r="Z48" s="534"/>
    </row>
    <row r="49" spans="1:26" ht="13.5" customHeight="1" x14ac:dyDescent="0.3">
      <c r="A49" s="842" t="s">
        <v>140</v>
      </c>
      <c r="B49" s="842" t="s">
        <v>141</v>
      </c>
      <c r="C49" s="842" t="s">
        <v>920</v>
      </c>
      <c r="D49" s="842" t="s">
        <v>61</v>
      </c>
      <c r="E49" s="842" t="s">
        <v>129</v>
      </c>
      <c r="F49" s="960"/>
      <c r="G49" s="844"/>
      <c r="H49" s="844"/>
      <c r="I49" s="796">
        <v>50</v>
      </c>
      <c r="J49" s="797">
        <v>91</v>
      </c>
      <c r="K49" s="798">
        <v>141</v>
      </c>
      <c r="L49" s="799">
        <v>16.666666666666668</v>
      </c>
      <c r="M49" s="800">
        <v>30.333333333333332</v>
      </c>
      <c r="N49" s="801">
        <v>47</v>
      </c>
      <c r="O49" s="848"/>
      <c r="P49" s="821">
        <v>202</v>
      </c>
      <c r="Q49" s="534"/>
      <c r="R49" s="534"/>
      <c r="S49" s="534"/>
      <c r="T49" s="534"/>
      <c r="U49" s="534"/>
      <c r="V49" s="534"/>
      <c r="W49" s="534"/>
      <c r="X49" s="534"/>
      <c r="Y49" s="534"/>
      <c r="Z49" s="534"/>
    </row>
    <row r="50" spans="1:26" ht="13.5" customHeight="1" x14ac:dyDescent="0.3">
      <c r="A50" s="842" t="s">
        <v>142</v>
      </c>
      <c r="B50" s="842" t="s">
        <v>143</v>
      </c>
      <c r="C50" s="842" t="s">
        <v>920</v>
      </c>
      <c r="D50" s="842" t="s">
        <v>61</v>
      </c>
      <c r="E50" s="842" t="s">
        <v>129</v>
      </c>
      <c r="F50" s="960"/>
      <c r="G50" s="844"/>
      <c r="H50" s="844"/>
      <c r="I50" s="796">
        <v>91</v>
      </c>
      <c r="J50" s="797">
        <v>111</v>
      </c>
      <c r="K50" s="798">
        <v>202</v>
      </c>
      <c r="L50" s="799">
        <v>30.333333333333332</v>
      </c>
      <c r="M50" s="800">
        <v>37</v>
      </c>
      <c r="N50" s="801">
        <v>67.333333333333329</v>
      </c>
      <c r="O50" s="848"/>
      <c r="P50" s="821">
        <v>177</v>
      </c>
      <c r="Q50" s="534"/>
      <c r="R50" s="534"/>
      <c r="S50" s="534"/>
      <c r="T50" s="534"/>
      <c r="U50" s="534"/>
      <c r="V50" s="534"/>
      <c r="W50" s="534"/>
      <c r="X50" s="534"/>
      <c r="Y50" s="534"/>
      <c r="Z50" s="534"/>
    </row>
    <row r="51" spans="1:26" ht="13.5" customHeight="1" x14ac:dyDescent="0.3">
      <c r="A51" s="842" t="s">
        <v>144</v>
      </c>
      <c r="B51" s="842" t="s">
        <v>145</v>
      </c>
      <c r="C51" s="842" t="s">
        <v>920</v>
      </c>
      <c r="D51" s="842" t="s">
        <v>61</v>
      </c>
      <c r="E51" s="842" t="s">
        <v>129</v>
      </c>
      <c r="F51" s="960"/>
      <c r="G51" s="844"/>
      <c r="H51" s="844"/>
      <c r="I51" s="796">
        <v>58</v>
      </c>
      <c r="J51" s="797">
        <v>82</v>
      </c>
      <c r="K51" s="798">
        <v>140</v>
      </c>
      <c r="L51" s="799">
        <v>19.333333333333332</v>
      </c>
      <c r="M51" s="800">
        <v>27.333333333333332</v>
      </c>
      <c r="N51" s="801">
        <v>46.666666666666664</v>
      </c>
      <c r="O51" s="848"/>
      <c r="P51" s="821">
        <v>218</v>
      </c>
      <c r="Q51" s="534"/>
      <c r="R51" s="534"/>
      <c r="S51" s="534"/>
      <c r="T51" s="534"/>
      <c r="U51" s="534"/>
      <c r="V51" s="534"/>
      <c r="W51" s="534"/>
      <c r="X51" s="534"/>
      <c r="Y51" s="534"/>
      <c r="Z51" s="534"/>
    </row>
    <row r="52" spans="1:26" ht="13.5" customHeight="1" x14ac:dyDescent="0.3">
      <c r="A52" s="842" t="s">
        <v>604</v>
      </c>
      <c r="B52" s="842" t="s">
        <v>605</v>
      </c>
      <c r="C52" s="842" t="s">
        <v>928</v>
      </c>
      <c r="D52" s="842" t="s">
        <v>56</v>
      </c>
      <c r="E52" s="842" t="s">
        <v>129</v>
      </c>
      <c r="F52" s="960"/>
      <c r="G52" s="844"/>
      <c r="H52" s="844"/>
      <c r="I52" s="796">
        <v>167</v>
      </c>
      <c r="J52" s="797">
        <v>260</v>
      </c>
      <c r="K52" s="798">
        <v>427</v>
      </c>
      <c r="L52" s="799">
        <v>55.666666666666664</v>
      </c>
      <c r="M52" s="800">
        <v>86.666666666666671</v>
      </c>
      <c r="N52" s="801">
        <v>142.33333333333334</v>
      </c>
      <c r="O52" s="848"/>
      <c r="P52" s="821">
        <v>72</v>
      </c>
      <c r="Q52" s="534"/>
      <c r="R52" s="534"/>
      <c r="S52" s="534"/>
      <c r="T52" s="534"/>
      <c r="U52" s="534"/>
      <c r="V52" s="534"/>
      <c r="W52" s="534"/>
      <c r="X52" s="534"/>
      <c r="Y52" s="534"/>
      <c r="Z52" s="534"/>
    </row>
    <row r="53" spans="1:26" ht="13.5" customHeight="1" x14ac:dyDescent="0.3">
      <c r="A53" s="842" t="s">
        <v>610</v>
      </c>
      <c r="B53" s="842" t="s">
        <v>611</v>
      </c>
      <c r="C53" s="842" t="s">
        <v>928</v>
      </c>
      <c r="D53" s="842" t="s">
        <v>56</v>
      </c>
      <c r="E53" s="842" t="s">
        <v>129</v>
      </c>
      <c r="F53" s="960"/>
      <c r="G53" s="844"/>
      <c r="H53" s="844"/>
      <c r="I53" s="796">
        <v>139</v>
      </c>
      <c r="J53" s="797">
        <v>227</v>
      </c>
      <c r="K53" s="798">
        <v>366</v>
      </c>
      <c r="L53" s="799">
        <v>46.333333333333336</v>
      </c>
      <c r="M53" s="800">
        <v>75.666666666666671</v>
      </c>
      <c r="N53" s="801">
        <v>122</v>
      </c>
      <c r="O53" s="848"/>
      <c r="P53" s="821">
        <v>48</v>
      </c>
      <c r="Q53" s="534"/>
      <c r="R53" s="534"/>
      <c r="S53" s="534"/>
      <c r="T53" s="534"/>
      <c r="U53" s="534"/>
      <c r="V53" s="534"/>
      <c r="W53" s="534"/>
      <c r="X53" s="534"/>
      <c r="Y53" s="534"/>
      <c r="Z53" s="534"/>
    </row>
    <row r="54" spans="1:26" ht="13.5" customHeight="1" x14ac:dyDescent="0.3">
      <c r="A54" s="842" t="s">
        <v>596</v>
      </c>
      <c r="B54" s="842" t="s">
        <v>597</v>
      </c>
      <c r="C54" s="842" t="s">
        <v>928</v>
      </c>
      <c r="D54" s="842" t="s">
        <v>56</v>
      </c>
      <c r="E54" s="842" t="s">
        <v>129</v>
      </c>
      <c r="F54" s="960"/>
      <c r="G54" s="844"/>
      <c r="H54" s="844"/>
      <c r="I54" s="796">
        <v>167</v>
      </c>
      <c r="J54" s="797">
        <v>288</v>
      </c>
      <c r="K54" s="798">
        <v>455</v>
      </c>
      <c r="L54" s="799">
        <v>55.666666666666664</v>
      </c>
      <c r="M54" s="800">
        <v>96</v>
      </c>
      <c r="N54" s="801">
        <v>151.66666666666666</v>
      </c>
      <c r="O54" s="848"/>
      <c r="P54" s="821">
        <v>238</v>
      </c>
      <c r="Q54" s="534"/>
      <c r="R54" s="534"/>
      <c r="S54" s="534"/>
      <c r="T54" s="534"/>
      <c r="U54" s="534"/>
      <c r="V54" s="534"/>
      <c r="W54" s="534"/>
      <c r="X54" s="534"/>
      <c r="Y54" s="534"/>
      <c r="Z54" s="534"/>
    </row>
    <row r="55" spans="1:26" ht="13.5" customHeight="1" x14ac:dyDescent="0.3">
      <c r="A55" s="842" t="s">
        <v>598</v>
      </c>
      <c r="B55" s="842" t="s">
        <v>599</v>
      </c>
      <c r="C55" s="842" t="s">
        <v>928</v>
      </c>
      <c r="D55" s="842" t="s">
        <v>56</v>
      </c>
      <c r="E55" s="842" t="s">
        <v>129</v>
      </c>
      <c r="F55" s="960"/>
      <c r="G55" s="844"/>
      <c r="H55" s="844"/>
      <c r="I55" s="796">
        <v>95</v>
      </c>
      <c r="J55" s="797">
        <v>112</v>
      </c>
      <c r="K55" s="798">
        <v>207</v>
      </c>
      <c r="L55" s="799">
        <v>31.666666666666668</v>
      </c>
      <c r="M55" s="800">
        <v>37.333333333333336</v>
      </c>
      <c r="N55" s="801">
        <v>69</v>
      </c>
      <c r="O55" s="848"/>
      <c r="P55" s="821">
        <v>193</v>
      </c>
      <c r="Q55" s="534"/>
      <c r="R55" s="534"/>
      <c r="S55" s="534"/>
      <c r="T55" s="534"/>
      <c r="U55" s="534"/>
      <c r="V55" s="534"/>
      <c r="W55" s="534"/>
      <c r="X55" s="534"/>
      <c r="Y55" s="534"/>
      <c r="Z55" s="534"/>
    </row>
    <row r="56" spans="1:26" ht="13.5" customHeight="1" x14ac:dyDescent="0.3">
      <c r="A56" s="842" t="s">
        <v>600</v>
      </c>
      <c r="B56" s="842" t="s">
        <v>601</v>
      </c>
      <c r="C56" s="842" t="s">
        <v>928</v>
      </c>
      <c r="D56" s="842" t="s">
        <v>56</v>
      </c>
      <c r="E56" s="842" t="s">
        <v>129</v>
      </c>
      <c r="F56" s="960"/>
      <c r="G56" s="844"/>
      <c r="H56" s="844"/>
      <c r="I56" s="796">
        <v>83</v>
      </c>
      <c r="J56" s="797">
        <v>113</v>
      </c>
      <c r="K56" s="798">
        <v>196</v>
      </c>
      <c r="L56" s="799">
        <v>27.666666666666668</v>
      </c>
      <c r="M56" s="800">
        <v>37.666666666666664</v>
      </c>
      <c r="N56" s="801">
        <v>65.333333333333329</v>
      </c>
      <c r="O56" s="848"/>
      <c r="P56" s="821">
        <v>162</v>
      </c>
      <c r="Q56" s="560"/>
      <c r="R56" s="560"/>
      <c r="S56" s="560"/>
      <c r="T56" s="560"/>
      <c r="U56" s="560"/>
      <c r="V56" s="560"/>
      <c r="W56" s="560"/>
      <c r="X56" s="560"/>
      <c r="Y56" s="560"/>
      <c r="Z56" s="560"/>
    </row>
    <row r="57" spans="1:26" ht="13.5" customHeight="1" x14ac:dyDescent="0.3">
      <c r="A57" s="842" t="s">
        <v>602</v>
      </c>
      <c r="B57" s="842" t="s">
        <v>603</v>
      </c>
      <c r="C57" s="842" t="s">
        <v>928</v>
      </c>
      <c r="D57" s="842" t="s">
        <v>56</v>
      </c>
      <c r="E57" s="842" t="s">
        <v>129</v>
      </c>
      <c r="F57" s="960"/>
      <c r="G57" s="844"/>
      <c r="H57" s="844"/>
      <c r="I57" s="796">
        <v>142</v>
      </c>
      <c r="J57" s="797">
        <v>193</v>
      </c>
      <c r="K57" s="798">
        <v>335</v>
      </c>
      <c r="L57" s="799">
        <v>47.333333333333336</v>
      </c>
      <c r="M57" s="800">
        <v>64.333333333333329</v>
      </c>
      <c r="N57" s="801">
        <v>111.66666666666667</v>
      </c>
      <c r="O57" s="848"/>
      <c r="P57" s="821">
        <v>123</v>
      </c>
      <c r="Q57" s="561"/>
      <c r="R57" s="561"/>
      <c r="S57" s="561"/>
      <c r="T57" s="561"/>
      <c r="U57" s="561"/>
      <c r="V57" s="561"/>
      <c r="W57" s="561"/>
      <c r="X57" s="561"/>
      <c r="Y57" s="561"/>
      <c r="Z57" s="561"/>
    </row>
    <row r="58" spans="1:26" ht="13.5" customHeight="1" x14ac:dyDescent="0.3">
      <c r="A58" s="842" t="s">
        <v>606</v>
      </c>
      <c r="B58" s="842" t="s">
        <v>607</v>
      </c>
      <c r="C58" s="842" t="s">
        <v>928</v>
      </c>
      <c r="D58" s="842" t="s">
        <v>56</v>
      </c>
      <c r="E58" s="842" t="s">
        <v>129</v>
      </c>
      <c r="F58" s="960"/>
      <c r="G58" s="844"/>
      <c r="H58" s="844"/>
      <c r="I58" s="796">
        <v>80</v>
      </c>
      <c r="J58" s="797">
        <v>102</v>
      </c>
      <c r="K58" s="798">
        <v>182</v>
      </c>
      <c r="L58" s="799">
        <v>26.666666666666668</v>
      </c>
      <c r="M58" s="800">
        <v>34</v>
      </c>
      <c r="N58" s="801">
        <v>60.666666666666664</v>
      </c>
      <c r="O58" s="848"/>
      <c r="P58" s="821">
        <v>219</v>
      </c>
      <c r="Q58" s="534"/>
      <c r="R58" s="534"/>
      <c r="S58" s="534"/>
      <c r="T58" s="534"/>
      <c r="U58" s="534"/>
      <c r="V58" s="534"/>
      <c r="W58" s="534"/>
      <c r="X58" s="534"/>
      <c r="Y58" s="534"/>
      <c r="Z58" s="534"/>
    </row>
    <row r="59" spans="1:26" ht="13.5" customHeight="1" x14ac:dyDescent="0.3">
      <c r="A59" s="842" t="s">
        <v>608</v>
      </c>
      <c r="B59" s="842" t="s">
        <v>609</v>
      </c>
      <c r="C59" s="842" t="s">
        <v>928</v>
      </c>
      <c r="D59" s="842" t="s">
        <v>56</v>
      </c>
      <c r="E59" s="842" t="s">
        <v>129</v>
      </c>
      <c r="F59" s="960"/>
      <c r="G59" s="844"/>
      <c r="H59" s="844"/>
      <c r="I59" s="796">
        <v>137</v>
      </c>
      <c r="J59" s="797">
        <v>205</v>
      </c>
      <c r="K59" s="798">
        <v>342</v>
      </c>
      <c r="L59" s="799">
        <v>45.666666666666664</v>
      </c>
      <c r="M59" s="800">
        <v>68.333333333333329</v>
      </c>
      <c r="N59" s="801">
        <v>114</v>
      </c>
      <c r="O59" s="848"/>
      <c r="P59" s="821">
        <v>186</v>
      </c>
      <c r="Q59" s="534"/>
      <c r="R59" s="534"/>
      <c r="S59" s="534"/>
      <c r="T59" s="534"/>
      <c r="U59" s="534"/>
      <c r="V59" s="534"/>
      <c r="W59" s="534"/>
      <c r="X59" s="534"/>
      <c r="Y59" s="534"/>
      <c r="Z59" s="534"/>
    </row>
    <row r="60" spans="1:26" ht="13.5" customHeight="1" x14ac:dyDescent="0.3">
      <c r="A60" s="842" t="s">
        <v>612</v>
      </c>
      <c r="B60" s="842" t="s">
        <v>613</v>
      </c>
      <c r="C60" s="842" t="s">
        <v>928</v>
      </c>
      <c r="D60" s="842" t="s">
        <v>56</v>
      </c>
      <c r="E60" s="842" t="s">
        <v>129</v>
      </c>
      <c r="F60" s="960"/>
      <c r="G60" s="844"/>
      <c r="H60" s="844"/>
      <c r="I60" s="796">
        <v>85</v>
      </c>
      <c r="J60" s="797">
        <v>154</v>
      </c>
      <c r="K60" s="798">
        <v>239</v>
      </c>
      <c r="L60" s="799">
        <v>28.333333333333332</v>
      </c>
      <c r="M60" s="800">
        <v>51.333333333333336</v>
      </c>
      <c r="N60" s="801">
        <v>79.666666666666671</v>
      </c>
      <c r="O60" s="848"/>
      <c r="P60" s="821">
        <v>67</v>
      </c>
      <c r="Q60" s="534"/>
      <c r="R60" s="534"/>
      <c r="S60" s="534"/>
      <c r="T60" s="534"/>
      <c r="U60" s="534"/>
      <c r="V60" s="534"/>
      <c r="W60" s="534"/>
      <c r="X60" s="534"/>
      <c r="Y60" s="534"/>
      <c r="Z60" s="534"/>
    </row>
    <row r="61" spans="1:26" ht="13.5" customHeight="1" x14ac:dyDescent="0.3">
      <c r="A61" s="842" t="s">
        <v>614</v>
      </c>
      <c r="B61" s="842" t="s">
        <v>615</v>
      </c>
      <c r="C61" s="842" t="s">
        <v>928</v>
      </c>
      <c r="D61" s="842" t="s">
        <v>56</v>
      </c>
      <c r="E61" s="842" t="s">
        <v>129</v>
      </c>
      <c r="F61" s="960"/>
      <c r="G61" s="844"/>
      <c r="H61" s="844"/>
      <c r="I61" s="796">
        <v>49</v>
      </c>
      <c r="J61" s="797">
        <v>78</v>
      </c>
      <c r="K61" s="798">
        <v>127</v>
      </c>
      <c r="L61" s="799">
        <v>16.333333333333332</v>
      </c>
      <c r="M61" s="800">
        <v>26</v>
      </c>
      <c r="N61" s="801">
        <v>42.333333333333336</v>
      </c>
      <c r="O61" s="848"/>
      <c r="P61" s="821">
        <v>139</v>
      </c>
      <c r="Q61" s="534"/>
      <c r="R61" s="534"/>
      <c r="S61" s="534"/>
      <c r="T61" s="534"/>
      <c r="U61" s="534"/>
      <c r="V61" s="534"/>
      <c r="W61" s="534"/>
      <c r="X61" s="534"/>
      <c r="Y61" s="534"/>
      <c r="Z61" s="534"/>
    </row>
    <row r="62" spans="1:26" ht="13.5" customHeight="1" x14ac:dyDescent="0.3">
      <c r="A62" s="842" t="s">
        <v>1211</v>
      </c>
      <c r="B62" s="842" t="s">
        <v>1230</v>
      </c>
      <c r="C62" s="842" t="s">
        <v>929</v>
      </c>
      <c r="D62" s="842" t="s">
        <v>56</v>
      </c>
      <c r="E62" s="842" t="s">
        <v>129</v>
      </c>
      <c r="F62" s="960"/>
      <c r="G62" s="844"/>
      <c r="H62" s="844"/>
      <c r="I62" s="796">
        <v>342</v>
      </c>
      <c r="J62" s="797">
        <v>490</v>
      </c>
      <c r="K62" s="798">
        <v>832</v>
      </c>
      <c r="L62" s="799">
        <v>114</v>
      </c>
      <c r="M62" s="800">
        <v>163.33333333333334</v>
      </c>
      <c r="N62" s="801">
        <v>277.33333333333331</v>
      </c>
      <c r="O62" s="848"/>
      <c r="P62" s="821">
        <v>166</v>
      </c>
      <c r="Q62" s="534"/>
      <c r="R62" s="534"/>
      <c r="S62" s="534"/>
      <c r="T62" s="534"/>
      <c r="U62" s="534"/>
      <c r="V62" s="534"/>
      <c r="W62" s="534"/>
      <c r="X62" s="534"/>
      <c r="Y62" s="534"/>
      <c r="Z62" s="534"/>
    </row>
    <row r="63" spans="1:26" ht="13.5" customHeight="1" x14ac:dyDescent="0.3">
      <c r="A63" s="842" t="s">
        <v>1213</v>
      </c>
      <c r="B63" s="842" t="s">
        <v>929</v>
      </c>
      <c r="C63" s="842" t="s">
        <v>929</v>
      </c>
      <c r="D63" s="842" t="s">
        <v>56</v>
      </c>
      <c r="E63" s="842" t="s">
        <v>129</v>
      </c>
      <c r="F63" s="960"/>
      <c r="G63" s="844"/>
      <c r="H63" s="844"/>
      <c r="I63" s="796">
        <v>391</v>
      </c>
      <c r="J63" s="797">
        <v>605</v>
      </c>
      <c r="K63" s="798">
        <v>996</v>
      </c>
      <c r="L63" s="799">
        <v>130.33333333333334</v>
      </c>
      <c r="M63" s="800">
        <v>201.66666666666666</v>
      </c>
      <c r="N63" s="801">
        <v>332</v>
      </c>
      <c r="O63" s="848"/>
      <c r="P63" s="821">
        <v>197</v>
      </c>
      <c r="Q63" s="561"/>
      <c r="R63" s="561"/>
      <c r="S63" s="561"/>
      <c r="T63" s="561"/>
      <c r="U63" s="561"/>
      <c r="V63" s="561"/>
      <c r="W63" s="561"/>
      <c r="X63" s="561"/>
      <c r="Y63" s="561"/>
      <c r="Z63" s="561"/>
    </row>
    <row r="64" spans="1:26" ht="13.5" customHeight="1" x14ac:dyDescent="0.3">
      <c r="A64" s="842" t="s">
        <v>483</v>
      </c>
      <c r="B64" s="842" t="s">
        <v>484</v>
      </c>
      <c r="C64" s="842" t="s">
        <v>936</v>
      </c>
      <c r="D64" s="842" t="s">
        <v>58</v>
      </c>
      <c r="E64" s="842" t="s">
        <v>129</v>
      </c>
      <c r="F64" s="960"/>
      <c r="G64" s="844"/>
      <c r="H64" s="844"/>
      <c r="I64" s="796">
        <v>165</v>
      </c>
      <c r="J64" s="797">
        <v>235</v>
      </c>
      <c r="K64" s="798">
        <v>400</v>
      </c>
      <c r="L64" s="799">
        <v>55</v>
      </c>
      <c r="M64" s="800">
        <v>78.333333333333329</v>
      </c>
      <c r="N64" s="801">
        <v>133.33333333333334</v>
      </c>
      <c r="O64" s="848"/>
      <c r="P64" s="821">
        <v>140</v>
      </c>
      <c r="Q64" s="534"/>
      <c r="R64" s="534"/>
      <c r="S64" s="534"/>
      <c r="T64" s="534"/>
      <c r="U64" s="534"/>
      <c r="V64" s="534"/>
      <c r="W64" s="534"/>
      <c r="X64" s="534"/>
      <c r="Y64" s="534"/>
      <c r="Z64" s="534"/>
    </row>
    <row r="65" spans="1:16" ht="13.5" customHeight="1" x14ac:dyDescent="0.3">
      <c r="A65" s="842" t="s">
        <v>485</v>
      </c>
      <c r="B65" s="842" t="s">
        <v>486</v>
      </c>
      <c r="C65" s="842" t="s">
        <v>936</v>
      </c>
      <c r="D65" s="842" t="s">
        <v>58</v>
      </c>
      <c r="E65" s="842" t="s">
        <v>129</v>
      </c>
      <c r="F65" s="960"/>
      <c r="G65" s="844"/>
      <c r="H65" s="844"/>
      <c r="I65" s="796">
        <v>106</v>
      </c>
      <c r="J65" s="797">
        <v>145</v>
      </c>
      <c r="K65" s="798">
        <v>251</v>
      </c>
      <c r="L65" s="799">
        <v>35.333333333333336</v>
      </c>
      <c r="M65" s="800">
        <v>48.333333333333336</v>
      </c>
      <c r="N65" s="801">
        <v>83.666666666666671</v>
      </c>
      <c r="O65" s="848"/>
      <c r="P65" s="821">
        <v>106</v>
      </c>
    </row>
    <row r="66" spans="1:16" ht="13.5" customHeight="1" x14ac:dyDescent="0.3">
      <c r="A66" s="842" t="s">
        <v>487</v>
      </c>
      <c r="B66" s="842" t="s">
        <v>488</v>
      </c>
      <c r="C66" s="842" t="s">
        <v>936</v>
      </c>
      <c r="D66" s="842" t="s">
        <v>58</v>
      </c>
      <c r="E66" s="842" t="s">
        <v>129</v>
      </c>
      <c r="F66" s="960"/>
      <c r="G66" s="844"/>
      <c r="H66" s="844"/>
      <c r="I66" s="796">
        <v>63</v>
      </c>
      <c r="J66" s="797">
        <v>99</v>
      </c>
      <c r="K66" s="798">
        <v>162</v>
      </c>
      <c r="L66" s="799">
        <v>21</v>
      </c>
      <c r="M66" s="800">
        <v>33</v>
      </c>
      <c r="N66" s="801">
        <v>54</v>
      </c>
      <c r="O66" s="848"/>
      <c r="P66" s="821">
        <v>13</v>
      </c>
    </row>
    <row r="67" spans="1:16" ht="13.5" customHeight="1" x14ac:dyDescent="0.3">
      <c r="A67" s="842" t="s">
        <v>489</v>
      </c>
      <c r="B67" s="842" t="s">
        <v>490</v>
      </c>
      <c r="C67" s="842" t="s">
        <v>936</v>
      </c>
      <c r="D67" s="842" t="s">
        <v>58</v>
      </c>
      <c r="E67" s="842" t="s">
        <v>129</v>
      </c>
      <c r="F67" s="960"/>
      <c r="G67" s="844"/>
      <c r="H67" s="844"/>
      <c r="I67" s="796">
        <v>91</v>
      </c>
      <c r="J67" s="797">
        <v>145</v>
      </c>
      <c r="K67" s="798">
        <v>236</v>
      </c>
      <c r="L67" s="799">
        <v>30.333333333333332</v>
      </c>
      <c r="M67" s="800">
        <v>48.333333333333336</v>
      </c>
      <c r="N67" s="801">
        <v>78.666666666666671</v>
      </c>
      <c r="O67" s="848"/>
      <c r="P67" s="821">
        <v>194</v>
      </c>
    </row>
    <row r="68" spans="1:16" ht="13.5" customHeight="1" x14ac:dyDescent="0.3">
      <c r="A68" s="842" t="s">
        <v>491</v>
      </c>
      <c r="B68" s="842" t="s">
        <v>492</v>
      </c>
      <c r="C68" s="842" t="s">
        <v>936</v>
      </c>
      <c r="D68" s="842" t="s">
        <v>58</v>
      </c>
      <c r="E68" s="842" t="s">
        <v>129</v>
      </c>
      <c r="F68" s="960"/>
      <c r="G68" s="844"/>
      <c r="H68" s="844"/>
      <c r="I68" s="796">
        <v>93</v>
      </c>
      <c r="J68" s="797">
        <v>147</v>
      </c>
      <c r="K68" s="798">
        <v>240</v>
      </c>
      <c r="L68" s="799">
        <v>31</v>
      </c>
      <c r="M68" s="800">
        <v>49</v>
      </c>
      <c r="N68" s="801">
        <v>80</v>
      </c>
      <c r="O68" s="848"/>
      <c r="P68" s="821">
        <v>135</v>
      </c>
    </row>
    <row r="69" spans="1:16" ht="13.5" customHeight="1" x14ac:dyDescent="0.3">
      <c r="A69" s="842" t="s">
        <v>493</v>
      </c>
      <c r="B69" s="842" t="s">
        <v>494</v>
      </c>
      <c r="C69" s="842" t="s">
        <v>936</v>
      </c>
      <c r="D69" s="842" t="s">
        <v>58</v>
      </c>
      <c r="E69" s="842" t="s">
        <v>129</v>
      </c>
      <c r="F69" s="960"/>
      <c r="G69" s="844"/>
      <c r="H69" s="844"/>
      <c r="I69" s="796">
        <v>133</v>
      </c>
      <c r="J69" s="797">
        <v>225</v>
      </c>
      <c r="K69" s="798">
        <v>358</v>
      </c>
      <c r="L69" s="799">
        <v>44.333333333333336</v>
      </c>
      <c r="M69" s="800">
        <v>75</v>
      </c>
      <c r="N69" s="801">
        <v>119.33333333333333</v>
      </c>
      <c r="O69" s="848"/>
      <c r="P69" s="821">
        <v>254</v>
      </c>
    </row>
    <row r="70" spans="1:16" ht="13.5" customHeight="1" x14ac:dyDescent="0.3">
      <c r="A70" s="842" t="s">
        <v>246</v>
      </c>
      <c r="B70" s="842" t="s">
        <v>247</v>
      </c>
      <c r="C70" s="842" t="s">
        <v>932</v>
      </c>
      <c r="D70" s="842" t="s">
        <v>59</v>
      </c>
      <c r="E70" s="842" t="s">
        <v>129</v>
      </c>
      <c r="F70" s="960"/>
      <c r="G70" s="844"/>
      <c r="H70" s="844"/>
      <c r="I70" s="796">
        <v>118</v>
      </c>
      <c r="J70" s="797">
        <v>164</v>
      </c>
      <c r="K70" s="798">
        <v>282</v>
      </c>
      <c r="L70" s="799">
        <v>39.333333333333336</v>
      </c>
      <c r="M70" s="800">
        <v>54.666666666666664</v>
      </c>
      <c r="N70" s="801">
        <v>94</v>
      </c>
      <c r="O70" s="848"/>
      <c r="P70" s="821">
        <v>129</v>
      </c>
    </row>
    <row r="71" spans="1:16" ht="13.5" customHeight="1" x14ac:dyDescent="0.3">
      <c r="A71" s="842" t="s">
        <v>250</v>
      </c>
      <c r="B71" s="842" t="s">
        <v>251</v>
      </c>
      <c r="C71" s="842" t="s">
        <v>932</v>
      </c>
      <c r="D71" s="842" t="s">
        <v>59</v>
      </c>
      <c r="E71" s="842" t="s">
        <v>129</v>
      </c>
      <c r="F71" s="960"/>
      <c r="G71" s="844"/>
      <c r="H71" s="844"/>
      <c r="I71" s="796">
        <v>95</v>
      </c>
      <c r="J71" s="797">
        <v>120</v>
      </c>
      <c r="K71" s="798">
        <v>215</v>
      </c>
      <c r="L71" s="799">
        <v>31.666666666666668</v>
      </c>
      <c r="M71" s="800">
        <v>40</v>
      </c>
      <c r="N71" s="801">
        <v>71.666666666666671</v>
      </c>
      <c r="O71" s="848"/>
      <c r="P71" s="821">
        <v>116</v>
      </c>
    </row>
    <row r="72" spans="1:16" ht="13.5" customHeight="1" x14ac:dyDescent="0.3">
      <c r="A72" s="842" t="s">
        <v>226</v>
      </c>
      <c r="B72" s="842" t="s">
        <v>227</v>
      </c>
      <c r="C72" s="842" t="s">
        <v>932</v>
      </c>
      <c r="D72" s="842" t="s">
        <v>59</v>
      </c>
      <c r="E72" s="842" t="s">
        <v>129</v>
      </c>
      <c r="F72" s="960"/>
      <c r="G72" s="844"/>
      <c r="H72" s="844"/>
      <c r="I72" s="796">
        <v>122</v>
      </c>
      <c r="J72" s="797">
        <v>152</v>
      </c>
      <c r="K72" s="798">
        <v>274</v>
      </c>
      <c r="L72" s="799">
        <v>40.666666666666664</v>
      </c>
      <c r="M72" s="800">
        <v>50.666666666666664</v>
      </c>
      <c r="N72" s="801">
        <v>91.333333333333329</v>
      </c>
      <c r="O72" s="848"/>
      <c r="P72" s="821">
        <v>111</v>
      </c>
    </row>
    <row r="73" spans="1:16" ht="13.5" customHeight="1" x14ac:dyDescent="0.3">
      <c r="A73" s="842" t="s">
        <v>228</v>
      </c>
      <c r="B73" s="842" t="s">
        <v>229</v>
      </c>
      <c r="C73" s="842" t="s">
        <v>932</v>
      </c>
      <c r="D73" s="842" t="s">
        <v>59</v>
      </c>
      <c r="E73" s="842" t="s">
        <v>129</v>
      </c>
      <c r="F73" s="960"/>
      <c r="G73" s="844"/>
      <c r="H73" s="844"/>
      <c r="I73" s="796">
        <v>103</v>
      </c>
      <c r="J73" s="797">
        <v>148</v>
      </c>
      <c r="K73" s="798">
        <v>251</v>
      </c>
      <c r="L73" s="799">
        <v>34.333333333333336</v>
      </c>
      <c r="M73" s="800">
        <v>49.333333333333336</v>
      </c>
      <c r="N73" s="801">
        <v>83.666666666666671</v>
      </c>
      <c r="O73" s="848"/>
      <c r="P73" s="821">
        <v>203</v>
      </c>
    </row>
    <row r="74" spans="1:16" ht="13.5" customHeight="1" x14ac:dyDescent="0.3">
      <c r="A74" s="842" t="s">
        <v>230</v>
      </c>
      <c r="B74" s="842" t="s">
        <v>231</v>
      </c>
      <c r="C74" s="842" t="s">
        <v>932</v>
      </c>
      <c r="D74" s="842" t="s">
        <v>59</v>
      </c>
      <c r="E74" s="842" t="s">
        <v>129</v>
      </c>
      <c r="F74" s="960"/>
      <c r="G74" s="844"/>
      <c r="H74" s="844"/>
      <c r="I74" s="796">
        <v>56</v>
      </c>
      <c r="J74" s="797">
        <v>75</v>
      </c>
      <c r="K74" s="798">
        <v>131</v>
      </c>
      <c r="L74" s="799">
        <v>18.666666666666668</v>
      </c>
      <c r="M74" s="800">
        <v>25</v>
      </c>
      <c r="N74" s="801">
        <v>43.666666666666664</v>
      </c>
      <c r="O74" s="848"/>
      <c r="P74" s="821">
        <v>287</v>
      </c>
    </row>
    <row r="75" spans="1:16" ht="13.5" customHeight="1" x14ac:dyDescent="0.3">
      <c r="A75" s="842" t="s">
        <v>232</v>
      </c>
      <c r="B75" s="842" t="s">
        <v>233</v>
      </c>
      <c r="C75" s="842" t="s">
        <v>932</v>
      </c>
      <c r="D75" s="842" t="s">
        <v>59</v>
      </c>
      <c r="E75" s="842" t="s">
        <v>129</v>
      </c>
      <c r="F75" s="960"/>
      <c r="G75" s="844"/>
      <c r="H75" s="844"/>
      <c r="I75" s="796">
        <v>86</v>
      </c>
      <c r="J75" s="797">
        <v>98</v>
      </c>
      <c r="K75" s="798">
        <v>184</v>
      </c>
      <c r="L75" s="799">
        <v>28.666666666666668</v>
      </c>
      <c r="M75" s="800">
        <v>32.666666666666664</v>
      </c>
      <c r="N75" s="801">
        <v>61.333333333333336</v>
      </c>
      <c r="O75" s="848"/>
      <c r="P75" s="821">
        <v>182</v>
      </c>
    </row>
    <row r="76" spans="1:16" ht="13.5" customHeight="1" x14ac:dyDescent="0.3">
      <c r="A76" s="842" t="s">
        <v>234</v>
      </c>
      <c r="B76" s="842" t="s">
        <v>235</v>
      </c>
      <c r="C76" s="842" t="s">
        <v>932</v>
      </c>
      <c r="D76" s="842" t="s">
        <v>59</v>
      </c>
      <c r="E76" s="842" t="s">
        <v>129</v>
      </c>
      <c r="F76" s="960"/>
      <c r="G76" s="844"/>
      <c r="H76" s="844"/>
      <c r="I76" s="796">
        <v>123</v>
      </c>
      <c r="J76" s="797">
        <v>154</v>
      </c>
      <c r="K76" s="798">
        <v>277</v>
      </c>
      <c r="L76" s="799">
        <v>41</v>
      </c>
      <c r="M76" s="800">
        <v>51.333333333333336</v>
      </c>
      <c r="N76" s="801">
        <v>92.333333333333329</v>
      </c>
      <c r="O76" s="848"/>
      <c r="P76" s="821">
        <v>260</v>
      </c>
    </row>
    <row r="77" spans="1:16" ht="13.5" customHeight="1" x14ac:dyDescent="0.3">
      <c r="A77" s="842" t="s">
        <v>236</v>
      </c>
      <c r="B77" s="842" t="s">
        <v>237</v>
      </c>
      <c r="C77" s="842" t="s">
        <v>932</v>
      </c>
      <c r="D77" s="842" t="s">
        <v>59</v>
      </c>
      <c r="E77" s="842" t="s">
        <v>129</v>
      </c>
      <c r="F77" s="960"/>
      <c r="G77" s="844"/>
      <c r="H77" s="844"/>
      <c r="I77" s="796">
        <v>97</v>
      </c>
      <c r="J77" s="797">
        <v>149</v>
      </c>
      <c r="K77" s="798">
        <v>246</v>
      </c>
      <c r="L77" s="799">
        <v>32.333333333333336</v>
      </c>
      <c r="M77" s="800">
        <v>49.666666666666664</v>
      </c>
      <c r="N77" s="801">
        <v>82</v>
      </c>
      <c r="O77" s="848"/>
      <c r="P77" s="821">
        <v>181</v>
      </c>
    </row>
    <row r="78" spans="1:16" ht="13.5" customHeight="1" x14ac:dyDescent="0.3">
      <c r="A78" s="842" t="s">
        <v>238</v>
      </c>
      <c r="B78" s="842" t="s">
        <v>239</v>
      </c>
      <c r="C78" s="842" t="s">
        <v>932</v>
      </c>
      <c r="D78" s="842" t="s">
        <v>59</v>
      </c>
      <c r="E78" s="842" t="s">
        <v>129</v>
      </c>
      <c r="F78" s="960"/>
      <c r="G78" s="844"/>
      <c r="H78" s="844"/>
      <c r="I78" s="796">
        <v>88</v>
      </c>
      <c r="J78" s="797">
        <v>116</v>
      </c>
      <c r="K78" s="798">
        <v>204</v>
      </c>
      <c r="L78" s="799">
        <v>29.333333333333332</v>
      </c>
      <c r="M78" s="800">
        <v>38.666666666666664</v>
      </c>
      <c r="N78" s="801">
        <v>68</v>
      </c>
      <c r="O78" s="848"/>
      <c r="P78" s="821">
        <v>200</v>
      </c>
    </row>
    <row r="79" spans="1:16" ht="13.5" customHeight="1" x14ac:dyDescent="0.3">
      <c r="A79" s="842" t="s">
        <v>240</v>
      </c>
      <c r="B79" s="842" t="s">
        <v>241</v>
      </c>
      <c r="C79" s="842" t="s">
        <v>932</v>
      </c>
      <c r="D79" s="842" t="s">
        <v>59</v>
      </c>
      <c r="E79" s="842" t="s">
        <v>129</v>
      </c>
      <c r="F79" s="960"/>
      <c r="G79" s="844"/>
      <c r="H79" s="844"/>
      <c r="I79" s="796">
        <v>51</v>
      </c>
      <c r="J79" s="797">
        <v>68</v>
      </c>
      <c r="K79" s="798">
        <v>119</v>
      </c>
      <c r="L79" s="799">
        <v>17</v>
      </c>
      <c r="M79" s="800">
        <v>22.666666666666668</v>
      </c>
      <c r="N79" s="801">
        <v>39.666666666666664</v>
      </c>
      <c r="O79" s="848"/>
      <c r="P79" s="821">
        <v>100</v>
      </c>
    </row>
    <row r="80" spans="1:16" ht="13.5" customHeight="1" x14ac:dyDescent="0.3">
      <c r="A80" s="842" t="s">
        <v>242</v>
      </c>
      <c r="B80" s="842" t="s">
        <v>243</v>
      </c>
      <c r="C80" s="842" t="s">
        <v>932</v>
      </c>
      <c r="D80" s="842" t="s">
        <v>59</v>
      </c>
      <c r="E80" s="842" t="s">
        <v>129</v>
      </c>
      <c r="F80" s="960"/>
      <c r="G80" s="844"/>
      <c r="H80" s="844"/>
      <c r="I80" s="796">
        <v>57</v>
      </c>
      <c r="J80" s="797">
        <v>65</v>
      </c>
      <c r="K80" s="798">
        <v>122</v>
      </c>
      <c r="L80" s="799">
        <v>19</v>
      </c>
      <c r="M80" s="800">
        <v>21.666666666666668</v>
      </c>
      <c r="N80" s="801">
        <v>40.666666666666664</v>
      </c>
      <c r="O80" s="848"/>
      <c r="P80" s="821">
        <v>211</v>
      </c>
    </row>
    <row r="81" spans="1:26" ht="13.5" customHeight="1" x14ac:dyDescent="0.3">
      <c r="A81" s="842" t="s">
        <v>244</v>
      </c>
      <c r="B81" s="842" t="s">
        <v>245</v>
      </c>
      <c r="C81" s="842" t="s">
        <v>932</v>
      </c>
      <c r="D81" s="842" t="s">
        <v>59</v>
      </c>
      <c r="E81" s="842" t="s">
        <v>129</v>
      </c>
      <c r="F81" s="960"/>
      <c r="G81" s="844"/>
      <c r="H81" s="844"/>
      <c r="I81" s="796">
        <v>50</v>
      </c>
      <c r="J81" s="797">
        <v>65</v>
      </c>
      <c r="K81" s="798">
        <v>115</v>
      </c>
      <c r="L81" s="799">
        <v>16.666666666666668</v>
      </c>
      <c r="M81" s="800">
        <v>21.666666666666668</v>
      </c>
      <c r="N81" s="801">
        <v>38.333333333333336</v>
      </c>
      <c r="O81" s="848"/>
      <c r="P81" s="821">
        <v>286</v>
      </c>
      <c r="Q81" s="534"/>
      <c r="R81" s="534"/>
      <c r="S81" s="534"/>
      <c r="T81" s="534"/>
      <c r="U81" s="534"/>
      <c r="V81" s="534"/>
      <c r="W81" s="534"/>
      <c r="X81" s="534"/>
      <c r="Y81" s="534"/>
      <c r="Z81" s="534"/>
    </row>
    <row r="82" spans="1:26" ht="13.5" customHeight="1" x14ac:dyDescent="0.3">
      <c r="A82" s="842" t="s">
        <v>248</v>
      </c>
      <c r="B82" s="842" t="s">
        <v>249</v>
      </c>
      <c r="C82" s="842" t="s">
        <v>932</v>
      </c>
      <c r="D82" s="842" t="s">
        <v>59</v>
      </c>
      <c r="E82" s="842" t="s">
        <v>129</v>
      </c>
      <c r="F82" s="960"/>
      <c r="G82" s="844"/>
      <c r="H82" s="844"/>
      <c r="I82" s="796">
        <v>141</v>
      </c>
      <c r="J82" s="797">
        <v>193</v>
      </c>
      <c r="K82" s="798">
        <v>334</v>
      </c>
      <c r="L82" s="799">
        <v>47</v>
      </c>
      <c r="M82" s="800">
        <v>64.333333333333329</v>
      </c>
      <c r="N82" s="801">
        <v>111.33333333333333</v>
      </c>
      <c r="O82" s="848"/>
      <c r="P82" s="821">
        <v>32</v>
      </c>
      <c r="Q82" s="534"/>
      <c r="R82" s="534"/>
      <c r="S82" s="534"/>
      <c r="T82" s="534"/>
      <c r="U82" s="534"/>
      <c r="V82" s="534"/>
      <c r="W82" s="534"/>
      <c r="X82" s="534"/>
      <c r="Y82" s="534"/>
      <c r="Z82" s="534"/>
    </row>
    <row r="83" spans="1:26" ht="13.5" customHeight="1" x14ac:dyDescent="0.3">
      <c r="A83" s="842" t="s">
        <v>252</v>
      </c>
      <c r="B83" s="842" t="s">
        <v>253</v>
      </c>
      <c r="C83" s="842" t="s">
        <v>932</v>
      </c>
      <c r="D83" s="842" t="s">
        <v>59</v>
      </c>
      <c r="E83" s="842" t="s">
        <v>129</v>
      </c>
      <c r="F83" s="960"/>
      <c r="G83" s="844"/>
      <c r="H83" s="844"/>
      <c r="I83" s="796">
        <v>63</v>
      </c>
      <c r="J83" s="797">
        <v>68</v>
      </c>
      <c r="K83" s="798">
        <v>131</v>
      </c>
      <c r="L83" s="799">
        <v>21</v>
      </c>
      <c r="M83" s="800">
        <v>22.666666666666668</v>
      </c>
      <c r="N83" s="801">
        <v>43.666666666666664</v>
      </c>
      <c r="O83" s="848"/>
      <c r="P83" s="821">
        <v>295</v>
      </c>
      <c r="Q83" s="560"/>
      <c r="R83" s="560"/>
      <c r="S83" s="560"/>
      <c r="T83" s="560"/>
      <c r="U83" s="560"/>
      <c r="V83" s="560"/>
      <c r="W83" s="560"/>
      <c r="X83" s="560"/>
      <c r="Y83" s="560"/>
      <c r="Z83" s="560"/>
    </row>
    <row r="84" spans="1:26" ht="13.5" customHeight="1" x14ac:dyDescent="0.3">
      <c r="A84" s="842" t="s">
        <v>624</v>
      </c>
      <c r="B84" s="842" t="s">
        <v>625</v>
      </c>
      <c r="C84" s="842" t="s">
        <v>927</v>
      </c>
      <c r="D84" s="842" t="s">
        <v>56</v>
      </c>
      <c r="E84" s="842" t="s">
        <v>129</v>
      </c>
      <c r="F84" s="960"/>
      <c r="G84" s="844"/>
      <c r="H84" s="844"/>
      <c r="I84" s="796">
        <v>163</v>
      </c>
      <c r="J84" s="797">
        <v>213</v>
      </c>
      <c r="K84" s="798">
        <v>376</v>
      </c>
      <c r="L84" s="799">
        <v>54.333333333333336</v>
      </c>
      <c r="M84" s="800">
        <v>71</v>
      </c>
      <c r="N84" s="801">
        <v>125.33333333333333</v>
      </c>
      <c r="O84" s="848"/>
      <c r="P84" s="821">
        <v>267</v>
      </c>
      <c r="Q84" s="534"/>
      <c r="R84" s="534"/>
      <c r="S84" s="534"/>
      <c r="T84" s="534"/>
      <c r="U84" s="534"/>
      <c r="V84" s="534"/>
      <c r="W84" s="534"/>
      <c r="X84" s="534"/>
      <c r="Y84" s="534"/>
      <c r="Z84" s="534"/>
    </row>
    <row r="85" spans="1:26" ht="13.5" customHeight="1" x14ac:dyDescent="0.3">
      <c r="A85" s="842" t="s">
        <v>616</v>
      </c>
      <c r="B85" s="842" t="s">
        <v>617</v>
      </c>
      <c r="C85" s="842" t="s">
        <v>927</v>
      </c>
      <c r="D85" s="842" t="s">
        <v>56</v>
      </c>
      <c r="E85" s="842" t="s">
        <v>129</v>
      </c>
      <c r="F85" s="960"/>
      <c r="G85" s="844"/>
      <c r="H85" s="844"/>
      <c r="I85" s="796">
        <v>82</v>
      </c>
      <c r="J85" s="797">
        <v>149</v>
      </c>
      <c r="K85" s="798">
        <v>231</v>
      </c>
      <c r="L85" s="799">
        <v>27.333333333333332</v>
      </c>
      <c r="M85" s="800">
        <v>49.666666666666664</v>
      </c>
      <c r="N85" s="801">
        <v>77</v>
      </c>
      <c r="O85" s="848"/>
      <c r="P85" s="821">
        <v>237</v>
      </c>
      <c r="Q85" s="534"/>
      <c r="R85" s="534"/>
      <c r="S85" s="534"/>
      <c r="T85" s="534"/>
      <c r="U85" s="534"/>
      <c r="V85" s="534"/>
      <c r="W85" s="534"/>
      <c r="X85" s="534"/>
      <c r="Y85" s="534"/>
      <c r="Z85" s="534"/>
    </row>
    <row r="86" spans="1:26" ht="13.5" customHeight="1" x14ac:dyDescent="0.3">
      <c r="A86" s="842" t="s">
        <v>618</v>
      </c>
      <c r="B86" s="842" t="s">
        <v>619</v>
      </c>
      <c r="C86" s="842" t="s">
        <v>927</v>
      </c>
      <c r="D86" s="842" t="s">
        <v>56</v>
      </c>
      <c r="E86" s="842" t="s">
        <v>129</v>
      </c>
      <c r="F86" s="960"/>
      <c r="G86" s="844"/>
      <c r="H86" s="844"/>
      <c r="I86" s="796">
        <v>76</v>
      </c>
      <c r="J86" s="797">
        <v>123</v>
      </c>
      <c r="K86" s="798">
        <v>199</v>
      </c>
      <c r="L86" s="799">
        <v>25.333333333333332</v>
      </c>
      <c r="M86" s="800">
        <v>41</v>
      </c>
      <c r="N86" s="801">
        <v>66.333333333333329</v>
      </c>
      <c r="O86" s="848"/>
      <c r="P86" s="821">
        <v>272</v>
      </c>
      <c r="Q86" s="534"/>
      <c r="R86" s="534"/>
      <c r="S86" s="534"/>
      <c r="T86" s="534"/>
      <c r="U86" s="534"/>
      <c r="V86" s="534"/>
      <c r="W86" s="534"/>
      <c r="X86" s="534"/>
      <c r="Y86" s="534"/>
      <c r="Z86" s="534"/>
    </row>
    <row r="87" spans="1:26" ht="13.5" customHeight="1" x14ac:dyDescent="0.3">
      <c r="A87" s="842" t="s">
        <v>620</v>
      </c>
      <c r="B87" s="842" t="s">
        <v>621</v>
      </c>
      <c r="C87" s="842" t="s">
        <v>927</v>
      </c>
      <c r="D87" s="842" t="s">
        <v>56</v>
      </c>
      <c r="E87" s="842" t="s">
        <v>129</v>
      </c>
      <c r="F87" s="960"/>
      <c r="G87" s="844"/>
      <c r="H87" s="844"/>
      <c r="I87" s="796">
        <v>72</v>
      </c>
      <c r="J87" s="797">
        <v>121</v>
      </c>
      <c r="K87" s="798">
        <v>193</v>
      </c>
      <c r="L87" s="799">
        <v>24</v>
      </c>
      <c r="M87" s="800">
        <v>40.333333333333336</v>
      </c>
      <c r="N87" s="801">
        <v>64.333333333333329</v>
      </c>
      <c r="O87" s="848"/>
      <c r="P87" s="821">
        <v>143</v>
      </c>
      <c r="Q87" s="534"/>
      <c r="R87" s="534"/>
      <c r="S87" s="534"/>
      <c r="T87" s="534"/>
      <c r="U87" s="534"/>
      <c r="V87" s="534"/>
      <c r="W87" s="534"/>
      <c r="X87" s="534"/>
      <c r="Y87" s="534"/>
      <c r="Z87" s="534"/>
    </row>
    <row r="88" spans="1:26" ht="13.5" customHeight="1" x14ac:dyDescent="0.3">
      <c r="A88" s="842" t="s">
        <v>622</v>
      </c>
      <c r="B88" s="842" t="s">
        <v>623</v>
      </c>
      <c r="C88" s="842" t="s">
        <v>927</v>
      </c>
      <c r="D88" s="842" t="s">
        <v>56</v>
      </c>
      <c r="E88" s="842" t="s">
        <v>129</v>
      </c>
      <c r="F88" s="960"/>
      <c r="G88" s="844"/>
      <c r="H88" s="844"/>
      <c r="I88" s="796">
        <v>93</v>
      </c>
      <c r="J88" s="797">
        <v>101</v>
      </c>
      <c r="K88" s="798">
        <v>194</v>
      </c>
      <c r="L88" s="799">
        <v>31</v>
      </c>
      <c r="M88" s="800">
        <v>33.666666666666664</v>
      </c>
      <c r="N88" s="801">
        <v>64.666666666666671</v>
      </c>
      <c r="O88" s="848"/>
      <c r="P88" s="821">
        <v>138</v>
      </c>
      <c r="Q88" s="534"/>
      <c r="R88" s="534"/>
      <c r="S88" s="534"/>
      <c r="T88" s="534"/>
      <c r="U88" s="534"/>
      <c r="V88" s="534"/>
      <c r="W88" s="534"/>
      <c r="X88" s="534"/>
      <c r="Y88" s="534"/>
      <c r="Z88" s="534"/>
    </row>
    <row r="89" spans="1:26" ht="13.5" customHeight="1" x14ac:dyDescent="0.3">
      <c r="A89" s="842" t="s">
        <v>626</v>
      </c>
      <c r="B89" s="842" t="s">
        <v>627</v>
      </c>
      <c r="C89" s="842" t="s">
        <v>927</v>
      </c>
      <c r="D89" s="842" t="s">
        <v>56</v>
      </c>
      <c r="E89" s="842" t="s">
        <v>129</v>
      </c>
      <c r="F89" s="960"/>
      <c r="G89" s="844"/>
      <c r="H89" s="844"/>
      <c r="I89" s="796">
        <v>94</v>
      </c>
      <c r="J89" s="797">
        <v>140</v>
      </c>
      <c r="K89" s="798">
        <v>234</v>
      </c>
      <c r="L89" s="799">
        <v>31.333333333333332</v>
      </c>
      <c r="M89" s="800">
        <v>46.666666666666664</v>
      </c>
      <c r="N89" s="801">
        <v>78</v>
      </c>
      <c r="O89" s="848"/>
      <c r="P89" s="821">
        <v>279</v>
      </c>
      <c r="Q89" s="560"/>
      <c r="R89" s="560"/>
      <c r="S89" s="560"/>
      <c r="T89" s="560"/>
      <c r="U89" s="560"/>
      <c r="V89" s="560"/>
      <c r="W89" s="560"/>
      <c r="X89" s="560"/>
      <c r="Y89" s="560"/>
      <c r="Z89" s="560"/>
    </row>
    <row r="90" spans="1:26" ht="13.5" customHeight="1" x14ac:dyDescent="0.3">
      <c r="A90" s="842" t="s">
        <v>628</v>
      </c>
      <c r="B90" s="842" t="s">
        <v>629</v>
      </c>
      <c r="C90" s="842" t="s">
        <v>927</v>
      </c>
      <c r="D90" s="842" t="s">
        <v>56</v>
      </c>
      <c r="E90" s="842" t="s">
        <v>129</v>
      </c>
      <c r="F90" s="960"/>
      <c r="G90" s="844"/>
      <c r="H90" s="844"/>
      <c r="I90" s="796">
        <v>91</v>
      </c>
      <c r="J90" s="797">
        <v>112</v>
      </c>
      <c r="K90" s="798">
        <v>203</v>
      </c>
      <c r="L90" s="799">
        <v>30.333333333333332</v>
      </c>
      <c r="M90" s="800">
        <v>37.333333333333336</v>
      </c>
      <c r="N90" s="801">
        <v>67.666666666666671</v>
      </c>
      <c r="O90" s="848"/>
      <c r="P90" s="821">
        <v>261</v>
      </c>
      <c r="Q90" s="534"/>
      <c r="R90" s="534"/>
      <c r="S90" s="534"/>
      <c r="T90" s="534"/>
      <c r="U90" s="534"/>
      <c r="V90" s="534"/>
      <c r="W90" s="534"/>
      <c r="X90" s="534"/>
      <c r="Y90" s="534"/>
      <c r="Z90" s="534"/>
    </row>
    <row r="91" spans="1:26" ht="13.5" customHeight="1" x14ac:dyDescent="0.3">
      <c r="A91" s="842" t="s">
        <v>305</v>
      </c>
      <c r="B91" s="842" t="s">
        <v>306</v>
      </c>
      <c r="C91" s="842" t="s">
        <v>954</v>
      </c>
      <c r="D91" s="842" t="s">
        <v>57</v>
      </c>
      <c r="E91" s="842" t="s">
        <v>129</v>
      </c>
      <c r="F91" s="960"/>
      <c r="G91" s="844"/>
      <c r="H91" s="844"/>
      <c r="I91" s="796">
        <v>0</v>
      </c>
      <c r="J91" s="797">
        <v>0</v>
      </c>
      <c r="K91" s="798">
        <v>0</v>
      </c>
      <c r="L91" s="799">
        <v>0</v>
      </c>
      <c r="M91" s="800">
        <v>0</v>
      </c>
      <c r="N91" s="801">
        <v>0</v>
      </c>
      <c r="O91" s="848"/>
      <c r="P91" s="821">
        <v>208</v>
      </c>
      <c r="Q91" s="534"/>
      <c r="R91" s="534"/>
      <c r="S91" s="534"/>
      <c r="T91" s="534"/>
      <c r="U91" s="534"/>
      <c r="V91" s="534"/>
      <c r="W91" s="534"/>
      <c r="X91" s="534"/>
      <c r="Y91" s="534"/>
      <c r="Z91" s="534"/>
    </row>
    <row r="92" spans="1:26" ht="13.5" customHeight="1" x14ac:dyDescent="0.3">
      <c r="A92" s="842" t="s">
        <v>293</v>
      </c>
      <c r="B92" s="842" t="s">
        <v>294</v>
      </c>
      <c r="C92" s="842" t="s">
        <v>954</v>
      </c>
      <c r="D92" s="842" t="s">
        <v>57</v>
      </c>
      <c r="E92" s="842" t="s">
        <v>129</v>
      </c>
      <c r="F92" s="960"/>
      <c r="G92" s="844"/>
      <c r="H92" s="844"/>
      <c r="I92" s="796">
        <v>84</v>
      </c>
      <c r="J92" s="797">
        <v>101</v>
      </c>
      <c r="K92" s="798">
        <v>185</v>
      </c>
      <c r="L92" s="799">
        <v>28</v>
      </c>
      <c r="M92" s="800">
        <v>33.666666666666664</v>
      </c>
      <c r="N92" s="801">
        <v>61.666666666666664</v>
      </c>
      <c r="O92" s="848"/>
      <c r="P92" s="821">
        <v>5</v>
      </c>
      <c r="Q92" s="534"/>
      <c r="R92" s="534"/>
      <c r="S92" s="534"/>
      <c r="T92" s="534"/>
      <c r="U92" s="534"/>
      <c r="V92" s="534"/>
      <c r="W92" s="534"/>
      <c r="X92" s="534"/>
      <c r="Y92" s="534"/>
      <c r="Z92" s="534"/>
    </row>
    <row r="93" spans="1:26" ht="13.5" customHeight="1" x14ac:dyDescent="0.3">
      <c r="A93" s="842" t="s">
        <v>295</v>
      </c>
      <c r="B93" s="842" t="s">
        <v>296</v>
      </c>
      <c r="C93" s="842" t="s">
        <v>954</v>
      </c>
      <c r="D93" s="842" t="s">
        <v>57</v>
      </c>
      <c r="E93" s="842" t="s">
        <v>129</v>
      </c>
      <c r="F93" s="960"/>
      <c r="G93" s="844"/>
      <c r="H93" s="844"/>
      <c r="I93" s="796">
        <v>173</v>
      </c>
      <c r="J93" s="797">
        <v>209</v>
      </c>
      <c r="K93" s="798">
        <v>382</v>
      </c>
      <c r="L93" s="799">
        <v>57.666666666666664</v>
      </c>
      <c r="M93" s="800">
        <v>69.666666666666671</v>
      </c>
      <c r="N93" s="801">
        <v>127.33333333333333</v>
      </c>
      <c r="O93" s="848"/>
      <c r="P93" s="821">
        <v>184</v>
      </c>
      <c r="Q93" s="534"/>
      <c r="R93" s="534"/>
      <c r="S93" s="534"/>
      <c r="T93" s="534"/>
      <c r="U93" s="534"/>
      <c r="V93" s="534"/>
      <c r="W93" s="534"/>
      <c r="X93" s="534"/>
      <c r="Y93" s="534"/>
      <c r="Z93" s="534"/>
    </row>
    <row r="94" spans="1:26" ht="13.5" customHeight="1" x14ac:dyDescent="0.3">
      <c r="A94" s="842" t="s">
        <v>297</v>
      </c>
      <c r="B94" s="842" t="s">
        <v>298</v>
      </c>
      <c r="C94" s="842" t="s">
        <v>954</v>
      </c>
      <c r="D94" s="842" t="s">
        <v>57</v>
      </c>
      <c r="E94" s="842" t="s">
        <v>129</v>
      </c>
      <c r="F94" s="960"/>
      <c r="G94" s="844"/>
      <c r="H94" s="844"/>
      <c r="I94" s="796">
        <v>137</v>
      </c>
      <c r="J94" s="797">
        <v>216</v>
      </c>
      <c r="K94" s="798">
        <v>353</v>
      </c>
      <c r="L94" s="799">
        <v>45.666666666666664</v>
      </c>
      <c r="M94" s="800">
        <v>72</v>
      </c>
      <c r="N94" s="801">
        <v>117.66666666666667</v>
      </c>
      <c r="O94" s="848"/>
      <c r="P94" s="821">
        <v>190</v>
      </c>
      <c r="Q94" s="534"/>
      <c r="R94" s="534"/>
      <c r="S94" s="534"/>
      <c r="T94" s="534"/>
      <c r="U94" s="534"/>
      <c r="V94" s="534"/>
      <c r="W94" s="534"/>
      <c r="X94" s="534"/>
      <c r="Y94" s="534"/>
      <c r="Z94" s="534"/>
    </row>
    <row r="95" spans="1:26" ht="13.5" customHeight="1" x14ac:dyDescent="0.3">
      <c r="A95" s="842" t="s">
        <v>299</v>
      </c>
      <c r="B95" s="842" t="s">
        <v>300</v>
      </c>
      <c r="C95" s="842" t="s">
        <v>954</v>
      </c>
      <c r="D95" s="842" t="s">
        <v>57</v>
      </c>
      <c r="E95" s="842" t="s">
        <v>129</v>
      </c>
      <c r="F95" s="960"/>
      <c r="G95" s="844"/>
      <c r="H95" s="844"/>
      <c r="I95" s="796">
        <v>161</v>
      </c>
      <c r="J95" s="797">
        <v>149</v>
      </c>
      <c r="K95" s="798">
        <v>310</v>
      </c>
      <c r="L95" s="799">
        <v>53.666666666666664</v>
      </c>
      <c r="M95" s="800">
        <v>49.666666666666664</v>
      </c>
      <c r="N95" s="801">
        <v>103.33333333333333</v>
      </c>
      <c r="O95" s="848"/>
      <c r="P95" s="821">
        <v>49</v>
      </c>
      <c r="Q95" s="534"/>
      <c r="R95" s="534"/>
      <c r="S95" s="534"/>
      <c r="T95" s="534"/>
      <c r="U95" s="534"/>
      <c r="V95" s="534"/>
      <c r="W95" s="534"/>
      <c r="X95" s="534"/>
      <c r="Y95" s="534"/>
      <c r="Z95" s="534"/>
    </row>
    <row r="96" spans="1:26" ht="13.5" customHeight="1" x14ac:dyDescent="0.3">
      <c r="A96" s="842" t="s">
        <v>301</v>
      </c>
      <c r="B96" s="842" t="s">
        <v>302</v>
      </c>
      <c r="C96" s="842" t="s">
        <v>954</v>
      </c>
      <c r="D96" s="842" t="s">
        <v>57</v>
      </c>
      <c r="E96" s="842" t="s">
        <v>129</v>
      </c>
      <c r="F96" s="960"/>
      <c r="G96" s="844"/>
      <c r="H96" s="844"/>
      <c r="I96" s="796">
        <v>205</v>
      </c>
      <c r="J96" s="797">
        <v>295</v>
      </c>
      <c r="K96" s="798">
        <v>500</v>
      </c>
      <c r="L96" s="799">
        <v>68.333333333333329</v>
      </c>
      <c r="M96" s="800">
        <v>98.333333333333329</v>
      </c>
      <c r="N96" s="801">
        <v>166.66666666666666</v>
      </c>
      <c r="O96" s="848"/>
      <c r="P96" s="821">
        <v>230</v>
      </c>
      <c r="Q96" s="534"/>
      <c r="R96" s="534"/>
      <c r="S96" s="534"/>
      <c r="T96" s="534"/>
      <c r="U96" s="534"/>
      <c r="V96" s="534"/>
      <c r="W96" s="534"/>
      <c r="X96" s="534"/>
      <c r="Y96" s="534"/>
      <c r="Z96" s="534"/>
    </row>
    <row r="97" spans="1:26" ht="13.5" customHeight="1" x14ac:dyDescent="0.3">
      <c r="A97" s="842" t="s">
        <v>303</v>
      </c>
      <c r="B97" s="842" t="s">
        <v>304</v>
      </c>
      <c r="C97" s="842" t="s">
        <v>954</v>
      </c>
      <c r="D97" s="842" t="s">
        <v>57</v>
      </c>
      <c r="E97" s="842" t="s">
        <v>129</v>
      </c>
      <c r="F97" s="960"/>
      <c r="G97" s="844"/>
      <c r="H97" s="844"/>
      <c r="I97" s="796">
        <v>77</v>
      </c>
      <c r="J97" s="797">
        <v>87</v>
      </c>
      <c r="K97" s="798">
        <v>164</v>
      </c>
      <c r="L97" s="799">
        <v>25.666666666666668</v>
      </c>
      <c r="M97" s="800">
        <v>29</v>
      </c>
      <c r="N97" s="801">
        <v>54.666666666666664</v>
      </c>
      <c r="O97" s="848"/>
      <c r="P97" s="821">
        <v>132</v>
      </c>
      <c r="Q97" s="534"/>
      <c r="R97" s="534"/>
      <c r="S97" s="534"/>
      <c r="T97" s="534"/>
      <c r="U97" s="534"/>
      <c r="V97" s="534"/>
      <c r="W97" s="534"/>
      <c r="X97" s="534"/>
      <c r="Y97" s="534"/>
      <c r="Z97" s="534"/>
    </row>
    <row r="98" spans="1:26" ht="13.5" customHeight="1" x14ac:dyDescent="0.3">
      <c r="A98" s="842" t="s">
        <v>307</v>
      </c>
      <c r="B98" s="842" t="s">
        <v>308</v>
      </c>
      <c r="C98" s="842" t="s">
        <v>954</v>
      </c>
      <c r="D98" s="842" t="s">
        <v>57</v>
      </c>
      <c r="E98" s="842" t="s">
        <v>129</v>
      </c>
      <c r="F98" s="960"/>
      <c r="G98" s="844"/>
      <c r="H98" s="844"/>
      <c r="I98" s="796">
        <v>214</v>
      </c>
      <c r="J98" s="797">
        <v>250</v>
      </c>
      <c r="K98" s="798">
        <v>464</v>
      </c>
      <c r="L98" s="799">
        <v>71.333333333333329</v>
      </c>
      <c r="M98" s="800">
        <v>83.333333333333329</v>
      </c>
      <c r="N98" s="801">
        <v>154.66666666666666</v>
      </c>
      <c r="O98" s="848"/>
      <c r="P98" s="821">
        <v>102</v>
      </c>
      <c r="Q98" s="534"/>
      <c r="R98" s="534"/>
      <c r="S98" s="534"/>
      <c r="T98" s="534"/>
      <c r="U98" s="534"/>
      <c r="V98" s="534"/>
      <c r="W98" s="534"/>
      <c r="X98" s="534"/>
      <c r="Y98" s="534"/>
      <c r="Z98" s="534"/>
    </row>
    <row r="99" spans="1:26" ht="13.5" customHeight="1" x14ac:dyDescent="0.3">
      <c r="A99" s="842" t="s">
        <v>309</v>
      </c>
      <c r="B99" s="842" t="s">
        <v>310</v>
      </c>
      <c r="C99" s="842" t="s">
        <v>954</v>
      </c>
      <c r="D99" s="842" t="s">
        <v>57</v>
      </c>
      <c r="E99" s="842" t="s">
        <v>129</v>
      </c>
      <c r="F99" s="960"/>
      <c r="G99" s="844"/>
      <c r="H99" s="844"/>
      <c r="I99" s="796">
        <v>173</v>
      </c>
      <c r="J99" s="797">
        <v>191</v>
      </c>
      <c r="K99" s="798">
        <v>364</v>
      </c>
      <c r="L99" s="799">
        <v>57.666666666666664</v>
      </c>
      <c r="M99" s="800">
        <v>63.666666666666664</v>
      </c>
      <c r="N99" s="801">
        <v>121.33333333333333</v>
      </c>
      <c r="O99" s="848"/>
      <c r="P99" s="821">
        <v>88</v>
      </c>
      <c r="Q99" s="534"/>
      <c r="R99" s="534"/>
      <c r="S99" s="534"/>
      <c r="T99" s="534"/>
      <c r="U99" s="534"/>
      <c r="V99" s="534"/>
      <c r="W99" s="534"/>
      <c r="X99" s="534"/>
      <c r="Y99" s="534"/>
      <c r="Z99" s="534"/>
    </row>
    <row r="100" spans="1:26" ht="13.5" customHeight="1" x14ac:dyDescent="0.3">
      <c r="A100" s="842" t="s">
        <v>311</v>
      </c>
      <c r="B100" s="842" t="s">
        <v>312</v>
      </c>
      <c r="C100" s="842" t="s">
        <v>954</v>
      </c>
      <c r="D100" s="842" t="s">
        <v>57</v>
      </c>
      <c r="E100" s="842" t="s">
        <v>129</v>
      </c>
      <c r="F100" s="960"/>
      <c r="G100" s="844"/>
      <c r="H100" s="844"/>
      <c r="I100" s="796">
        <v>141</v>
      </c>
      <c r="J100" s="797">
        <v>184</v>
      </c>
      <c r="K100" s="798">
        <v>325</v>
      </c>
      <c r="L100" s="799">
        <v>47</v>
      </c>
      <c r="M100" s="800">
        <v>61.333333333333336</v>
      </c>
      <c r="N100" s="801">
        <v>108.33333333333333</v>
      </c>
      <c r="O100" s="848"/>
      <c r="P100" s="821">
        <v>59</v>
      </c>
      <c r="Q100" s="560"/>
      <c r="R100" s="560"/>
      <c r="S100" s="560"/>
      <c r="T100" s="560"/>
      <c r="U100" s="560"/>
      <c r="V100" s="560"/>
      <c r="W100" s="560"/>
      <c r="X100" s="560"/>
      <c r="Y100" s="560"/>
      <c r="Z100" s="560"/>
    </row>
    <row r="101" spans="1:26" ht="13.5" customHeight="1" x14ac:dyDescent="0.3">
      <c r="A101" s="842" t="s">
        <v>313</v>
      </c>
      <c r="B101" s="842" t="s">
        <v>314</v>
      </c>
      <c r="C101" s="842" t="s">
        <v>954</v>
      </c>
      <c r="D101" s="842" t="s">
        <v>57</v>
      </c>
      <c r="E101" s="842" t="s">
        <v>129</v>
      </c>
      <c r="F101" s="960"/>
      <c r="G101" s="844"/>
      <c r="H101" s="844"/>
      <c r="I101" s="796">
        <v>114</v>
      </c>
      <c r="J101" s="797">
        <v>127</v>
      </c>
      <c r="K101" s="798">
        <v>241</v>
      </c>
      <c r="L101" s="799">
        <v>38</v>
      </c>
      <c r="M101" s="800">
        <v>42.333333333333336</v>
      </c>
      <c r="N101" s="801">
        <v>80.333333333333329</v>
      </c>
      <c r="O101" s="848"/>
      <c r="P101" s="821">
        <v>60</v>
      </c>
      <c r="Q101" s="534"/>
      <c r="R101" s="534"/>
      <c r="S101" s="534"/>
      <c r="T101" s="534"/>
      <c r="U101" s="534"/>
      <c r="V101" s="534"/>
      <c r="W101" s="534"/>
      <c r="X101" s="534"/>
      <c r="Y101" s="534"/>
      <c r="Z101" s="534"/>
    </row>
    <row r="102" spans="1:26" ht="13.5" customHeight="1" x14ac:dyDescent="0.3">
      <c r="A102" s="842" t="s">
        <v>315</v>
      </c>
      <c r="B102" s="842" t="s">
        <v>316</v>
      </c>
      <c r="C102" s="842" t="s">
        <v>954</v>
      </c>
      <c r="D102" s="842" t="s">
        <v>57</v>
      </c>
      <c r="E102" s="842" t="s">
        <v>129</v>
      </c>
      <c r="F102" s="960"/>
      <c r="G102" s="844"/>
      <c r="H102" s="844"/>
      <c r="I102" s="796">
        <v>73</v>
      </c>
      <c r="J102" s="797">
        <v>68</v>
      </c>
      <c r="K102" s="798">
        <v>141</v>
      </c>
      <c r="L102" s="799">
        <v>24.333333333333332</v>
      </c>
      <c r="M102" s="800">
        <v>22.666666666666668</v>
      </c>
      <c r="N102" s="801">
        <v>47</v>
      </c>
      <c r="O102" s="848"/>
      <c r="P102" s="821">
        <v>7</v>
      </c>
      <c r="Q102" s="534"/>
      <c r="R102" s="534"/>
      <c r="S102" s="534"/>
      <c r="T102" s="534"/>
      <c r="U102" s="534"/>
      <c r="V102" s="534"/>
      <c r="W102" s="534"/>
      <c r="X102" s="534"/>
      <c r="Y102" s="534"/>
      <c r="Z102" s="534"/>
    </row>
    <row r="103" spans="1:26" ht="13.5" customHeight="1" x14ac:dyDescent="0.3">
      <c r="A103" s="842" t="s">
        <v>317</v>
      </c>
      <c r="B103" s="842" t="s">
        <v>318</v>
      </c>
      <c r="C103" s="842" t="s">
        <v>954</v>
      </c>
      <c r="D103" s="842" t="s">
        <v>57</v>
      </c>
      <c r="E103" s="842" t="s">
        <v>129</v>
      </c>
      <c r="F103" s="960"/>
      <c r="G103" s="844"/>
      <c r="H103" s="844"/>
      <c r="I103" s="796">
        <v>70</v>
      </c>
      <c r="J103" s="797">
        <v>62</v>
      </c>
      <c r="K103" s="798">
        <v>132</v>
      </c>
      <c r="L103" s="799">
        <v>23.333333333333332</v>
      </c>
      <c r="M103" s="800">
        <v>20.666666666666668</v>
      </c>
      <c r="N103" s="801">
        <v>44</v>
      </c>
      <c r="O103" s="848"/>
      <c r="P103" s="821">
        <v>96</v>
      </c>
      <c r="Q103" s="534"/>
      <c r="R103" s="534"/>
      <c r="S103" s="534"/>
      <c r="T103" s="534"/>
      <c r="U103" s="534"/>
      <c r="V103" s="534"/>
      <c r="W103" s="534"/>
      <c r="X103" s="534"/>
      <c r="Y103" s="534"/>
      <c r="Z103" s="534"/>
    </row>
    <row r="104" spans="1:26" ht="13.5" customHeight="1" x14ac:dyDescent="0.3">
      <c r="A104" s="842" t="s">
        <v>319</v>
      </c>
      <c r="B104" s="842" t="s">
        <v>320</v>
      </c>
      <c r="C104" s="842" t="s">
        <v>954</v>
      </c>
      <c r="D104" s="842" t="s">
        <v>57</v>
      </c>
      <c r="E104" s="842" t="s">
        <v>129</v>
      </c>
      <c r="F104" s="960"/>
      <c r="G104" s="844"/>
      <c r="H104" s="844"/>
      <c r="I104" s="796">
        <v>99</v>
      </c>
      <c r="J104" s="797">
        <v>84</v>
      </c>
      <c r="K104" s="798">
        <v>183</v>
      </c>
      <c r="L104" s="799">
        <v>33</v>
      </c>
      <c r="M104" s="800">
        <v>28</v>
      </c>
      <c r="N104" s="801">
        <v>61</v>
      </c>
      <c r="O104" s="848"/>
      <c r="P104" s="821">
        <v>37</v>
      </c>
      <c r="Q104" s="534"/>
      <c r="R104" s="534"/>
      <c r="S104" s="534"/>
      <c r="T104" s="534"/>
      <c r="U104" s="534"/>
      <c r="V104" s="534"/>
      <c r="W104" s="534"/>
      <c r="X104" s="534"/>
      <c r="Y104" s="534"/>
      <c r="Z104" s="534"/>
    </row>
    <row r="105" spans="1:26" ht="13.5" customHeight="1" x14ac:dyDescent="0.3">
      <c r="A105" s="842" t="s">
        <v>321</v>
      </c>
      <c r="B105" s="842" t="s">
        <v>322</v>
      </c>
      <c r="C105" s="842" t="s">
        <v>954</v>
      </c>
      <c r="D105" s="842" t="s">
        <v>57</v>
      </c>
      <c r="E105" s="842" t="s">
        <v>129</v>
      </c>
      <c r="F105" s="960"/>
      <c r="G105" s="844"/>
      <c r="H105" s="844"/>
      <c r="I105" s="796">
        <v>125</v>
      </c>
      <c r="J105" s="797">
        <v>146</v>
      </c>
      <c r="K105" s="798">
        <v>271</v>
      </c>
      <c r="L105" s="799">
        <v>41.666666666666664</v>
      </c>
      <c r="M105" s="800">
        <v>48.666666666666664</v>
      </c>
      <c r="N105" s="801">
        <v>90.333333333333329</v>
      </c>
      <c r="O105" s="848"/>
      <c r="P105" s="821">
        <v>199</v>
      </c>
      <c r="Q105" s="534"/>
      <c r="R105" s="534"/>
      <c r="S105" s="534"/>
      <c r="T105" s="534"/>
      <c r="U105" s="534"/>
      <c r="V105" s="534"/>
      <c r="W105" s="534"/>
      <c r="X105" s="534"/>
      <c r="Y105" s="534"/>
      <c r="Z105" s="534"/>
    </row>
    <row r="106" spans="1:26" ht="13.5" customHeight="1" x14ac:dyDescent="0.3">
      <c r="A106" s="842" t="s">
        <v>323</v>
      </c>
      <c r="B106" s="842" t="s">
        <v>324</v>
      </c>
      <c r="C106" s="842" t="s">
        <v>954</v>
      </c>
      <c r="D106" s="842" t="s">
        <v>57</v>
      </c>
      <c r="E106" s="842" t="s">
        <v>129</v>
      </c>
      <c r="F106" s="960"/>
      <c r="G106" s="844"/>
      <c r="H106" s="844"/>
      <c r="I106" s="796">
        <v>167</v>
      </c>
      <c r="J106" s="797">
        <v>211</v>
      </c>
      <c r="K106" s="798">
        <v>378</v>
      </c>
      <c r="L106" s="799">
        <v>55.666666666666664</v>
      </c>
      <c r="M106" s="800">
        <v>70.333333333333329</v>
      </c>
      <c r="N106" s="801">
        <v>126</v>
      </c>
      <c r="O106" s="848"/>
      <c r="P106" s="821">
        <v>179</v>
      </c>
      <c r="Q106" s="534"/>
      <c r="R106" s="534"/>
      <c r="S106" s="534"/>
      <c r="T106" s="534"/>
      <c r="U106" s="534"/>
      <c r="V106" s="534"/>
      <c r="W106" s="534"/>
      <c r="X106" s="534"/>
      <c r="Y106" s="534"/>
      <c r="Z106" s="534"/>
    </row>
    <row r="107" spans="1:26" ht="13.5" customHeight="1" x14ac:dyDescent="0.3">
      <c r="A107" s="842" t="s">
        <v>325</v>
      </c>
      <c r="B107" s="842" t="s">
        <v>326</v>
      </c>
      <c r="C107" s="842" t="s">
        <v>954</v>
      </c>
      <c r="D107" s="842" t="s">
        <v>57</v>
      </c>
      <c r="E107" s="842" t="s">
        <v>129</v>
      </c>
      <c r="F107" s="960"/>
      <c r="G107" s="844"/>
      <c r="H107" s="844"/>
      <c r="I107" s="796">
        <v>182</v>
      </c>
      <c r="J107" s="797">
        <v>187</v>
      </c>
      <c r="K107" s="798">
        <v>369</v>
      </c>
      <c r="L107" s="799">
        <v>60.666666666666664</v>
      </c>
      <c r="M107" s="800">
        <v>62.333333333333336</v>
      </c>
      <c r="N107" s="801">
        <v>123</v>
      </c>
      <c r="O107" s="848"/>
      <c r="P107" s="821">
        <v>151</v>
      </c>
      <c r="Q107" s="534"/>
      <c r="R107" s="534"/>
      <c r="S107" s="534"/>
      <c r="T107" s="534"/>
      <c r="U107" s="534"/>
      <c r="V107" s="534"/>
      <c r="W107" s="534"/>
      <c r="X107" s="534"/>
      <c r="Y107" s="534"/>
      <c r="Z107" s="534"/>
    </row>
    <row r="108" spans="1:26" ht="13.5" customHeight="1" x14ac:dyDescent="0.3">
      <c r="A108" s="842" t="s">
        <v>327</v>
      </c>
      <c r="B108" s="842" t="s">
        <v>328</v>
      </c>
      <c r="C108" s="842" t="s">
        <v>954</v>
      </c>
      <c r="D108" s="842" t="s">
        <v>57</v>
      </c>
      <c r="E108" s="842" t="s">
        <v>129</v>
      </c>
      <c r="F108" s="960"/>
      <c r="G108" s="844"/>
      <c r="H108" s="844"/>
      <c r="I108" s="796">
        <v>141</v>
      </c>
      <c r="J108" s="797">
        <v>158</v>
      </c>
      <c r="K108" s="798">
        <v>299</v>
      </c>
      <c r="L108" s="799">
        <v>47</v>
      </c>
      <c r="M108" s="800">
        <v>52.666666666666664</v>
      </c>
      <c r="N108" s="801">
        <v>99.666666666666671</v>
      </c>
      <c r="O108" s="848"/>
      <c r="P108" s="821">
        <v>95</v>
      </c>
      <c r="Q108" s="534"/>
      <c r="R108" s="534"/>
      <c r="S108" s="534"/>
      <c r="T108" s="534"/>
      <c r="U108" s="534"/>
      <c r="V108" s="534"/>
      <c r="W108" s="534"/>
      <c r="X108" s="534"/>
      <c r="Y108" s="534"/>
      <c r="Z108" s="534"/>
    </row>
    <row r="109" spans="1:26" ht="13.5" customHeight="1" x14ac:dyDescent="0.3">
      <c r="A109" s="842" t="s">
        <v>329</v>
      </c>
      <c r="B109" s="842" t="s">
        <v>330</v>
      </c>
      <c r="C109" s="842" t="s">
        <v>954</v>
      </c>
      <c r="D109" s="842" t="s">
        <v>57</v>
      </c>
      <c r="E109" s="842" t="s">
        <v>129</v>
      </c>
      <c r="F109" s="960"/>
      <c r="G109" s="844"/>
      <c r="H109" s="844"/>
      <c r="I109" s="796">
        <v>85</v>
      </c>
      <c r="J109" s="797">
        <v>95</v>
      </c>
      <c r="K109" s="798">
        <v>180</v>
      </c>
      <c r="L109" s="799">
        <v>28.333333333333332</v>
      </c>
      <c r="M109" s="800">
        <v>31.666666666666668</v>
      </c>
      <c r="N109" s="801">
        <v>60</v>
      </c>
      <c r="O109" s="848"/>
      <c r="P109" s="821">
        <v>28</v>
      </c>
      <c r="Q109" s="534"/>
      <c r="R109" s="534"/>
      <c r="S109" s="534"/>
      <c r="T109" s="534"/>
      <c r="U109" s="534"/>
      <c r="V109" s="534"/>
      <c r="W109" s="534"/>
      <c r="X109" s="534"/>
      <c r="Y109" s="534"/>
      <c r="Z109" s="534"/>
    </row>
    <row r="110" spans="1:26" ht="13.5" customHeight="1" x14ac:dyDescent="0.3">
      <c r="A110" s="842" t="s">
        <v>331</v>
      </c>
      <c r="B110" s="842" t="s">
        <v>332</v>
      </c>
      <c r="C110" s="842" t="s">
        <v>954</v>
      </c>
      <c r="D110" s="842" t="s">
        <v>57</v>
      </c>
      <c r="E110" s="842" t="s">
        <v>129</v>
      </c>
      <c r="F110" s="960"/>
      <c r="G110" s="844"/>
      <c r="H110" s="844"/>
      <c r="I110" s="796">
        <v>86</v>
      </c>
      <c r="J110" s="797">
        <v>69</v>
      </c>
      <c r="K110" s="798">
        <v>155</v>
      </c>
      <c r="L110" s="799">
        <v>28.666666666666668</v>
      </c>
      <c r="M110" s="800">
        <v>23</v>
      </c>
      <c r="N110" s="801">
        <v>51.666666666666664</v>
      </c>
      <c r="O110" s="848"/>
      <c r="P110" s="821">
        <v>122</v>
      </c>
      <c r="Q110" s="534"/>
      <c r="R110" s="534"/>
      <c r="S110" s="534"/>
      <c r="T110" s="534"/>
      <c r="U110" s="534"/>
      <c r="V110" s="534"/>
      <c r="W110" s="534"/>
      <c r="X110" s="534"/>
      <c r="Y110" s="534"/>
      <c r="Z110" s="534"/>
    </row>
    <row r="111" spans="1:26" ht="13.5" customHeight="1" x14ac:dyDescent="0.3">
      <c r="A111" s="842" t="s">
        <v>333</v>
      </c>
      <c r="B111" s="842" t="s">
        <v>334</v>
      </c>
      <c r="C111" s="842" t="s">
        <v>954</v>
      </c>
      <c r="D111" s="842" t="s">
        <v>57</v>
      </c>
      <c r="E111" s="842" t="s">
        <v>129</v>
      </c>
      <c r="F111" s="960"/>
      <c r="G111" s="844"/>
      <c r="H111" s="844"/>
      <c r="I111" s="796">
        <v>90</v>
      </c>
      <c r="J111" s="797">
        <v>75</v>
      </c>
      <c r="K111" s="798">
        <v>165</v>
      </c>
      <c r="L111" s="799">
        <v>30</v>
      </c>
      <c r="M111" s="800">
        <v>25</v>
      </c>
      <c r="N111" s="801">
        <v>55</v>
      </c>
      <c r="O111" s="848"/>
      <c r="P111" s="821">
        <v>270</v>
      </c>
      <c r="Q111" s="534"/>
      <c r="R111" s="534"/>
      <c r="S111" s="534"/>
      <c r="T111" s="534"/>
      <c r="U111" s="534"/>
      <c r="V111" s="534"/>
      <c r="W111" s="534"/>
      <c r="X111" s="534"/>
      <c r="Y111" s="534"/>
      <c r="Z111" s="534"/>
    </row>
    <row r="112" spans="1:26" ht="13.5" customHeight="1" x14ac:dyDescent="0.3">
      <c r="A112" s="842" t="s">
        <v>335</v>
      </c>
      <c r="B112" s="842" t="s">
        <v>336</v>
      </c>
      <c r="C112" s="842" t="s">
        <v>954</v>
      </c>
      <c r="D112" s="842" t="s">
        <v>57</v>
      </c>
      <c r="E112" s="842" t="s">
        <v>129</v>
      </c>
      <c r="F112" s="960"/>
      <c r="G112" s="844"/>
      <c r="H112" s="844"/>
      <c r="I112" s="796">
        <v>126</v>
      </c>
      <c r="J112" s="797">
        <v>141</v>
      </c>
      <c r="K112" s="798">
        <v>267</v>
      </c>
      <c r="L112" s="799">
        <v>42</v>
      </c>
      <c r="M112" s="800">
        <v>47</v>
      </c>
      <c r="N112" s="801">
        <v>89</v>
      </c>
      <c r="O112" s="848"/>
      <c r="P112" s="821">
        <v>42</v>
      </c>
      <c r="Q112" s="534"/>
      <c r="R112" s="534"/>
      <c r="S112" s="534"/>
      <c r="T112" s="534"/>
      <c r="U112" s="534"/>
      <c r="V112" s="534"/>
      <c r="W112" s="534"/>
      <c r="X112" s="534"/>
      <c r="Y112" s="534"/>
      <c r="Z112" s="534"/>
    </row>
    <row r="113" spans="1:26" ht="13.5" customHeight="1" x14ac:dyDescent="0.3">
      <c r="A113" s="842" t="s">
        <v>337</v>
      </c>
      <c r="B113" s="842" t="s">
        <v>338</v>
      </c>
      <c r="C113" s="842" t="s">
        <v>954</v>
      </c>
      <c r="D113" s="842" t="s">
        <v>57</v>
      </c>
      <c r="E113" s="842" t="s">
        <v>129</v>
      </c>
      <c r="F113" s="960"/>
      <c r="G113" s="844"/>
      <c r="H113" s="844"/>
      <c r="I113" s="796">
        <v>148</v>
      </c>
      <c r="J113" s="797">
        <v>140</v>
      </c>
      <c r="K113" s="798">
        <v>288</v>
      </c>
      <c r="L113" s="799">
        <v>49.333333333333336</v>
      </c>
      <c r="M113" s="800">
        <v>46.666666666666664</v>
      </c>
      <c r="N113" s="801">
        <v>96</v>
      </c>
      <c r="O113" s="848"/>
      <c r="P113" s="821">
        <v>35</v>
      </c>
      <c r="Q113" s="534"/>
      <c r="R113" s="534"/>
      <c r="S113" s="534"/>
      <c r="T113" s="534"/>
      <c r="U113" s="534"/>
      <c r="V113" s="534"/>
      <c r="W113" s="534"/>
      <c r="X113" s="534"/>
      <c r="Y113" s="534"/>
      <c r="Z113" s="534"/>
    </row>
    <row r="114" spans="1:26" ht="13.5" customHeight="1" x14ac:dyDescent="0.3">
      <c r="A114" s="842" t="s">
        <v>339</v>
      </c>
      <c r="B114" s="842" t="s">
        <v>340</v>
      </c>
      <c r="C114" s="842" t="s">
        <v>954</v>
      </c>
      <c r="D114" s="842" t="s">
        <v>57</v>
      </c>
      <c r="E114" s="842" t="s">
        <v>129</v>
      </c>
      <c r="F114" s="960"/>
      <c r="G114" s="844"/>
      <c r="H114" s="844"/>
      <c r="I114" s="796">
        <v>100</v>
      </c>
      <c r="J114" s="797">
        <v>117</v>
      </c>
      <c r="K114" s="798">
        <v>217</v>
      </c>
      <c r="L114" s="799">
        <v>33.333333333333336</v>
      </c>
      <c r="M114" s="800">
        <v>39</v>
      </c>
      <c r="N114" s="801">
        <v>72.333333333333329</v>
      </c>
      <c r="O114" s="848"/>
      <c r="P114" s="821">
        <v>214</v>
      </c>
      <c r="Q114" s="534"/>
      <c r="R114" s="534"/>
      <c r="S114" s="534"/>
      <c r="T114" s="534"/>
      <c r="U114" s="534"/>
      <c r="V114" s="534"/>
      <c r="W114" s="534"/>
      <c r="X114" s="534"/>
      <c r="Y114" s="534"/>
      <c r="Z114" s="534"/>
    </row>
    <row r="115" spans="1:26" ht="13.5" customHeight="1" x14ac:dyDescent="0.3">
      <c r="A115" s="842" t="s">
        <v>341</v>
      </c>
      <c r="B115" s="842" t="s">
        <v>342</v>
      </c>
      <c r="C115" s="842" t="s">
        <v>954</v>
      </c>
      <c r="D115" s="842" t="s">
        <v>57</v>
      </c>
      <c r="E115" s="842" t="s">
        <v>129</v>
      </c>
      <c r="F115" s="960"/>
      <c r="G115" s="844"/>
      <c r="H115" s="844"/>
      <c r="I115" s="796">
        <v>116</v>
      </c>
      <c r="J115" s="797">
        <v>115</v>
      </c>
      <c r="K115" s="798">
        <v>231</v>
      </c>
      <c r="L115" s="799">
        <v>38.666666666666664</v>
      </c>
      <c r="M115" s="800">
        <v>38.333333333333336</v>
      </c>
      <c r="N115" s="801">
        <v>77</v>
      </c>
      <c r="O115" s="848"/>
      <c r="P115" s="821">
        <v>12</v>
      </c>
      <c r="Q115" s="534"/>
      <c r="R115" s="534"/>
      <c r="S115" s="534"/>
      <c r="T115" s="534"/>
      <c r="U115" s="534"/>
      <c r="V115" s="534"/>
      <c r="W115" s="534"/>
      <c r="X115" s="534"/>
      <c r="Y115" s="534"/>
      <c r="Z115" s="534"/>
    </row>
    <row r="116" spans="1:26" ht="13.5" customHeight="1" x14ac:dyDescent="0.3">
      <c r="A116" s="842" t="s">
        <v>343</v>
      </c>
      <c r="B116" s="842" t="s">
        <v>344</v>
      </c>
      <c r="C116" s="842" t="s">
        <v>954</v>
      </c>
      <c r="D116" s="842" t="s">
        <v>57</v>
      </c>
      <c r="E116" s="842" t="s">
        <v>129</v>
      </c>
      <c r="F116" s="960"/>
      <c r="G116" s="844"/>
      <c r="H116" s="844"/>
      <c r="I116" s="796">
        <v>155</v>
      </c>
      <c r="J116" s="797">
        <v>164</v>
      </c>
      <c r="K116" s="798">
        <v>319</v>
      </c>
      <c r="L116" s="799">
        <v>51.666666666666664</v>
      </c>
      <c r="M116" s="800">
        <v>54.666666666666664</v>
      </c>
      <c r="N116" s="801">
        <v>106.33333333333333</v>
      </c>
      <c r="O116" s="848"/>
      <c r="P116" s="821">
        <v>160</v>
      </c>
      <c r="Q116" s="534"/>
      <c r="R116" s="534"/>
      <c r="S116" s="534"/>
      <c r="T116" s="534"/>
      <c r="U116" s="534"/>
      <c r="V116" s="534"/>
      <c r="W116" s="534"/>
      <c r="X116" s="534"/>
      <c r="Y116" s="534"/>
      <c r="Z116" s="534"/>
    </row>
    <row r="117" spans="1:26" ht="13.5" customHeight="1" x14ac:dyDescent="0.3">
      <c r="A117" s="842" t="s">
        <v>345</v>
      </c>
      <c r="B117" s="842" t="s">
        <v>346</v>
      </c>
      <c r="C117" s="842" t="s">
        <v>954</v>
      </c>
      <c r="D117" s="842" t="s">
        <v>57</v>
      </c>
      <c r="E117" s="842" t="s">
        <v>129</v>
      </c>
      <c r="F117" s="960"/>
      <c r="G117" s="844"/>
      <c r="H117" s="844"/>
      <c r="I117" s="796">
        <v>94</v>
      </c>
      <c r="J117" s="797">
        <v>113</v>
      </c>
      <c r="K117" s="798">
        <v>207</v>
      </c>
      <c r="L117" s="799">
        <v>31.333333333333332</v>
      </c>
      <c r="M117" s="800">
        <v>37.666666666666664</v>
      </c>
      <c r="N117" s="801">
        <v>69</v>
      </c>
      <c r="O117" s="848"/>
      <c r="P117" s="821">
        <v>297</v>
      </c>
      <c r="Q117" s="534"/>
      <c r="R117" s="534"/>
      <c r="S117" s="534"/>
      <c r="T117" s="534"/>
      <c r="U117" s="534"/>
      <c r="V117" s="534"/>
      <c r="W117" s="534"/>
      <c r="X117" s="534"/>
      <c r="Y117" s="534"/>
      <c r="Z117" s="534"/>
    </row>
    <row r="118" spans="1:26" ht="13.5" customHeight="1" x14ac:dyDescent="0.3">
      <c r="A118" s="842" t="s">
        <v>347</v>
      </c>
      <c r="B118" s="842" t="s">
        <v>348</v>
      </c>
      <c r="C118" s="842" t="s">
        <v>954</v>
      </c>
      <c r="D118" s="842" t="s">
        <v>57</v>
      </c>
      <c r="E118" s="842" t="s">
        <v>129</v>
      </c>
      <c r="F118" s="960"/>
      <c r="G118" s="844"/>
      <c r="H118" s="844"/>
      <c r="I118" s="796">
        <v>116</v>
      </c>
      <c r="J118" s="797">
        <v>117</v>
      </c>
      <c r="K118" s="798">
        <v>233</v>
      </c>
      <c r="L118" s="799">
        <v>38.666666666666664</v>
      </c>
      <c r="M118" s="800">
        <v>39</v>
      </c>
      <c r="N118" s="801">
        <v>77.666666666666671</v>
      </c>
      <c r="O118" s="848"/>
      <c r="P118" s="821">
        <v>43</v>
      </c>
      <c r="Q118" s="534"/>
      <c r="R118" s="534"/>
      <c r="S118" s="534"/>
      <c r="T118" s="534"/>
      <c r="U118" s="534"/>
      <c r="V118" s="534"/>
      <c r="W118" s="534"/>
      <c r="X118" s="534"/>
      <c r="Y118" s="534"/>
      <c r="Z118" s="534"/>
    </row>
    <row r="119" spans="1:26" ht="13.5" customHeight="1" x14ac:dyDescent="0.3">
      <c r="A119" s="842" t="s">
        <v>349</v>
      </c>
      <c r="B119" s="842" t="s">
        <v>350</v>
      </c>
      <c r="C119" s="842" t="s">
        <v>954</v>
      </c>
      <c r="D119" s="842" t="s">
        <v>57</v>
      </c>
      <c r="E119" s="842" t="s">
        <v>129</v>
      </c>
      <c r="F119" s="960"/>
      <c r="G119" s="844"/>
      <c r="H119" s="844"/>
      <c r="I119" s="796">
        <v>94</v>
      </c>
      <c r="J119" s="797">
        <v>161</v>
      </c>
      <c r="K119" s="798">
        <v>255</v>
      </c>
      <c r="L119" s="799">
        <v>31.333333333333332</v>
      </c>
      <c r="M119" s="800">
        <v>53.666666666666664</v>
      </c>
      <c r="N119" s="801">
        <v>85</v>
      </c>
      <c r="O119" s="848"/>
      <c r="P119" s="821">
        <v>227</v>
      </c>
      <c r="Q119" s="534"/>
      <c r="R119" s="534"/>
      <c r="S119" s="534"/>
      <c r="T119" s="534"/>
      <c r="U119" s="534"/>
      <c r="V119" s="534"/>
      <c r="W119" s="534"/>
      <c r="X119" s="534"/>
      <c r="Y119" s="534"/>
      <c r="Z119" s="534"/>
    </row>
    <row r="120" spans="1:26" ht="13.5" customHeight="1" x14ac:dyDescent="0.3">
      <c r="A120" s="842" t="s">
        <v>351</v>
      </c>
      <c r="B120" s="842" t="s">
        <v>352</v>
      </c>
      <c r="C120" s="842" t="s">
        <v>954</v>
      </c>
      <c r="D120" s="842" t="s">
        <v>57</v>
      </c>
      <c r="E120" s="842" t="s">
        <v>129</v>
      </c>
      <c r="F120" s="960"/>
      <c r="G120" s="844"/>
      <c r="H120" s="844"/>
      <c r="I120" s="796">
        <v>86</v>
      </c>
      <c r="J120" s="797">
        <v>100</v>
      </c>
      <c r="K120" s="798">
        <v>186</v>
      </c>
      <c r="L120" s="799">
        <v>28.666666666666668</v>
      </c>
      <c r="M120" s="800">
        <v>33.333333333333336</v>
      </c>
      <c r="N120" s="801">
        <v>62</v>
      </c>
      <c r="O120" s="848"/>
      <c r="P120" s="821">
        <v>27</v>
      </c>
      <c r="Q120" s="534"/>
      <c r="R120" s="534"/>
      <c r="S120" s="534"/>
      <c r="T120" s="534"/>
      <c r="U120" s="534"/>
      <c r="V120" s="534"/>
      <c r="W120" s="534"/>
      <c r="X120" s="534"/>
      <c r="Y120" s="534"/>
      <c r="Z120" s="534"/>
    </row>
    <row r="121" spans="1:26" ht="13.5" customHeight="1" x14ac:dyDescent="0.3">
      <c r="A121" s="842" t="s">
        <v>353</v>
      </c>
      <c r="B121" s="842" t="s">
        <v>354</v>
      </c>
      <c r="C121" s="842" t="s">
        <v>954</v>
      </c>
      <c r="D121" s="842" t="s">
        <v>57</v>
      </c>
      <c r="E121" s="842" t="s">
        <v>129</v>
      </c>
      <c r="F121" s="960"/>
      <c r="G121" s="844"/>
      <c r="H121" s="844"/>
      <c r="I121" s="796">
        <v>95</v>
      </c>
      <c r="J121" s="797">
        <v>137</v>
      </c>
      <c r="K121" s="798">
        <v>232</v>
      </c>
      <c r="L121" s="799">
        <v>31.666666666666668</v>
      </c>
      <c r="M121" s="800">
        <v>45.666666666666664</v>
      </c>
      <c r="N121" s="801">
        <v>77.333333333333329</v>
      </c>
      <c r="O121" s="848"/>
      <c r="P121" s="821">
        <v>45</v>
      </c>
      <c r="Q121" s="534"/>
      <c r="R121" s="534"/>
      <c r="S121" s="534"/>
      <c r="T121" s="534"/>
      <c r="U121" s="534"/>
      <c r="V121" s="534"/>
      <c r="W121" s="534"/>
      <c r="X121" s="534"/>
      <c r="Y121" s="534"/>
      <c r="Z121" s="534"/>
    </row>
    <row r="122" spans="1:26" ht="13.5" customHeight="1" x14ac:dyDescent="0.3">
      <c r="A122" s="842" t="s">
        <v>355</v>
      </c>
      <c r="B122" s="842" t="s">
        <v>356</v>
      </c>
      <c r="C122" s="842" t="s">
        <v>954</v>
      </c>
      <c r="D122" s="842" t="s">
        <v>57</v>
      </c>
      <c r="E122" s="842" t="s">
        <v>129</v>
      </c>
      <c r="F122" s="960"/>
      <c r="G122" s="844"/>
      <c r="H122" s="844"/>
      <c r="I122" s="796">
        <v>104</v>
      </c>
      <c r="J122" s="797">
        <v>135</v>
      </c>
      <c r="K122" s="798">
        <v>239</v>
      </c>
      <c r="L122" s="799">
        <v>34.666666666666664</v>
      </c>
      <c r="M122" s="800">
        <v>45</v>
      </c>
      <c r="N122" s="801">
        <v>79.666666666666671</v>
      </c>
      <c r="O122" s="848"/>
      <c r="P122" s="821">
        <v>173</v>
      </c>
      <c r="Q122" s="560"/>
      <c r="R122" s="560"/>
      <c r="S122" s="560"/>
      <c r="T122" s="560"/>
      <c r="U122" s="560"/>
      <c r="V122" s="560"/>
      <c r="W122" s="560"/>
      <c r="X122" s="560"/>
      <c r="Y122" s="560"/>
      <c r="Z122" s="560"/>
    </row>
    <row r="123" spans="1:26" ht="13.5" customHeight="1" x14ac:dyDescent="0.3">
      <c r="A123" s="842" t="s">
        <v>357</v>
      </c>
      <c r="B123" s="842" t="s">
        <v>358</v>
      </c>
      <c r="C123" s="842" t="s">
        <v>954</v>
      </c>
      <c r="D123" s="842" t="s">
        <v>57</v>
      </c>
      <c r="E123" s="842" t="s">
        <v>129</v>
      </c>
      <c r="F123" s="960"/>
      <c r="G123" s="844"/>
      <c r="H123" s="844"/>
      <c r="I123" s="796">
        <v>118</v>
      </c>
      <c r="J123" s="797">
        <v>97</v>
      </c>
      <c r="K123" s="798">
        <v>215</v>
      </c>
      <c r="L123" s="799">
        <v>39.333333333333336</v>
      </c>
      <c r="M123" s="800">
        <v>32.333333333333336</v>
      </c>
      <c r="N123" s="801">
        <v>71.666666666666671</v>
      </c>
      <c r="O123" s="848"/>
      <c r="P123" s="821">
        <v>134</v>
      </c>
      <c r="Q123" s="534"/>
      <c r="R123" s="534"/>
      <c r="S123" s="534"/>
      <c r="T123" s="534"/>
      <c r="U123" s="534"/>
      <c r="V123" s="534"/>
      <c r="W123" s="534"/>
      <c r="X123" s="534"/>
      <c r="Y123" s="534"/>
      <c r="Z123" s="534"/>
    </row>
    <row r="124" spans="1:26" ht="13.5" customHeight="1" x14ac:dyDescent="0.3">
      <c r="A124" s="842" t="s">
        <v>403</v>
      </c>
      <c r="B124" s="842" t="s">
        <v>404</v>
      </c>
      <c r="C124" s="842" t="s">
        <v>949</v>
      </c>
      <c r="D124" s="842" t="s">
        <v>62</v>
      </c>
      <c r="E124" s="842" t="s">
        <v>129</v>
      </c>
      <c r="F124" s="960"/>
      <c r="G124" s="844"/>
      <c r="H124" s="844"/>
      <c r="I124" s="796">
        <v>182</v>
      </c>
      <c r="J124" s="797">
        <v>225</v>
      </c>
      <c r="K124" s="798">
        <v>407</v>
      </c>
      <c r="L124" s="799">
        <v>60.666666666666664</v>
      </c>
      <c r="M124" s="800">
        <v>75</v>
      </c>
      <c r="N124" s="801">
        <v>135.66666666666666</v>
      </c>
      <c r="O124" s="848"/>
      <c r="P124" s="821">
        <v>47</v>
      </c>
      <c r="Q124" s="560"/>
      <c r="R124" s="560"/>
      <c r="S124" s="560"/>
      <c r="T124" s="560"/>
      <c r="U124" s="560"/>
      <c r="V124" s="560"/>
      <c r="W124" s="560"/>
      <c r="X124" s="560"/>
      <c r="Y124" s="560"/>
      <c r="Z124" s="560"/>
    </row>
    <row r="125" spans="1:26" ht="13.5" customHeight="1" x14ac:dyDescent="0.3">
      <c r="A125" s="842" t="s">
        <v>405</v>
      </c>
      <c r="B125" s="842" t="s">
        <v>406</v>
      </c>
      <c r="C125" s="842" t="s">
        <v>949</v>
      </c>
      <c r="D125" s="842" t="s">
        <v>62</v>
      </c>
      <c r="E125" s="842" t="s">
        <v>129</v>
      </c>
      <c r="F125" s="960"/>
      <c r="G125" s="844"/>
      <c r="H125" s="844"/>
      <c r="I125" s="796">
        <v>116</v>
      </c>
      <c r="J125" s="797">
        <v>170</v>
      </c>
      <c r="K125" s="798">
        <v>286</v>
      </c>
      <c r="L125" s="799">
        <v>38.666666666666664</v>
      </c>
      <c r="M125" s="800">
        <v>56.666666666666664</v>
      </c>
      <c r="N125" s="801">
        <v>95.333333333333329</v>
      </c>
      <c r="O125" s="848"/>
      <c r="P125" s="821">
        <v>110</v>
      </c>
      <c r="Q125" s="534"/>
      <c r="R125" s="534"/>
      <c r="S125" s="534"/>
      <c r="T125" s="534"/>
      <c r="U125" s="534"/>
      <c r="V125" s="534"/>
      <c r="W125" s="534"/>
      <c r="X125" s="534"/>
      <c r="Y125" s="534"/>
      <c r="Z125" s="534"/>
    </row>
    <row r="126" spans="1:26" ht="13.5" customHeight="1" x14ac:dyDescent="0.3">
      <c r="A126" s="842" t="s">
        <v>407</v>
      </c>
      <c r="B126" s="842" t="s">
        <v>408</v>
      </c>
      <c r="C126" s="842" t="s">
        <v>949</v>
      </c>
      <c r="D126" s="842" t="s">
        <v>62</v>
      </c>
      <c r="E126" s="842" t="s">
        <v>129</v>
      </c>
      <c r="F126" s="960"/>
      <c r="G126" s="844"/>
      <c r="H126" s="844"/>
      <c r="I126" s="796">
        <v>244</v>
      </c>
      <c r="J126" s="797">
        <v>311</v>
      </c>
      <c r="K126" s="798">
        <v>555</v>
      </c>
      <c r="L126" s="799">
        <v>81.333333333333329</v>
      </c>
      <c r="M126" s="800">
        <v>103.66666666666667</v>
      </c>
      <c r="N126" s="801">
        <v>185</v>
      </c>
      <c r="O126" s="848"/>
      <c r="P126" s="821">
        <v>2</v>
      </c>
      <c r="Q126" s="534"/>
      <c r="R126" s="534"/>
      <c r="S126" s="534"/>
      <c r="T126" s="534"/>
      <c r="U126" s="534"/>
      <c r="V126" s="534"/>
      <c r="W126" s="534"/>
      <c r="X126" s="534"/>
      <c r="Y126" s="534"/>
      <c r="Z126" s="534"/>
    </row>
    <row r="127" spans="1:26" ht="13.5" customHeight="1" x14ac:dyDescent="0.3">
      <c r="A127" s="842" t="s">
        <v>409</v>
      </c>
      <c r="B127" s="842" t="s">
        <v>410</v>
      </c>
      <c r="C127" s="842" t="s">
        <v>949</v>
      </c>
      <c r="D127" s="842" t="s">
        <v>62</v>
      </c>
      <c r="E127" s="842" t="s">
        <v>129</v>
      </c>
      <c r="F127" s="960"/>
      <c r="G127" s="844"/>
      <c r="H127" s="844"/>
      <c r="I127" s="796">
        <v>164</v>
      </c>
      <c r="J127" s="797">
        <v>199</v>
      </c>
      <c r="K127" s="798">
        <v>363</v>
      </c>
      <c r="L127" s="799">
        <v>54.666666666666664</v>
      </c>
      <c r="M127" s="800">
        <v>66.333333333333329</v>
      </c>
      <c r="N127" s="801">
        <v>121</v>
      </c>
      <c r="O127" s="848"/>
      <c r="P127" s="821">
        <v>29</v>
      </c>
      <c r="Q127" s="534"/>
      <c r="R127" s="534"/>
      <c r="S127" s="534"/>
      <c r="T127" s="534"/>
      <c r="U127" s="534"/>
      <c r="V127" s="534"/>
      <c r="W127" s="534"/>
      <c r="X127" s="534"/>
      <c r="Y127" s="534"/>
      <c r="Z127" s="534"/>
    </row>
    <row r="128" spans="1:26" ht="13.5" customHeight="1" x14ac:dyDescent="0.3">
      <c r="A128" s="842" t="s">
        <v>411</v>
      </c>
      <c r="B128" s="842" t="s">
        <v>412</v>
      </c>
      <c r="C128" s="842" t="s">
        <v>949</v>
      </c>
      <c r="D128" s="842" t="s">
        <v>62</v>
      </c>
      <c r="E128" s="842" t="s">
        <v>129</v>
      </c>
      <c r="F128" s="960"/>
      <c r="G128" s="844"/>
      <c r="H128" s="844"/>
      <c r="I128" s="796">
        <v>137</v>
      </c>
      <c r="J128" s="797">
        <v>184</v>
      </c>
      <c r="K128" s="798">
        <v>321</v>
      </c>
      <c r="L128" s="799">
        <v>45.666666666666664</v>
      </c>
      <c r="M128" s="800">
        <v>61.333333333333336</v>
      </c>
      <c r="N128" s="801">
        <v>107</v>
      </c>
      <c r="O128" s="848"/>
      <c r="P128" s="821">
        <v>17</v>
      </c>
      <c r="Q128" s="534"/>
      <c r="R128" s="534"/>
      <c r="S128" s="534"/>
      <c r="T128" s="534"/>
      <c r="U128" s="534"/>
      <c r="V128" s="534"/>
      <c r="W128" s="534"/>
      <c r="X128" s="534"/>
      <c r="Y128" s="534"/>
      <c r="Z128" s="534"/>
    </row>
    <row r="129" spans="1:26" ht="13.5" customHeight="1" x14ac:dyDescent="0.3">
      <c r="A129" s="842" t="s">
        <v>413</v>
      </c>
      <c r="B129" s="842" t="s">
        <v>414</v>
      </c>
      <c r="C129" s="842" t="s">
        <v>949</v>
      </c>
      <c r="D129" s="842" t="s">
        <v>62</v>
      </c>
      <c r="E129" s="842" t="s">
        <v>129</v>
      </c>
      <c r="F129" s="960"/>
      <c r="G129" s="844"/>
      <c r="H129" s="844"/>
      <c r="I129" s="796">
        <v>147</v>
      </c>
      <c r="J129" s="797">
        <v>191</v>
      </c>
      <c r="K129" s="798">
        <v>338</v>
      </c>
      <c r="L129" s="799">
        <v>49</v>
      </c>
      <c r="M129" s="800">
        <v>63.666666666666664</v>
      </c>
      <c r="N129" s="801">
        <v>112.66666666666667</v>
      </c>
      <c r="O129" s="848"/>
      <c r="P129" s="821">
        <v>20</v>
      </c>
      <c r="Q129" s="534"/>
      <c r="R129" s="534"/>
      <c r="S129" s="534"/>
      <c r="T129" s="534"/>
      <c r="U129" s="534"/>
      <c r="V129" s="534"/>
      <c r="W129" s="534"/>
      <c r="X129" s="534"/>
      <c r="Y129" s="534"/>
      <c r="Z129" s="534"/>
    </row>
    <row r="130" spans="1:26" ht="13.5" customHeight="1" x14ac:dyDescent="0.3">
      <c r="A130" s="842" t="s">
        <v>415</v>
      </c>
      <c r="B130" s="842" t="s">
        <v>416</v>
      </c>
      <c r="C130" s="842" t="s">
        <v>949</v>
      </c>
      <c r="D130" s="842" t="s">
        <v>62</v>
      </c>
      <c r="E130" s="842" t="s">
        <v>129</v>
      </c>
      <c r="F130" s="960"/>
      <c r="G130" s="844"/>
      <c r="H130" s="844"/>
      <c r="I130" s="796">
        <v>223</v>
      </c>
      <c r="J130" s="797">
        <v>303</v>
      </c>
      <c r="K130" s="798">
        <v>526</v>
      </c>
      <c r="L130" s="799">
        <v>74.333333333333329</v>
      </c>
      <c r="M130" s="800">
        <v>101</v>
      </c>
      <c r="N130" s="801">
        <v>175.33333333333334</v>
      </c>
      <c r="O130" s="848"/>
      <c r="P130" s="821">
        <v>154</v>
      </c>
      <c r="Q130" s="534"/>
      <c r="R130" s="534"/>
      <c r="S130" s="534"/>
      <c r="T130" s="534"/>
      <c r="U130" s="534"/>
      <c r="V130" s="534"/>
      <c r="W130" s="534"/>
      <c r="X130" s="534"/>
      <c r="Y130" s="534"/>
      <c r="Z130" s="534"/>
    </row>
    <row r="131" spans="1:26" ht="13.5" customHeight="1" x14ac:dyDescent="0.3">
      <c r="A131" s="842" t="s">
        <v>417</v>
      </c>
      <c r="B131" s="842" t="s">
        <v>418</v>
      </c>
      <c r="C131" s="842" t="s">
        <v>949</v>
      </c>
      <c r="D131" s="842" t="s">
        <v>62</v>
      </c>
      <c r="E131" s="842" t="s">
        <v>129</v>
      </c>
      <c r="F131" s="960"/>
      <c r="G131" s="844"/>
      <c r="H131" s="844"/>
      <c r="I131" s="796">
        <v>201</v>
      </c>
      <c r="J131" s="797">
        <v>208</v>
      </c>
      <c r="K131" s="798">
        <v>409</v>
      </c>
      <c r="L131" s="799">
        <v>67</v>
      </c>
      <c r="M131" s="800">
        <v>69.333333333333329</v>
      </c>
      <c r="N131" s="801">
        <v>136.33333333333334</v>
      </c>
      <c r="O131" s="848"/>
      <c r="P131" s="821">
        <v>23</v>
      </c>
      <c r="Q131" s="534"/>
      <c r="R131" s="534"/>
      <c r="S131" s="534"/>
      <c r="T131" s="534"/>
      <c r="U131" s="534"/>
      <c r="V131" s="534"/>
      <c r="W131" s="534"/>
      <c r="X131" s="534"/>
      <c r="Y131" s="534"/>
      <c r="Z131" s="534"/>
    </row>
    <row r="132" spans="1:26" ht="13.5" customHeight="1" x14ac:dyDescent="0.3">
      <c r="A132" s="842" t="s">
        <v>419</v>
      </c>
      <c r="B132" s="842" t="s">
        <v>420</v>
      </c>
      <c r="C132" s="842" t="s">
        <v>949</v>
      </c>
      <c r="D132" s="842" t="s">
        <v>62</v>
      </c>
      <c r="E132" s="842" t="s">
        <v>129</v>
      </c>
      <c r="F132" s="960"/>
      <c r="G132" s="844"/>
      <c r="H132" s="844"/>
      <c r="I132" s="796">
        <v>172</v>
      </c>
      <c r="J132" s="797">
        <v>229</v>
      </c>
      <c r="K132" s="798">
        <v>401</v>
      </c>
      <c r="L132" s="799">
        <v>57.333333333333336</v>
      </c>
      <c r="M132" s="800">
        <v>76.333333333333329</v>
      </c>
      <c r="N132" s="801">
        <v>133.66666666666666</v>
      </c>
      <c r="O132" s="848"/>
      <c r="P132" s="821">
        <v>209</v>
      </c>
      <c r="Q132" s="560"/>
      <c r="R132" s="560"/>
      <c r="S132" s="560"/>
      <c r="T132" s="560"/>
      <c r="U132" s="560"/>
      <c r="V132" s="560"/>
      <c r="W132" s="560"/>
      <c r="X132" s="560"/>
      <c r="Y132" s="560"/>
      <c r="Z132" s="560"/>
    </row>
    <row r="133" spans="1:26" ht="13.5" customHeight="1" x14ac:dyDescent="0.3">
      <c r="A133" s="842" t="s">
        <v>421</v>
      </c>
      <c r="B133" s="842" t="s">
        <v>422</v>
      </c>
      <c r="C133" s="842" t="s">
        <v>949</v>
      </c>
      <c r="D133" s="842" t="s">
        <v>62</v>
      </c>
      <c r="E133" s="842" t="s">
        <v>129</v>
      </c>
      <c r="F133" s="960"/>
      <c r="G133" s="844"/>
      <c r="H133" s="844"/>
      <c r="I133" s="796">
        <v>226</v>
      </c>
      <c r="J133" s="797">
        <v>331</v>
      </c>
      <c r="K133" s="798">
        <v>557</v>
      </c>
      <c r="L133" s="799">
        <v>75.333333333333329</v>
      </c>
      <c r="M133" s="800">
        <v>110.33333333333333</v>
      </c>
      <c r="N133" s="801">
        <v>185.66666666666666</v>
      </c>
      <c r="O133" s="848"/>
      <c r="P133" s="821">
        <v>97</v>
      </c>
      <c r="Q133" s="534"/>
      <c r="R133" s="534"/>
      <c r="S133" s="534"/>
      <c r="T133" s="534"/>
      <c r="U133" s="534"/>
      <c r="V133" s="534"/>
      <c r="W133" s="534"/>
      <c r="X133" s="534"/>
      <c r="Y133" s="534"/>
      <c r="Z133" s="534"/>
    </row>
    <row r="134" spans="1:26" ht="13.5" customHeight="1" x14ac:dyDescent="0.3">
      <c r="A134" s="842" t="s">
        <v>511</v>
      </c>
      <c r="B134" s="842" t="s">
        <v>512</v>
      </c>
      <c r="C134" s="842" t="s">
        <v>937</v>
      </c>
      <c r="D134" s="842" t="s">
        <v>58</v>
      </c>
      <c r="E134" s="842" t="s">
        <v>129</v>
      </c>
      <c r="F134" s="960"/>
      <c r="G134" s="844"/>
      <c r="H134" s="844"/>
      <c r="I134" s="796">
        <v>128</v>
      </c>
      <c r="J134" s="797">
        <v>193</v>
      </c>
      <c r="K134" s="798">
        <v>321</v>
      </c>
      <c r="L134" s="799">
        <v>42.666666666666664</v>
      </c>
      <c r="M134" s="800">
        <v>64.333333333333329</v>
      </c>
      <c r="N134" s="801">
        <v>107</v>
      </c>
      <c r="O134" s="848"/>
      <c r="P134" s="821">
        <v>57</v>
      </c>
      <c r="Q134" s="534"/>
      <c r="R134" s="534"/>
      <c r="S134" s="534"/>
      <c r="T134" s="534"/>
      <c r="U134" s="534"/>
      <c r="V134" s="534"/>
      <c r="W134" s="534"/>
      <c r="X134" s="534"/>
      <c r="Y134" s="534"/>
      <c r="Z134" s="534"/>
    </row>
    <row r="135" spans="1:26" ht="13.5" customHeight="1" x14ac:dyDescent="0.3">
      <c r="A135" s="842" t="s">
        <v>515</v>
      </c>
      <c r="B135" s="842" t="s">
        <v>516</v>
      </c>
      <c r="C135" s="842" t="s">
        <v>937</v>
      </c>
      <c r="D135" s="842" t="s">
        <v>58</v>
      </c>
      <c r="E135" s="842" t="s">
        <v>129</v>
      </c>
      <c r="F135" s="960"/>
      <c r="G135" s="844"/>
      <c r="H135" s="844"/>
      <c r="I135" s="796">
        <v>109</v>
      </c>
      <c r="J135" s="797">
        <v>177</v>
      </c>
      <c r="K135" s="798">
        <v>286</v>
      </c>
      <c r="L135" s="799">
        <v>36.333333333333336</v>
      </c>
      <c r="M135" s="800">
        <v>59</v>
      </c>
      <c r="N135" s="801">
        <v>95.333333333333329</v>
      </c>
      <c r="O135" s="848"/>
      <c r="P135" s="821">
        <v>55</v>
      </c>
      <c r="Q135" s="534"/>
      <c r="R135" s="534"/>
      <c r="S135" s="534"/>
      <c r="T135" s="534"/>
      <c r="U135" s="534"/>
      <c r="V135" s="534"/>
      <c r="W135" s="534"/>
      <c r="X135" s="534"/>
      <c r="Y135" s="534"/>
      <c r="Z135" s="534"/>
    </row>
    <row r="136" spans="1:26" ht="13.5" customHeight="1" x14ac:dyDescent="0.3">
      <c r="A136" s="842" t="s">
        <v>495</v>
      </c>
      <c r="B136" s="842" t="s">
        <v>496</v>
      </c>
      <c r="C136" s="842" t="s">
        <v>937</v>
      </c>
      <c r="D136" s="842" t="s">
        <v>58</v>
      </c>
      <c r="E136" s="842" t="s">
        <v>129</v>
      </c>
      <c r="F136" s="960"/>
      <c r="G136" s="844"/>
      <c r="H136" s="844"/>
      <c r="I136" s="796">
        <v>80</v>
      </c>
      <c r="J136" s="797">
        <v>138</v>
      </c>
      <c r="K136" s="798">
        <v>218</v>
      </c>
      <c r="L136" s="799">
        <v>26.666666666666668</v>
      </c>
      <c r="M136" s="800">
        <v>46</v>
      </c>
      <c r="N136" s="801">
        <v>72.666666666666671</v>
      </c>
      <c r="O136" s="848"/>
      <c r="P136" s="821">
        <v>246</v>
      </c>
      <c r="Q136" s="534"/>
      <c r="R136" s="534"/>
      <c r="S136" s="534"/>
      <c r="T136" s="534"/>
      <c r="U136" s="534"/>
      <c r="V136" s="534"/>
      <c r="W136" s="534"/>
      <c r="X136" s="534"/>
      <c r="Y136" s="534"/>
      <c r="Z136" s="534"/>
    </row>
    <row r="137" spans="1:26" ht="13.5" customHeight="1" x14ac:dyDescent="0.3">
      <c r="A137" s="842" t="s">
        <v>497</v>
      </c>
      <c r="B137" s="842" t="s">
        <v>498</v>
      </c>
      <c r="C137" s="842" t="s">
        <v>937</v>
      </c>
      <c r="D137" s="842" t="s">
        <v>58</v>
      </c>
      <c r="E137" s="842" t="s">
        <v>129</v>
      </c>
      <c r="F137" s="960"/>
      <c r="G137" s="844"/>
      <c r="H137" s="844"/>
      <c r="I137" s="796">
        <v>79</v>
      </c>
      <c r="J137" s="797">
        <v>160</v>
      </c>
      <c r="K137" s="798">
        <v>239</v>
      </c>
      <c r="L137" s="799">
        <v>26.333333333333332</v>
      </c>
      <c r="M137" s="800">
        <v>53.333333333333336</v>
      </c>
      <c r="N137" s="801">
        <v>79.666666666666671</v>
      </c>
      <c r="O137" s="848"/>
      <c r="P137" s="821">
        <v>285</v>
      </c>
      <c r="Q137" s="534"/>
      <c r="R137" s="534"/>
      <c r="S137" s="534"/>
      <c r="T137" s="534"/>
      <c r="U137" s="534"/>
      <c r="V137" s="534"/>
      <c r="W137" s="534"/>
      <c r="X137" s="534"/>
      <c r="Y137" s="534"/>
      <c r="Z137" s="534"/>
    </row>
    <row r="138" spans="1:26" ht="13.5" customHeight="1" x14ac:dyDescent="0.3">
      <c r="A138" s="842" t="s">
        <v>499</v>
      </c>
      <c r="B138" s="842" t="s">
        <v>500</v>
      </c>
      <c r="C138" s="842" t="s">
        <v>937</v>
      </c>
      <c r="D138" s="842" t="s">
        <v>58</v>
      </c>
      <c r="E138" s="842" t="s">
        <v>129</v>
      </c>
      <c r="F138" s="960"/>
      <c r="G138" s="844"/>
      <c r="H138" s="844"/>
      <c r="I138" s="796">
        <v>64</v>
      </c>
      <c r="J138" s="797">
        <v>107</v>
      </c>
      <c r="K138" s="798">
        <v>171</v>
      </c>
      <c r="L138" s="799">
        <v>21.333333333333332</v>
      </c>
      <c r="M138" s="800">
        <v>35.666666666666664</v>
      </c>
      <c r="N138" s="801">
        <v>57</v>
      </c>
      <c r="O138" s="848"/>
      <c r="P138" s="821">
        <v>288</v>
      </c>
      <c r="Q138" s="534"/>
      <c r="R138" s="534"/>
      <c r="S138" s="534"/>
      <c r="T138" s="534"/>
      <c r="U138" s="534"/>
      <c r="V138" s="534"/>
      <c r="W138" s="534"/>
      <c r="X138" s="534"/>
      <c r="Y138" s="534"/>
      <c r="Z138" s="534"/>
    </row>
    <row r="139" spans="1:26" ht="13.5" customHeight="1" x14ac:dyDescent="0.3">
      <c r="A139" s="842" t="s">
        <v>501</v>
      </c>
      <c r="B139" s="842" t="s">
        <v>502</v>
      </c>
      <c r="C139" s="842" t="s">
        <v>937</v>
      </c>
      <c r="D139" s="842" t="s">
        <v>58</v>
      </c>
      <c r="E139" s="842" t="s">
        <v>129</v>
      </c>
      <c r="F139" s="960"/>
      <c r="G139" s="844"/>
      <c r="H139" s="844"/>
      <c r="I139" s="796">
        <v>92</v>
      </c>
      <c r="J139" s="797">
        <v>133</v>
      </c>
      <c r="K139" s="798">
        <v>225</v>
      </c>
      <c r="L139" s="799">
        <v>30.666666666666668</v>
      </c>
      <c r="M139" s="800">
        <v>44.333333333333336</v>
      </c>
      <c r="N139" s="801">
        <v>75</v>
      </c>
      <c r="O139" s="848"/>
      <c r="P139" s="821">
        <v>298</v>
      </c>
      <c r="Q139" s="534"/>
      <c r="R139" s="534"/>
      <c r="S139" s="534"/>
      <c r="T139" s="534"/>
      <c r="U139" s="534"/>
      <c r="V139" s="534"/>
      <c r="W139" s="534"/>
      <c r="X139" s="534"/>
      <c r="Y139" s="534"/>
      <c r="Z139" s="534"/>
    </row>
    <row r="140" spans="1:26" ht="13.5" customHeight="1" x14ac:dyDescent="0.3">
      <c r="A140" s="842" t="s">
        <v>503</v>
      </c>
      <c r="B140" s="842" t="s">
        <v>504</v>
      </c>
      <c r="C140" s="842" t="s">
        <v>937</v>
      </c>
      <c r="D140" s="842" t="s">
        <v>58</v>
      </c>
      <c r="E140" s="842" t="s">
        <v>129</v>
      </c>
      <c r="F140" s="960"/>
      <c r="G140" s="844"/>
      <c r="H140" s="844"/>
      <c r="I140" s="796">
        <v>72</v>
      </c>
      <c r="J140" s="797">
        <v>81</v>
      </c>
      <c r="K140" s="798">
        <v>153</v>
      </c>
      <c r="L140" s="799">
        <v>24</v>
      </c>
      <c r="M140" s="800">
        <v>27</v>
      </c>
      <c r="N140" s="801">
        <v>51</v>
      </c>
      <c r="O140" s="848"/>
      <c r="P140" s="821">
        <v>130</v>
      </c>
      <c r="Q140" s="534"/>
      <c r="R140" s="534"/>
      <c r="S140" s="534"/>
      <c r="T140" s="534"/>
      <c r="U140" s="534"/>
      <c r="V140" s="534"/>
      <c r="W140" s="534"/>
      <c r="X140" s="534"/>
      <c r="Y140" s="534"/>
      <c r="Z140" s="534"/>
    </row>
    <row r="141" spans="1:26" ht="13.5" customHeight="1" x14ac:dyDescent="0.3">
      <c r="A141" s="842" t="s">
        <v>505</v>
      </c>
      <c r="B141" s="842" t="s">
        <v>506</v>
      </c>
      <c r="C141" s="842" t="s">
        <v>937</v>
      </c>
      <c r="D141" s="842" t="s">
        <v>58</v>
      </c>
      <c r="E141" s="842" t="s">
        <v>129</v>
      </c>
      <c r="F141" s="960"/>
      <c r="G141" s="844"/>
      <c r="H141" s="844"/>
      <c r="I141" s="796">
        <v>50</v>
      </c>
      <c r="J141" s="797">
        <v>68</v>
      </c>
      <c r="K141" s="798">
        <v>118</v>
      </c>
      <c r="L141" s="799">
        <v>16.666666666666668</v>
      </c>
      <c r="M141" s="800">
        <v>22.666666666666668</v>
      </c>
      <c r="N141" s="801">
        <v>39.333333333333336</v>
      </c>
      <c r="O141" s="848"/>
      <c r="P141" s="821">
        <v>317</v>
      </c>
      <c r="Q141" s="534"/>
      <c r="R141" s="534"/>
      <c r="S141" s="534"/>
      <c r="T141" s="534"/>
      <c r="U141" s="534"/>
      <c r="V141" s="534"/>
      <c r="W141" s="534"/>
      <c r="X141" s="534"/>
      <c r="Y141" s="534"/>
      <c r="Z141" s="534"/>
    </row>
    <row r="142" spans="1:26" ht="13.5" customHeight="1" x14ac:dyDescent="0.3">
      <c r="A142" s="842" t="s">
        <v>507</v>
      </c>
      <c r="B142" s="842" t="s">
        <v>508</v>
      </c>
      <c r="C142" s="842" t="s">
        <v>937</v>
      </c>
      <c r="D142" s="842" t="s">
        <v>58</v>
      </c>
      <c r="E142" s="842" t="s">
        <v>129</v>
      </c>
      <c r="F142" s="960"/>
      <c r="G142" s="844"/>
      <c r="H142" s="844"/>
      <c r="I142" s="796">
        <v>108</v>
      </c>
      <c r="J142" s="797">
        <v>145</v>
      </c>
      <c r="K142" s="798">
        <v>253</v>
      </c>
      <c r="L142" s="799">
        <v>36</v>
      </c>
      <c r="M142" s="800">
        <v>48.333333333333336</v>
      </c>
      <c r="N142" s="801">
        <v>84.333333333333329</v>
      </c>
      <c r="O142" s="848"/>
      <c r="P142" s="821">
        <v>133</v>
      </c>
      <c r="Q142" s="534"/>
      <c r="R142" s="534"/>
      <c r="S142" s="534"/>
      <c r="T142" s="534"/>
      <c r="U142" s="534"/>
      <c r="V142" s="534"/>
      <c r="W142" s="534"/>
      <c r="X142" s="534"/>
      <c r="Y142" s="534"/>
      <c r="Z142" s="534"/>
    </row>
    <row r="143" spans="1:26" ht="13.5" customHeight="1" x14ac:dyDescent="0.3">
      <c r="A143" s="842" t="s">
        <v>509</v>
      </c>
      <c r="B143" s="842" t="s">
        <v>510</v>
      </c>
      <c r="C143" s="842" t="s">
        <v>937</v>
      </c>
      <c r="D143" s="842" t="s">
        <v>58</v>
      </c>
      <c r="E143" s="842" t="s">
        <v>129</v>
      </c>
      <c r="F143" s="960"/>
      <c r="G143" s="844"/>
      <c r="H143" s="844"/>
      <c r="I143" s="796">
        <v>210</v>
      </c>
      <c r="J143" s="797">
        <v>297</v>
      </c>
      <c r="K143" s="798">
        <v>507</v>
      </c>
      <c r="L143" s="799">
        <v>70</v>
      </c>
      <c r="M143" s="800">
        <v>99</v>
      </c>
      <c r="N143" s="801">
        <v>169</v>
      </c>
      <c r="O143" s="848"/>
      <c r="P143" s="821">
        <v>241</v>
      </c>
      <c r="Q143" s="534"/>
      <c r="R143" s="534"/>
      <c r="S143" s="534"/>
      <c r="T143" s="534"/>
      <c r="U143" s="534"/>
      <c r="V143" s="534"/>
      <c r="W143" s="534"/>
      <c r="X143" s="534"/>
      <c r="Y143" s="534"/>
      <c r="Z143" s="534"/>
    </row>
    <row r="144" spans="1:26" ht="13.5" customHeight="1" x14ac:dyDescent="0.3">
      <c r="A144" s="842" t="s">
        <v>513</v>
      </c>
      <c r="B144" s="842" t="s">
        <v>514</v>
      </c>
      <c r="C144" s="842" t="s">
        <v>937</v>
      </c>
      <c r="D144" s="842" t="s">
        <v>58</v>
      </c>
      <c r="E144" s="842" t="s">
        <v>129</v>
      </c>
      <c r="F144" s="960"/>
      <c r="G144" s="844"/>
      <c r="H144" s="844"/>
      <c r="I144" s="796">
        <v>55</v>
      </c>
      <c r="J144" s="797">
        <v>81</v>
      </c>
      <c r="K144" s="798">
        <v>136</v>
      </c>
      <c r="L144" s="799">
        <v>18.333333333333332</v>
      </c>
      <c r="M144" s="800">
        <v>27</v>
      </c>
      <c r="N144" s="801">
        <v>45.333333333333336</v>
      </c>
      <c r="O144" s="848"/>
      <c r="P144" s="821">
        <v>196</v>
      </c>
      <c r="Q144" s="534"/>
      <c r="R144" s="534"/>
      <c r="S144" s="534"/>
      <c r="T144" s="534"/>
      <c r="U144" s="534"/>
      <c r="V144" s="534"/>
      <c r="W144" s="534"/>
      <c r="X144" s="534"/>
      <c r="Y144" s="534"/>
      <c r="Z144" s="534"/>
    </row>
    <row r="145" spans="1:26" ht="13.5" customHeight="1" x14ac:dyDescent="0.3">
      <c r="A145" s="842" t="s">
        <v>517</v>
      </c>
      <c r="B145" s="842" t="s">
        <v>518</v>
      </c>
      <c r="C145" s="842" t="s">
        <v>937</v>
      </c>
      <c r="D145" s="842" t="s">
        <v>58</v>
      </c>
      <c r="E145" s="842" t="s">
        <v>129</v>
      </c>
      <c r="F145" s="960"/>
      <c r="G145" s="844"/>
      <c r="H145" s="844"/>
      <c r="I145" s="796">
        <v>104</v>
      </c>
      <c r="J145" s="797">
        <v>114</v>
      </c>
      <c r="K145" s="798">
        <v>218</v>
      </c>
      <c r="L145" s="799">
        <v>34.666666666666664</v>
      </c>
      <c r="M145" s="800">
        <v>38</v>
      </c>
      <c r="N145" s="801">
        <v>72.666666666666671</v>
      </c>
      <c r="O145" s="848"/>
      <c r="P145" s="821">
        <v>262</v>
      </c>
      <c r="Q145" s="534"/>
      <c r="R145" s="534"/>
      <c r="S145" s="534"/>
      <c r="T145" s="534"/>
      <c r="U145" s="534"/>
      <c r="V145" s="534"/>
      <c r="W145" s="534"/>
      <c r="X145" s="534"/>
      <c r="Y145" s="534"/>
      <c r="Z145" s="534"/>
    </row>
    <row r="146" spans="1:26" ht="13.5" customHeight="1" x14ac:dyDescent="0.3">
      <c r="A146" s="842" t="s">
        <v>519</v>
      </c>
      <c r="B146" s="842" t="s">
        <v>520</v>
      </c>
      <c r="C146" s="842" t="s">
        <v>937</v>
      </c>
      <c r="D146" s="842" t="s">
        <v>58</v>
      </c>
      <c r="E146" s="842" t="s">
        <v>129</v>
      </c>
      <c r="F146" s="960"/>
      <c r="G146" s="844"/>
      <c r="H146" s="844"/>
      <c r="I146" s="796">
        <v>88</v>
      </c>
      <c r="J146" s="797">
        <v>128</v>
      </c>
      <c r="K146" s="798">
        <v>216</v>
      </c>
      <c r="L146" s="799">
        <v>29.333333333333332</v>
      </c>
      <c r="M146" s="800">
        <v>42.666666666666664</v>
      </c>
      <c r="N146" s="801">
        <v>72</v>
      </c>
      <c r="O146" s="848"/>
      <c r="P146" s="821">
        <v>293</v>
      </c>
      <c r="Q146" s="560"/>
      <c r="R146" s="560"/>
      <c r="S146" s="560"/>
      <c r="T146" s="560"/>
      <c r="U146" s="560"/>
      <c r="V146" s="560"/>
      <c r="W146" s="560"/>
      <c r="X146" s="560"/>
      <c r="Y146" s="560"/>
      <c r="Z146" s="560"/>
    </row>
    <row r="147" spans="1:26" ht="13.5" customHeight="1" x14ac:dyDescent="0.3">
      <c r="A147" s="842" t="s">
        <v>644</v>
      </c>
      <c r="B147" s="842" t="s">
        <v>923</v>
      </c>
      <c r="C147" s="842" t="s">
        <v>923</v>
      </c>
      <c r="D147" s="842" t="s">
        <v>60</v>
      </c>
      <c r="E147" s="842" t="s">
        <v>129</v>
      </c>
      <c r="F147" s="960"/>
      <c r="G147" s="844"/>
      <c r="H147" s="844"/>
      <c r="I147" s="796">
        <v>165</v>
      </c>
      <c r="J147" s="797">
        <v>277</v>
      </c>
      <c r="K147" s="798">
        <v>442</v>
      </c>
      <c r="L147" s="799">
        <v>55</v>
      </c>
      <c r="M147" s="800">
        <v>92.333333333333329</v>
      </c>
      <c r="N147" s="801">
        <v>147.33333333333334</v>
      </c>
      <c r="O147" s="848"/>
      <c r="P147" s="821">
        <v>137</v>
      </c>
      <c r="Q147" s="534"/>
      <c r="R147" s="534"/>
      <c r="S147" s="534"/>
      <c r="T147" s="534"/>
      <c r="U147" s="534"/>
      <c r="V147" s="534"/>
      <c r="W147" s="534"/>
      <c r="X147" s="534"/>
      <c r="Y147" s="534"/>
      <c r="Z147" s="534"/>
    </row>
    <row r="148" spans="1:26" ht="13.5" customHeight="1" x14ac:dyDescent="0.3">
      <c r="A148" s="842" t="s">
        <v>254</v>
      </c>
      <c r="B148" s="842" t="s">
        <v>255</v>
      </c>
      <c r="C148" s="842" t="s">
        <v>940</v>
      </c>
      <c r="D148" s="842" t="s">
        <v>59</v>
      </c>
      <c r="E148" s="842" t="s">
        <v>129</v>
      </c>
      <c r="F148" s="960"/>
      <c r="G148" s="844"/>
      <c r="H148" s="844"/>
      <c r="I148" s="796">
        <v>46</v>
      </c>
      <c r="J148" s="797">
        <v>82</v>
      </c>
      <c r="K148" s="798">
        <v>128</v>
      </c>
      <c r="L148" s="799">
        <v>15.333333333333334</v>
      </c>
      <c r="M148" s="800">
        <v>27.333333333333332</v>
      </c>
      <c r="N148" s="801">
        <v>42.666666666666664</v>
      </c>
      <c r="O148" s="848"/>
      <c r="P148" s="821">
        <v>153</v>
      </c>
      <c r="Q148" s="534"/>
      <c r="R148" s="534"/>
      <c r="S148" s="534"/>
      <c r="T148" s="534"/>
      <c r="U148" s="534"/>
      <c r="V148" s="534"/>
      <c r="W148" s="534"/>
      <c r="X148" s="534"/>
      <c r="Y148" s="534"/>
      <c r="Z148" s="534"/>
    </row>
    <row r="149" spans="1:26" ht="13.5" customHeight="1" x14ac:dyDescent="0.3">
      <c r="A149" s="842" t="s">
        <v>256</v>
      </c>
      <c r="B149" s="842" t="s">
        <v>257</v>
      </c>
      <c r="C149" s="842" t="s">
        <v>940</v>
      </c>
      <c r="D149" s="842" t="s">
        <v>59</v>
      </c>
      <c r="E149" s="842" t="s">
        <v>129</v>
      </c>
      <c r="F149" s="960"/>
      <c r="G149" s="844"/>
      <c r="H149" s="844"/>
      <c r="I149" s="796">
        <v>101</v>
      </c>
      <c r="J149" s="797">
        <v>108</v>
      </c>
      <c r="K149" s="798">
        <v>209</v>
      </c>
      <c r="L149" s="799">
        <v>33.666666666666664</v>
      </c>
      <c r="M149" s="800">
        <v>36</v>
      </c>
      <c r="N149" s="801">
        <v>69.666666666666671</v>
      </c>
      <c r="O149" s="848"/>
      <c r="P149" s="821">
        <v>240</v>
      </c>
      <c r="Q149" s="534"/>
      <c r="R149" s="534"/>
      <c r="S149" s="534"/>
      <c r="T149" s="534"/>
      <c r="U149" s="534"/>
      <c r="V149" s="534"/>
      <c r="W149" s="534"/>
      <c r="X149" s="534"/>
      <c r="Y149" s="534"/>
      <c r="Z149" s="534"/>
    </row>
    <row r="150" spans="1:26" ht="13.5" customHeight="1" x14ac:dyDescent="0.3">
      <c r="A150" s="842" t="s">
        <v>260</v>
      </c>
      <c r="B150" s="842" t="s">
        <v>261</v>
      </c>
      <c r="C150" s="842" t="s">
        <v>940</v>
      </c>
      <c r="D150" s="842" t="s">
        <v>59</v>
      </c>
      <c r="E150" s="842" t="s">
        <v>129</v>
      </c>
      <c r="F150" s="960"/>
      <c r="G150" s="844"/>
      <c r="H150" s="844"/>
      <c r="I150" s="796">
        <v>79</v>
      </c>
      <c r="J150" s="797">
        <v>88</v>
      </c>
      <c r="K150" s="798">
        <v>167</v>
      </c>
      <c r="L150" s="799">
        <v>26.333333333333332</v>
      </c>
      <c r="M150" s="800">
        <v>29.333333333333332</v>
      </c>
      <c r="N150" s="801">
        <v>55.666666666666664</v>
      </c>
      <c r="O150" s="848"/>
      <c r="P150" s="821">
        <v>224</v>
      </c>
      <c r="Q150" s="560"/>
      <c r="R150" s="560"/>
      <c r="S150" s="560"/>
      <c r="T150" s="560"/>
      <c r="U150" s="560"/>
      <c r="V150" s="560"/>
      <c r="W150" s="560"/>
      <c r="X150" s="560"/>
      <c r="Y150" s="560"/>
      <c r="Z150" s="560"/>
    </row>
    <row r="151" spans="1:26" ht="13.5" customHeight="1" x14ac:dyDescent="0.3">
      <c r="A151" s="842" t="s">
        <v>262</v>
      </c>
      <c r="B151" s="842" t="s">
        <v>263</v>
      </c>
      <c r="C151" s="842" t="s">
        <v>940</v>
      </c>
      <c r="D151" s="842" t="s">
        <v>59</v>
      </c>
      <c r="E151" s="842" t="s">
        <v>129</v>
      </c>
      <c r="F151" s="960"/>
      <c r="G151" s="844"/>
      <c r="H151" s="844"/>
      <c r="I151" s="796">
        <v>86</v>
      </c>
      <c r="J151" s="797">
        <v>129</v>
      </c>
      <c r="K151" s="798">
        <v>215</v>
      </c>
      <c r="L151" s="799">
        <v>28.666666666666668</v>
      </c>
      <c r="M151" s="800">
        <v>43</v>
      </c>
      <c r="N151" s="801">
        <v>71.666666666666671</v>
      </c>
      <c r="O151" s="848"/>
      <c r="P151" s="821">
        <v>269</v>
      </c>
      <c r="Q151" s="534"/>
      <c r="R151" s="534"/>
      <c r="S151" s="534"/>
      <c r="T151" s="534"/>
      <c r="U151" s="534"/>
      <c r="V151" s="534"/>
      <c r="W151" s="534"/>
      <c r="X151" s="534"/>
      <c r="Y151" s="534"/>
      <c r="Z151" s="534"/>
    </row>
    <row r="152" spans="1:26" ht="13.5" customHeight="1" x14ac:dyDescent="0.3">
      <c r="A152" s="842" t="s">
        <v>268</v>
      </c>
      <c r="B152" s="842" t="s">
        <v>269</v>
      </c>
      <c r="C152" s="842" t="s">
        <v>940</v>
      </c>
      <c r="D152" s="842" t="s">
        <v>59</v>
      </c>
      <c r="E152" s="842" t="s">
        <v>129</v>
      </c>
      <c r="F152" s="960"/>
      <c r="G152" s="844"/>
      <c r="H152" s="844"/>
      <c r="I152" s="796">
        <v>64</v>
      </c>
      <c r="J152" s="797">
        <v>99</v>
      </c>
      <c r="K152" s="798">
        <v>163</v>
      </c>
      <c r="L152" s="799">
        <v>21.333333333333332</v>
      </c>
      <c r="M152" s="800">
        <v>33</v>
      </c>
      <c r="N152" s="801">
        <v>54.333333333333336</v>
      </c>
      <c r="O152" s="848"/>
      <c r="P152" s="821">
        <v>291</v>
      </c>
      <c r="Q152" s="534"/>
      <c r="R152" s="534"/>
      <c r="S152" s="534"/>
      <c r="T152" s="534"/>
      <c r="U152" s="534"/>
      <c r="V152" s="534"/>
      <c r="W152" s="534"/>
      <c r="X152" s="534"/>
      <c r="Y152" s="534"/>
      <c r="Z152" s="534"/>
    </row>
    <row r="153" spans="1:26" ht="13.5" customHeight="1" x14ac:dyDescent="0.3">
      <c r="A153" s="842" t="s">
        <v>270</v>
      </c>
      <c r="B153" s="842" t="s">
        <v>271</v>
      </c>
      <c r="C153" s="842" t="s">
        <v>940</v>
      </c>
      <c r="D153" s="842" t="s">
        <v>59</v>
      </c>
      <c r="E153" s="842" t="s">
        <v>129</v>
      </c>
      <c r="F153" s="960"/>
      <c r="G153" s="844"/>
      <c r="H153" s="844"/>
      <c r="I153" s="796">
        <v>59</v>
      </c>
      <c r="J153" s="797">
        <v>70</v>
      </c>
      <c r="K153" s="798">
        <v>129</v>
      </c>
      <c r="L153" s="799">
        <v>19.666666666666668</v>
      </c>
      <c r="M153" s="800">
        <v>23.333333333333332</v>
      </c>
      <c r="N153" s="801">
        <v>43</v>
      </c>
      <c r="O153" s="848"/>
      <c r="P153" s="821">
        <v>195</v>
      </c>
      <c r="Q153" s="534"/>
      <c r="R153" s="534"/>
      <c r="S153" s="534"/>
      <c r="T153" s="534"/>
      <c r="U153" s="534"/>
      <c r="V153" s="534"/>
      <c r="W153" s="534"/>
      <c r="X153" s="534"/>
      <c r="Y153" s="534"/>
      <c r="Z153" s="534"/>
    </row>
    <row r="154" spans="1:26" ht="13.5" customHeight="1" x14ac:dyDescent="0.3">
      <c r="A154" s="842" t="s">
        <v>264</v>
      </c>
      <c r="B154" s="842" t="s">
        <v>265</v>
      </c>
      <c r="C154" s="842" t="s">
        <v>940</v>
      </c>
      <c r="D154" s="842" t="s">
        <v>59</v>
      </c>
      <c r="E154" s="842" t="s">
        <v>129</v>
      </c>
      <c r="F154" s="960"/>
      <c r="G154" s="844"/>
      <c r="H154" s="844"/>
      <c r="I154" s="796">
        <v>91</v>
      </c>
      <c r="J154" s="797">
        <v>117</v>
      </c>
      <c r="K154" s="798">
        <v>208</v>
      </c>
      <c r="L154" s="799">
        <v>30.333333333333332</v>
      </c>
      <c r="M154" s="800">
        <v>39</v>
      </c>
      <c r="N154" s="801">
        <v>69.333333333333329</v>
      </c>
      <c r="O154" s="848"/>
      <c r="P154" s="821">
        <v>306</v>
      </c>
      <c r="Q154" s="534"/>
      <c r="R154" s="534"/>
      <c r="S154" s="534"/>
      <c r="T154" s="534"/>
      <c r="U154" s="534"/>
      <c r="V154" s="534"/>
      <c r="W154" s="534"/>
      <c r="X154" s="534"/>
      <c r="Y154" s="534"/>
      <c r="Z154" s="534"/>
    </row>
    <row r="155" spans="1:26" ht="13.5" customHeight="1" x14ac:dyDescent="0.3">
      <c r="A155" s="842" t="s">
        <v>272</v>
      </c>
      <c r="B155" s="842" t="s">
        <v>273</v>
      </c>
      <c r="C155" s="842" t="s">
        <v>940</v>
      </c>
      <c r="D155" s="842" t="s">
        <v>59</v>
      </c>
      <c r="E155" s="842" t="s">
        <v>129</v>
      </c>
      <c r="F155" s="960"/>
      <c r="G155" s="844"/>
      <c r="H155" s="844"/>
      <c r="I155" s="796">
        <v>88</v>
      </c>
      <c r="J155" s="797">
        <v>117</v>
      </c>
      <c r="K155" s="798">
        <v>205</v>
      </c>
      <c r="L155" s="799">
        <v>29.333333333333332</v>
      </c>
      <c r="M155" s="800">
        <v>39</v>
      </c>
      <c r="N155" s="801">
        <v>68.333333333333329</v>
      </c>
      <c r="O155" s="848"/>
      <c r="P155" s="821">
        <v>215</v>
      </c>
      <c r="Q155" s="560"/>
      <c r="R155" s="560"/>
      <c r="S155" s="560"/>
      <c r="T155" s="560"/>
      <c r="U155" s="560"/>
      <c r="V155" s="560"/>
      <c r="W155" s="560"/>
      <c r="X155" s="560"/>
      <c r="Y155" s="560"/>
      <c r="Z155" s="560"/>
    </row>
    <row r="156" spans="1:26" ht="13.5" customHeight="1" x14ac:dyDescent="0.3">
      <c r="A156" s="842" t="s">
        <v>258</v>
      </c>
      <c r="B156" s="842" t="s">
        <v>259</v>
      </c>
      <c r="C156" s="842" t="s">
        <v>940</v>
      </c>
      <c r="D156" s="842" t="s">
        <v>59</v>
      </c>
      <c r="E156" s="842" t="s">
        <v>129</v>
      </c>
      <c r="F156" s="960"/>
      <c r="G156" s="844"/>
      <c r="H156" s="844"/>
      <c r="I156" s="796">
        <v>83</v>
      </c>
      <c r="J156" s="797">
        <v>99</v>
      </c>
      <c r="K156" s="798">
        <v>182</v>
      </c>
      <c r="L156" s="799">
        <v>27.666666666666668</v>
      </c>
      <c r="M156" s="800">
        <v>33</v>
      </c>
      <c r="N156" s="801">
        <v>60.666666666666664</v>
      </c>
      <c r="O156" s="848"/>
      <c r="P156" s="821">
        <v>307</v>
      </c>
      <c r="Q156" s="534"/>
      <c r="R156" s="534"/>
      <c r="S156" s="534"/>
      <c r="T156" s="534"/>
      <c r="U156" s="534"/>
      <c r="V156" s="534"/>
      <c r="W156" s="534"/>
      <c r="X156" s="534"/>
      <c r="Y156" s="534"/>
      <c r="Z156" s="534"/>
    </row>
    <row r="157" spans="1:26" ht="13.5" customHeight="1" x14ac:dyDescent="0.3">
      <c r="A157" s="842" t="s">
        <v>266</v>
      </c>
      <c r="B157" s="842" t="s">
        <v>267</v>
      </c>
      <c r="C157" s="842" t="s">
        <v>940</v>
      </c>
      <c r="D157" s="842" t="s">
        <v>59</v>
      </c>
      <c r="E157" s="842" t="s">
        <v>129</v>
      </c>
      <c r="F157" s="960"/>
      <c r="G157" s="844"/>
      <c r="H157" s="844"/>
      <c r="I157" s="796">
        <v>57</v>
      </c>
      <c r="J157" s="797">
        <v>85</v>
      </c>
      <c r="K157" s="798">
        <v>142</v>
      </c>
      <c r="L157" s="799">
        <v>19</v>
      </c>
      <c r="M157" s="800">
        <v>28.333333333333332</v>
      </c>
      <c r="N157" s="801">
        <v>47.333333333333336</v>
      </c>
      <c r="O157" s="848"/>
      <c r="P157" s="821">
        <v>117</v>
      </c>
      <c r="Q157" s="534"/>
      <c r="R157" s="534"/>
      <c r="S157" s="534"/>
      <c r="T157" s="534"/>
      <c r="U157" s="534"/>
      <c r="V157" s="534"/>
      <c r="W157" s="534"/>
      <c r="X157" s="534"/>
      <c r="Y157" s="534"/>
      <c r="Z157" s="534"/>
    </row>
    <row r="158" spans="1:26" ht="13.5" customHeight="1" x14ac:dyDescent="0.3">
      <c r="A158" s="842" t="s">
        <v>521</v>
      </c>
      <c r="B158" s="842" t="s">
        <v>522</v>
      </c>
      <c r="C158" s="842" t="s">
        <v>522</v>
      </c>
      <c r="D158" s="842" t="s">
        <v>58</v>
      </c>
      <c r="E158" s="842" t="s">
        <v>129</v>
      </c>
      <c r="F158" s="960"/>
      <c r="G158" s="844"/>
      <c r="H158" s="844"/>
      <c r="I158" s="796">
        <v>122</v>
      </c>
      <c r="J158" s="797">
        <v>154</v>
      </c>
      <c r="K158" s="798">
        <v>276</v>
      </c>
      <c r="L158" s="799">
        <v>40.666666666666664</v>
      </c>
      <c r="M158" s="800">
        <v>51.333333333333336</v>
      </c>
      <c r="N158" s="801">
        <v>92</v>
      </c>
      <c r="O158" s="848"/>
      <c r="P158" s="821">
        <v>80</v>
      </c>
      <c r="Q158" s="534"/>
      <c r="R158" s="534"/>
      <c r="S158" s="534"/>
      <c r="T158" s="534"/>
      <c r="U158" s="534"/>
      <c r="V158" s="534"/>
      <c r="W158" s="534"/>
      <c r="X158" s="534"/>
      <c r="Y158" s="534"/>
      <c r="Z158" s="534"/>
    </row>
    <row r="159" spans="1:26" ht="13.5" customHeight="1" x14ac:dyDescent="0.3">
      <c r="A159" s="842" t="s">
        <v>535</v>
      </c>
      <c r="B159" s="842" t="s">
        <v>536</v>
      </c>
      <c r="C159" s="842" t="s">
        <v>933</v>
      </c>
      <c r="D159" s="842" t="s">
        <v>58</v>
      </c>
      <c r="E159" s="842" t="s">
        <v>129</v>
      </c>
      <c r="F159" s="960"/>
      <c r="G159" s="844"/>
      <c r="H159" s="844"/>
      <c r="I159" s="796">
        <v>144</v>
      </c>
      <c r="J159" s="797">
        <v>171</v>
      </c>
      <c r="K159" s="798">
        <v>315</v>
      </c>
      <c r="L159" s="799">
        <v>48</v>
      </c>
      <c r="M159" s="800">
        <v>57</v>
      </c>
      <c r="N159" s="801">
        <v>105</v>
      </c>
      <c r="O159" s="848"/>
      <c r="P159" s="821">
        <v>98</v>
      </c>
      <c r="Q159" s="534"/>
      <c r="R159" s="534"/>
      <c r="S159" s="534"/>
      <c r="T159" s="534"/>
      <c r="U159" s="534"/>
      <c r="V159" s="534"/>
      <c r="W159" s="534"/>
      <c r="X159" s="534"/>
      <c r="Y159" s="534"/>
      <c r="Z159" s="534"/>
    </row>
    <row r="160" spans="1:26" ht="13.5" customHeight="1" x14ac:dyDescent="0.3">
      <c r="A160" s="842" t="s">
        <v>523</v>
      </c>
      <c r="B160" s="842" t="s">
        <v>524</v>
      </c>
      <c r="C160" s="842" t="s">
        <v>933</v>
      </c>
      <c r="D160" s="842" t="s">
        <v>58</v>
      </c>
      <c r="E160" s="842" t="s">
        <v>129</v>
      </c>
      <c r="F160" s="960"/>
      <c r="G160" s="844"/>
      <c r="H160" s="844"/>
      <c r="I160" s="796">
        <v>95</v>
      </c>
      <c r="J160" s="797">
        <v>124</v>
      </c>
      <c r="K160" s="798">
        <v>219</v>
      </c>
      <c r="L160" s="799">
        <v>31.666666666666668</v>
      </c>
      <c r="M160" s="800">
        <v>41.333333333333336</v>
      </c>
      <c r="N160" s="801">
        <v>73</v>
      </c>
      <c r="O160" s="848"/>
      <c r="P160" s="821">
        <v>152</v>
      </c>
      <c r="Q160" s="534"/>
      <c r="R160" s="534"/>
      <c r="S160" s="534"/>
      <c r="T160" s="534"/>
      <c r="U160" s="534"/>
      <c r="V160" s="534"/>
      <c r="W160" s="534"/>
      <c r="X160" s="534"/>
      <c r="Y160" s="534"/>
      <c r="Z160" s="534"/>
    </row>
    <row r="161" spans="1:26" ht="13.5" customHeight="1" x14ac:dyDescent="0.3">
      <c r="A161" s="842" t="s">
        <v>525</v>
      </c>
      <c r="B161" s="842" t="s">
        <v>526</v>
      </c>
      <c r="C161" s="842" t="s">
        <v>933</v>
      </c>
      <c r="D161" s="842" t="s">
        <v>58</v>
      </c>
      <c r="E161" s="842" t="s">
        <v>129</v>
      </c>
      <c r="F161" s="960"/>
      <c r="G161" s="844"/>
      <c r="H161" s="844"/>
      <c r="I161" s="796">
        <v>163</v>
      </c>
      <c r="J161" s="797">
        <v>216</v>
      </c>
      <c r="K161" s="798">
        <v>379</v>
      </c>
      <c r="L161" s="799">
        <v>54.333333333333336</v>
      </c>
      <c r="M161" s="800">
        <v>72</v>
      </c>
      <c r="N161" s="801">
        <v>126.33333333333333</v>
      </c>
      <c r="O161" s="848"/>
      <c r="P161" s="821">
        <v>185</v>
      </c>
      <c r="Q161" s="561"/>
      <c r="R161" s="561"/>
      <c r="S161" s="561"/>
      <c r="T161" s="561"/>
      <c r="U161" s="561"/>
      <c r="V161" s="561"/>
      <c r="W161" s="561"/>
      <c r="X161" s="561"/>
      <c r="Y161" s="561"/>
      <c r="Z161" s="561"/>
    </row>
    <row r="162" spans="1:26" ht="13.5" customHeight="1" x14ac:dyDescent="0.3">
      <c r="A162" s="842" t="s">
        <v>527</v>
      </c>
      <c r="B162" s="842" t="s">
        <v>528</v>
      </c>
      <c r="C162" s="842" t="s">
        <v>933</v>
      </c>
      <c r="D162" s="842" t="s">
        <v>58</v>
      </c>
      <c r="E162" s="842" t="s">
        <v>129</v>
      </c>
      <c r="F162" s="960"/>
      <c r="G162" s="844"/>
      <c r="H162" s="844"/>
      <c r="I162" s="796">
        <v>83</v>
      </c>
      <c r="J162" s="797">
        <v>99</v>
      </c>
      <c r="K162" s="798">
        <v>182</v>
      </c>
      <c r="L162" s="799">
        <v>27.666666666666668</v>
      </c>
      <c r="M162" s="800">
        <v>33</v>
      </c>
      <c r="N162" s="801">
        <v>60.666666666666664</v>
      </c>
      <c r="O162" s="848"/>
      <c r="P162" s="821">
        <v>145</v>
      </c>
      <c r="Q162" s="534"/>
      <c r="R162" s="534"/>
      <c r="S162" s="534"/>
      <c r="T162" s="534"/>
      <c r="U162" s="534"/>
      <c r="V162" s="534"/>
      <c r="W162" s="534"/>
      <c r="X162" s="534"/>
      <c r="Y162" s="534"/>
      <c r="Z162" s="534"/>
    </row>
    <row r="163" spans="1:26" ht="13.5" customHeight="1" x14ac:dyDescent="0.3">
      <c r="A163" s="842" t="s">
        <v>529</v>
      </c>
      <c r="B163" s="842" t="s">
        <v>530</v>
      </c>
      <c r="C163" s="842" t="s">
        <v>933</v>
      </c>
      <c r="D163" s="842" t="s">
        <v>58</v>
      </c>
      <c r="E163" s="842" t="s">
        <v>129</v>
      </c>
      <c r="F163" s="960"/>
      <c r="G163" s="844"/>
      <c r="H163" s="844"/>
      <c r="I163" s="796">
        <v>95</v>
      </c>
      <c r="J163" s="797">
        <v>125</v>
      </c>
      <c r="K163" s="798">
        <v>220</v>
      </c>
      <c r="L163" s="799">
        <v>31.666666666666668</v>
      </c>
      <c r="M163" s="800">
        <v>41.666666666666664</v>
      </c>
      <c r="N163" s="801">
        <v>73.333333333333329</v>
      </c>
      <c r="O163" s="848"/>
      <c r="P163" s="821">
        <v>107</v>
      </c>
      <c r="Q163" s="534"/>
      <c r="R163" s="534"/>
      <c r="S163" s="534"/>
      <c r="T163" s="534"/>
      <c r="U163" s="534"/>
      <c r="V163" s="534"/>
      <c r="W163" s="534"/>
      <c r="X163" s="534"/>
      <c r="Y163" s="534"/>
      <c r="Z163" s="534"/>
    </row>
    <row r="164" spans="1:26" ht="13.5" customHeight="1" x14ac:dyDescent="0.3">
      <c r="A164" s="842" t="s">
        <v>531</v>
      </c>
      <c r="B164" s="842" t="s">
        <v>532</v>
      </c>
      <c r="C164" s="842" t="s">
        <v>933</v>
      </c>
      <c r="D164" s="842" t="s">
        <v>58</v>
      </c>
      <c r="E164" s="842" t="s">
        <v>129</v>
      </c>
      <c r="F164" s="960"/>
      <c r="G164" s="844"/>
      <c r="H164" s="844"/>
      <c r="I164" s="796">
        <v>77</v>
      </c>
      <c r="J164" s="797">
        <v>79</v>
      </c>
      <c r="K164" s="798">
        <v>156</v>
      </c>
      <c r="L164" s="799">
        <v>25.666666666666668</v>
      </c>
      <c r="M164" s="800">
        <v>26.333333333333332</v>
      </c>
      <c r="N164" s="801">
        <v>52</v>
      </c>
      <c r="O164" s="848"/>
      <c r="P164" s="821">
        <v>119</v>
      </c>
      <c r="Q164" s="534"/>
      <c r="R164" s="534"/>
      <c r="S164" s="534"/>
      <c r="T164" s="534"/>
      <c r="U164" s="534"/>
      <c r="V164" s="534"/>
      <c r="W164" s="534"/>
      <c r="X164" s="534"/>
      <c r="Y164" s="534"/>
      <c r="Z164" s="534"/>
    </row>
    <row r="165" spans="1:26" ht="13.5" customHeight="1" x14ac:dyDescent="0.3">
      <c r="A165" s="842" t="s">
        <v>533</v>
      </c>
      <c r="B165" s="842" t="s">
        <v>534</v>
      </c>
      <c r="C165" s="842" t="s">
        <v>933</v>
      </c>
      <c r="D165" s="842" t="s">
        <v>58</v>
      </c>
      <c r="E165" s="842" t="s">
        <v>129</v>
      </c>
      <c r="F165" s="960"/>
      <c r="G165" s="844"/>
      <c r="H165" s="844"/>
      <c r="I165" s="796">
        <v>115</v>
      </c>
      <c r="J165" s="797">
        <v>151</v>
      </c>
      <c r="K165" s="798">
        <v>266</v>
      </c>
      <c r="L165" s="799">
        <v>38.333333333333336</v>
      </c>
      <c r="M165" s="800">
        <v>50.333333333333336</v>
      </c>
      <c r="N165" s="801">
        <v>88.666666666666671</v>
      </c>
      <c r="O165" s="848"/>
      <c r="P165" s="821">
        <v>188</v>
      </c>
      <c r="Q165" s="560"/>
      <c r="R165" s="560"/>
      <c r="S165" s="560"/>
      <c r="T165" s="560"/>
      <c r="U165" s="560"/>
      <c r="V165" s="560"/>
      <c r="W165" s="560"/>
      <c r="X165" s="560"/>
      <c r="Y165" s="560"/>
      <c r="Z165" s="560"/>
    </row>
    <row r="166" spans="1:26" ht="13.5" customHeight="1" x14ac:dyDescent="0.3">
      <c r="A166" s="842" t="s">
        <v>537</v>
      </c>
      <c r="B166" s="842" t="s">
        <v>538</v>
      </c>
      <c r="C166" s="842" t="s">
        <v>933</v>
      </c>
      <c r="D166" s="842" t="s">
        <v>58</v>
      </c>
      <c r="E166" s="842" t="s">
        <v>129</v>
      </c>
      <c r="F166" s="960"/>
      <c r="G166" s="844"/>
      <c r="H166" s="844"/>
      <c r="I166" s="796">
        <v>84</v>
      </c>
      <c r="J166" s="797">
        <v>136</v>
      </c>
      <c r="K166" s="798">
        <v>220</v>
      </c>
      <c r="L166" s="799">
        <v>28</v>
      </c>
      <c r="M166" s="800">
        <v>45.333333333333336</v>
      </c>
      <c r="N166" s="801">
        <v>73.333333333333329</v>
      </c>
      <c r="O166" s="848"/>
      <c r="P166" s="821">
        <v>253</v>
      </c>
      <c r="Q166" s="534"/>
      <c r="R166" s="534"/>
      <c r="S166" s="534"/>
      <c r="T166" s="534"/>
      <c r="U166" s="534"/>
      <c r="V166" s="534"/>
      <c r="W166" s="534"/>
      <c r="X166" s="534"/>
      <c r="Y166" s="534"/>
      <c r="Z166" s="534"/>
    </row>
    <row r="167" spans="1:26" ht="13.5" customHeight="1" x14ac:dyDescent="0.3">
      <c r="A167" s="842" t="s">
        <v>539</v>
      </c>
      <c r="B167" s="842" t="s">
        <v>1214</v>
      </c>
      <c r="C167" s="842" t="s">
        <v>933</v>
      </c>
      <c r="D167" s="842" t="s">
        <v>58</v>
      </c>
      <c r="E167" s="842" t="s">
        <v>129</v>
      </c>
      <c r="F167" s="960"/>
      <c r="G167" s="844"/>
      <c r="H167" s="844"/>
      <c r="I167" s="796">
        <v>83</v>
      </c>
      <c r="J167" s="797">
        <v>133</v>
      </c>
      <c r="K167" s="798">
        <v>216</v>
      </c>
      <c r="L167" s="799">
        <v>27.666666666666668</v>
      </c>
      <c r="M167" s="800">
        <v>44.333333333333336</v>
      </c>
      <c r="N167" s="801">
        <v>72</v>
      </c>
      <c r="O167" s="848"/>
      <c r="P167" s="821">
        <v>84</v>
      </c>
      <c r="Q167" s="534"/>
      <c r="R167" s="534"/>
      <c r="S167" s="534"/>
      <c r="T167" s="534"/>
      <c r="U167" s="534"/>
      <c r="V167" s="534"/>
      <c r="W167" s="534"/>
      <c r="X167" s="534"/>
      <c r="Y167" s="534"/>
      <c r="Z167" s="534"/>
    </row>
    <row r="168" spans="1:26" ht="13.5" customHeight="1" x14ac:dyDescent="0.3">
      <c r="A168" s="842" t="s">
        <v>540</v>
      </c>
      <c r="B168" s="842" t="s">
        <v>541</v>
      </c>
      <c r="C168" s="842" t="s">
        <v>933</v>
      </c>
      <c r="D168" s="842" t="s">
        <v>58</v>
      </c>
      <c r="E168" s="842" t="s">
        <v>129</v>
      </c>
      <c r="F168" s="960"/>
      <c r="G168" s="844"/>
      <c r="H168" s="844"/>
      <c r="I168" s="796">
        <v>74</v>
      </c>
      <c r="J168" s="797">
        <v>117</v>
      </c>
      <c r="K168" s="798">
        <v>191</v>
      </c>
      <c r="L168" s="799">
        <v>24.666666666666668</v>
      </c>
      <c r="M168" s="800">
        <v>39</v>
      </c>
      <c r="N168" s="801">
        <v>63.666666666666664</v>
      </c>
      <c r="O168" s="848"/>
      <c r="P168" s="821">
        <v>69</v>
      </c>
      <c r="Q168" s="534"/>
      <c r="R168" s="534"/>
      <c r="S168" s="534"/>
      <c r="T168" s="534"/>
      <c r="U168" s="534"/>
      <c r="V168" s="534"/>
      <c r="W168" s="534"/>
      <c r="X168" s="534"/>
      <c r="Y168" s="534"/>
      <c r="Z168" s="534"/>
    </row>
    <row r="169" spans="1:26" ht="13.5" customHeight="1" x14ac:dyDescent="0.3">
      <c r="A169" s="842" t="s">
        <v>542</v>
      </c>
      <c r="B169" s="842" t="s">
        <v>543</v>
      </c>
      <c r="C169" s="842" t="s">
        <v>933</v>
      </c>
      <c r="D169" s="842" t="s">
        <v>58</v>
      </c>
      <c r="E169" s="842" t="s">
        <v>129</v>
      </c>
      <c r="F169" s="960"/>
      <c r="G169" s="844"/>
      <c r="H169" s="844"/>
      <c r="I169" s="796">
        <v>110</v>
      </c>
      <c r="J169" s="797">
        <v>179</v>
      </c>
      <c r="K169" s="798">
        <v>289</v>
      </c>
      <c r="L169" s="799">
        <v>36.666666666666664</v>
      </c>
      <c r="M169" s="800">
        <v>59.666666666666664</v>
      </c>
      <c r="N169" s="801">
        <v>96.333333333333329</v>
      </c>
      <c r="O169" s="848"/>
      <c r="P169" s="821">
        <v>34</v>
      </c>
      <c r="Q169" s="534"/>
      <c r="R169" s="534"/>
      <c r="S169" s="534"/>
      <c r="T169" s="534"/>
      <c r="U169" s="534"/>
      <c r="V169" s="534"/>
      <c r="W169" s="534"/>
      <c r="X169" s="534"/>
      <c r="Y169" s="534"/>
      <c r="Z169" s="534"/>
    </row>
    <row r="170" spans="1:26" ht="13.5" customHeight="1" x14ac:dyDescent="0.3">
      <c r="A170" s="842" t="s">
        <v>544</v>
      </c>
      <c r="B170" s="842" t="s">
        <v>545</v>
      </c>
      <c r="C170" s="842" t="s">
        <v>933</v>
      </c>
      <c r="D170" s="842" t="s">
        <v>58</v>
      </c>
      <c r="E170" s="842" t="s">
        <v>129</v>
      </c>
      <c r="F170" s="960"/>
      <c r="G170" s="844"/>
      <c r="H170" s="844"/>
      <c r="I170" s="796">
        <v>84</v>
      </c>
      <c r="J170" s="797">
        <v>95</v>
      </c>
      <c r="K170" s="798">
        <v>179</v>
      </c>
      <c r="L170" s="799">
        <v>28</v>
      </c>
      <c r="M170" s="800">
        <v>31.666666666666668</v>
      </c>
      <c r="N170" s="801">
        <v>59.666666666666664</v>
      </c>
      <c r="O170" s="848"/>
      <c r="P170" s="821">
        <v>236</v>
      </c>
      <c r="Q170" s="534"/>
      <c r="R170" s="534"/>
      <c r="S170" s="534"/>
      <c r="T170" s="534"/>
      <c r="U170" s="534"/>
      <c r="V170" s="534"/>
      <c r="W170" s="534"/>
      <c r="X170" s="534"/>
      <c r="Y170" s="534"/>
      <c r="Z170" s="534"/>
    </row>
    <row r="171" spans="1:26" ht="13.5" customHeight="1" x14ac:dyDescent="0.3">
      <c r="A171" s="842" t="s">
        <v>546</v>
      </c>
      <c r="B171" s="842" t="s">
        <v>547</v>
      </c>
      <c r="C171" s="842" t="s">
        <v>933</v>
      </c>
      <c r="D171" s="842" t="s">
        <v>58</v>
      </c>
      <c r="E171" s="842" t="s">
        <v>129</v>
      </c>
      <c r="F171" s="960"/>
      <c r="G171" s="844"/>
      <c r="H171" s="844"/>
      <c r="I171" s="796">
        <v>98</v>
      </c>
      <c r="J171" s="797">
        <v>130</v>
      </c>
      <c r="K171" s="798">
        <v>228</v>
      </c>
      <c r="L171" s="799">
        <v>32.666666666666664</v>
      </c>
      <c r="M171" s="800">
        <v>43.333333333333336</v>
      </c>
      <c r="N171" s="801">
        <v>76</v>
      </c>
      <c r="O171" s="848"/>
      <c r="P171" s="821">
        <v>273</v>
      </c>
      <c r="Q171" s="534"/>
      <c r="R171" s="534"/>
      <c r="S171" s="534"/>
      <c r="T171" s="534"/>
      <c r="U171" s="534"/>
      <c r="V171" s="534"/>
      <c r="W171" s="534"/>
      <c r="X171" s="534"/>
      <c r="Y171" s="534"/>
      <c r="Z171" s="534"/>
    </row>
    <row r="172" spans="1:26" ht="13.5" customHeight="1" x14ac:dyDescent="0.3">
      <c r="A172" s="842" t="s">
        <v>423</v>
      </c>
      <c r="B172" s="842" t="s">
        <v>424</v>
      </c>
      <c r="C172" s="842" t="s">
        <v>917</v>
      </c>
      <c r="D172" s="842" t="s">
        <v>62</v>
      </c>
      <c r="E172" s="842" t="s">
        <v>129</v>
      </c>
      <c r="F172" s="960"/>
      <c r="G172" s="844"/>
      <c r="H172" s="844"/>
      <c r="I172" s="796">
        <v>94</v>
      </c>
      <c r="J172" s="797">
        <v>99</v>
      </c>
      <c r="K172" s="798">
        <v>193</v>
      </c>
      <c r="L172" s="799">
        <v>31.333333333333332</v>
      </c>
      <c r="M172" s="800">
        <v>33</v>
      </c>
      <c r="N172" s="801">
        <v>64.333333333333329</v>
      </c>
      <c r="O172" s="848"/>
      <c r="P172" s="821">
        <v>14</v>
      </c>
      <c r="Q172" s="534"/>
      <c r="R172" s="534"/>
      <c r="S172" s="534"/>
      <c r="T172" s="534"/>
      <c r="U172" s="534"/>
      <c r="V172" s="534"/>
      <c r="W172" s="534"/>
      <c r="X172" s="534"/>
      <c r="Y172" s="534"/>
      <c r="Z172" s="534"/>
    </row>
    <row r="173" spans="1:26" ht="13.5" customHeight="1" x14ac:dyDescent="0.3">
      <c r="A173" s="842" t="s">
        <v>425</v>
      </c>
      <c r="B173" s="842" t="s">
        <v>426</v>
      </c>
      <c r="C173" s="842" t="s">
        <v>917</v>
      </c>
      <c r="D173" s="842" t="s">
        <v>62</v>
      </c>
      <c r="E173" s="842" t="s">
        <v>129</v>
      </c>
      <c r="F173" s="960"/>
      <c r="G173" s="844"/>
      <c r="H173" s="844"/>
      <c r="I173" s="796">
        <v>124</v>
      </c>
      <c r="J173" s="797">
        <v>181</v>
      </c>
      <c r="K173" s="798">
        <v>305</v>
      </c>
      <c r="L173" s="799">
        <v>41.333333333333336</v>
      </c>
      <c r="M173" s="800">
        <v>60.333333333333336</v>
      </c>
      <c r="N173" s="801">
        <v>101.66666666666667</v>
      </c>
      <c r="O173" s="848"/>
      <c r="P173" s="821">
        <v>1</v>
      </c>
      <c r="Q173" s="534"/>
      <c r="R173" s="534"/>
      <c r="S173" s="534"/>
      <c r="T173" s="534"/>
      <c r="U173" s="534"/>
      <c r="V173" s="534"/>
      <c r="W173" s="534"/>
      <c r="X173" s="534"/>
      <c r="Y173" s="534"/>
      <c r="Z173" s="534"/>
    </row>
    <row r="174" spans="1:26" ht="13.5" customHeight="1" x14ac:dyDescent="0.3">
      <c r="A174" s="842" t="s">
        <v>427</v>
      </c>
      <c r="B174" s="842" t="s">
        <v>428</v>
      </c>
      <c r="C174" s="842" t="s">
        <v>917</v>
      </c>
      <c r="D174" s="842" t="s">
        <v>62</v>
      </c>
      <c r="E174" s="842" t="s">
        <v>129</v>
      </c>
      <c r="F174" s="960"/>
      <c r="G174" s="844"/>
      <c r="H174" s="844"/>
      <c r="I174" s="796">
        <v>60</v>
      </c>
      <c r="J174" s="797">
        <v>68</v>
      </c>
      <c r="K174" s="798">
        <v>128</v>
      </c>
      <c r="L174" s="799">
        <v>20</v>
      </c>
      <c r="M174" s="800">
        <v>22.666666666666668</v>
      </c>
      <c r="N174" s="801">
        <v>42.666666666666664</v>
      </c>
      <c r="O174" s="848"/>
      <c r="P174" s="821">
        <v>11</v>
      </c>
      <c r="Q174" s="534"/>
      <c r="R174" s="534"/>
      <c r="S174" s="534"/>
      <c r="T174" s="534"/>
      <c r="U174" s="534"/>
      <c r="V174" s="534"/>
      <c r="W174" s="534"/>
      <c r="X174" s="534"/>
      <c r="Y174" s="534"/>
      <c r="Z174" s="534"/>
    </row>
    <row r="175" spans="1:26" ht="13.5" customHeight="1" x14ac:dyDescent="0.3">
      <c r="A175" s="842" t="s">
        <v>429</v>
      </c>
      <c r="B175" s="842" t="s">
        <v>430</v>
      </c>
      <c r="C175" s="842" t="s">
        <v>917</v>
      </c>
      <c r="D175" s="842" t="s">
        <v>62</v>
      </c>
      <c r="E175" s="842" t="s">
        <v>129</v>
      </c>
      <c r="F175" s="960"/>
      <c r="G175" s="844"/>
      <c r="H175" s="844"/>
      <c r="I175" s="796">
        <v>91</v>
      </c>
      <c r="J175" s="797">
        <v>119</v>
      </c>
      <c r="K175" s="798">
        <v>210</v>
      </c>
      <c r="L175" s="799">
        <v>30.333333333333332</v>
      </c>
      <c r="M175" s="800">
        <v>39.666666666666664</v>
      </c>
      <c r="N175" s="801">
        <v>70</v>
      </c>
      <c r="O175" s="848"/>
      <c r="P175" s="821">
        <v>192</v>
      </c>
      <c r="Q175" s="534"/>
      <c r="R175" s="534"/>
      <c r="S175" s="534"/>
      <c r="T175" s="534"/>
      <c r="U175" s="534"/>
      <c r="V175" s="534"/>
      <c r="W175" s="534"/>
      <c r="X175" s="534"/>
      <c r="Y175" s="534"/>
      <c r="Z175" s="534"/>
    </row>
    <row r="176" spans="1:26" ht="13.5" customHeight="1" x14ac:dyDescent="0.3">
      <c r="A176" s="842" t="s">
        <v>431</v>
      </c>
      <c r="B176" s="842" t="s">
        <v>432</v>
      </c>
      <c r="C176" s="842" t="s">
        <v>917</v>
      </c>
      <c r="D176" s="842" t="s">
        <v>62</v>
      </c>
      <c r="E176" s="842" t="s">
        <v>129</v>
      </c>
      <c r="F176" s="960"/>
      <c r="G176" s="844"/>
      <c r="H176" s="844"/>
      <c r="I176" s="796">
        <v>86</v>
      </c>
      <c r="J176" s="797">
        <v>135</v>
      </c>
      <c r="K176" s="798">
        <v>221</v>
      </c>
      <c r="L176" s="799">
        <v>28.666666666666668</v>
      </c>
      <c r="M176" s="800">
        <v>45</v>
      </c>
      <c r="N176" s="801">
        <v>73.666666666666671</v>
      </c>
      <c r="O176" s="848"/>
      <c r="P176" s="821">
        <v>198</v>
      </c>
      <c r="Q176" s="561"/>
      <c r="R176" s="561"/>
      <c r="S176" s="561"/>
      <c r="T176" s="561"/>
      <c r="U176" s="561"/>
      <c r="V176" s="561"/>
      <c r="W176" s="561"/>
      <c r="X176" s="561"/>
      <c r="Y176" s="561"/>
      <c r="Z176" s="561"/>
    </row>
    <row r="177" spans="1:26" ht="13.5" customHeight="1" x14ac:dyDescent="0.3">
      <c r="A177" s="842" t="s">
        <v>433</v>
      </c>
      <c r="B177" s="842" t="s">
        <v>434</v>
      </c>
      <c r="C177" s="842" t="s">
        <v>917</v>
      </c>
      <c r="D177" s="842" t="s">
        <v>62</v>
      </c>
      <c r="E177" s="842" t="s">
        <v>129</v>
      </c>
      <c r="F177" s="960"/>
      <c r="G177" s="844"/>
      <c r="H177" s="844"/>
      <c r="I177" s="796">
        <v>53</v>
      </c>
      <c r="J177" s="797">
        <v>65</v>
      </c>
      <c r="K177" s="798">
        <v>118</v>
      </c>
      <c r="L177" s="799">
        <v>17.666666666666668</v>
      </c>
      <c r="M177" s="800">
        <v>21.666666666666668</v>
      </c>
      <c r="N177" s="801">
        <v>39.333333333333336</v>
      </c>
      <c r="O177" s="848"/>
      <c r="P177" s="821">
        <v>18</v>
      </c>
      <c r="Q177" s="534"/>
      <c r="R177" s="534"/>
      <c r="S177" s="534"/>
      <c r="T177" s="534"/>
      <c r="U177" s="534"/>
      <c r="V177" s="534"/>
      <c r="W177" s="534"/>
      <c r="X177" s="534"/>
      <c r="Y177" s="534"/>
      <c r="Z177" s="534"/>
    </row>
    <row r="178" spans="1:26" ht="13.5" customHeight="1" x14ac:dyDescent="0.3">
      <c r="A178" s="842" t="s">
        <v>435</v>
      </c>
      <c r="B178" s="842" t="s">
        <v>436</v>
      </c>
      <c r="C178" s="842" t="s">
        <v>917</v>
      </c>
      <c r="D178" s="842" t="s">
        <v>62</v>
      </c>
      <c r="E178" s="842" t="s">
        <v>129</v>
      </c>
      <c r="F178" s="960"/>
      <c r="G178" s="844"/>
      <c r="H178" s="844"/>
      <c r="I178" s="796">
        <v>120</v>
      </c>
      <c r="J178" s="797">
        <v>151</v>
      </c>
      <c r="K178" s="798">
        <v>271</v>
      </c>
      <c r="L178" s="799">
        <v>40</v>
      </c>
      <c r="M178" s="800">
        <v>50.333333333333336</v>
      </c>
      <c r="N178" s="801">
        <v>90.333333333333329</v>
      </c>
      <c r="O178" s="848"/>
      <c r="P178" s="821">
        <v>112</v>
      </c>
      <c r="Q178" s="534"/>
      <c r="R178" s="534"/>
      <c r="S178" s="534"/>
      <c r="T178" s="534"/>
      <c r="U178" s="534"/>
      <c r="V178" s="534"/>
      <c r="W178" s="534"/>
      <c r="X178" s="534"/>
      <c r="Y178" s="534"/>
      <c r="Z178" s="534"/>
    </row>
    <row r="179" spans="1:26" ht="13.5" customHeight="1" x14ac:dyDescent="0.3">
      <c r="A179" s="842" t="s">
        <v>437</v>
      </c>
      <c r="B179" s="842" t="s">
        <v>438</v>
      </c>
      <c r="C179" s="842" t="s">
        <v>917</v>
      </c>
      <c r="D179" s="842" t="s">
        <v>62</v>
      </c>
      <c r="E179" s="842" t="s">
        <v>129</v>
      </c>
      <c r="F179" s="960"/>
      <c r="G179" s="844"/>
      <c r="H179" s="844"/>
      <c r="I179" s="796">
        <v>68</v>
      </c>
      <c r="J179" s="797">
        <v>82</v>
      </c>
      <c r="K179" s="798">
        <v>150</v>
      </c>
      <c r="L179" s="799">
        <v>22.666666666666668</v>
      </c>
      <c r="M179" s="800">
        <v>27.333333333333332</v>
      </c>
      <c r="N179" s="801">
        <v>50</v>
      </c>
      <c r="O179" s="848"/>
      <c r="P179" s="821">
        <v>36</v>
      </c>
      <c r="Q179" s="534"/>
      <c r="R179" s="534"/>
      <c r="S179" s="534"/>
      <c r="T179" s="534"/>
      <c r="U179" s="534"/>
      <c r="V179" s="534"/>
      <c r="W179" s="534"/>
      <c r="X179" s="534"/>
      <c r="Y179" s="534"/>
      <c r="Z179" s="534"/>
    </row>
    <row r="180" spans="1:26" ht="13.5" customHeight="1" x14ac:dyDescent="0.3">
      <c r="A180" s="842" t="s">
        <v>439</v>
      </c>
      <c r="B180" s="842" t="s">
        <v>440</v>
      </c>
      <c r="C180" s="842" t="s">
        <v>917</v>
      </c>
      <c r="D180" s="842" t="s">
        <v>62</v>
      </c>
      <c r="E180" s="842" t="s">
        <v>129</v>
      </c>
      <c r="F180" s="960"/>
      <c r="G180" s="844"/>
      <c r="H180" s="844"/>
      <c r="I180" s="796">
        <v>90</v>
      </c>
      <c r="J180" s="797">
        <v>123</v>
      </c>
      <c r="K180" s="798">
        <v>213</v>
      </c>
      <c r="L180" s="799">
        <v>30</v>
      </c>
      <c r="M180" s="800">
        <v>41</v>
      </c>
      <c r="N180" s="801">
        <v>71</v>
      </c>
      <c r="O180" s="848"/>
      <c r="P180" s="821">
        <v>46</v>
      </c>
      <c r="Q180" s="534"/>
      <c r="R180" s="534"/>
      <c r="S180" s="534"/>
      <c r="T180" s="534"/>
      <c r="U180" s="534"/>
      <c r="V180" s="534"/>
      <c r="W180" s="534"/>
      <c r="X180" s="534"/>
      <c r="Y180" s="534"/>
      <c r="Z180" s="534"/>
    </row>
    <row r="181" spans="1:26" ht="13.5" customHeight="1" x14ac:dyDescent="0.3">
      <c r="A181" s="842" t="s">
        <v>441</v>
      </c>
      <c r="B181" s="842" t="s">
        <v>442</v>
      </c>
      <c r="C181" s="842" t="s">
        <v>917</v>
      </c>
      <c r="D181" s="842" t="s">
        <v>62</v>
      </c>
      <c r="E181" s="842" t="s">
        <v>129</v>
      </c>
      <c r="F181" s="960"/>
      <c r="G181" s="844"/>
      <c r="H181" s="844"/>
      <c r="I181" s="796">
        <v>53</v>
      </c>
      <c r="J181" s="797">
        <v>68</v>
      </c>
      <c r="K181" s="798">
        <v>121</v>
      </c>
      <c r="L181" s="799">
        <v>17.666666666666668</v>
      </c>
      <c r="M181" s="800">
        <v>22.666666666666668</v>
      </c>
      <c r="N181" s="801">
        <v>40.333333333333336</v>
      </c>
      <c r="O181" s="848"/>
      <c r="P181" s="821">
        <v>282</v>
      </c>
      <c r="Q181" s="534"/>
      <c r="R181" s="534"/>
      <c r="S181" s="534"/>
      <c r="T181" s="534"/>
      <c r="U181" s="534"/>
      <c r="V181" s="534"/>
      <c r="W181" s="534"/>
      <c r="X181" s="534"/>
      <c r="Y181" s="534"/>
      <c r="Z181" s="534"/>
    </row>
    <row r="182" spans="1:26" ht="13.5" customHeight="1" x14ac:dyDescent="0.3">
      <c r="A182" s="842" t="s">
        <v>443</v>
      </c>
      <c r="B182" s="842" t="s">
        <v>444</v>
      </c>
      <c r="C182" s="842" t="s">
        <v>917</v>
      </c>
      <c r="D182" s="842" t="s">
        <v>62</v>
      </c>
      <c r="E182" s="842" t="s">
        <v>129</v>
      </c>
      <c r="F182" s="960"/>
      <c r="G182" s="844"/>
      <c r="H182" s="844"/>
      <c r="I182" s="796">
        <v>53</v>
      </c>
      <c r="J182" s="797">
        <v>74</v>
      </c>
      <c r="K182" s="798">
        <v>127</v>
      </c>
      <c r="L182" s="799">
        <v>17.666666666666668</v>
      </c>
      <c r="M182" s="800">
        <v>24.666666666666668</v>
      </c>
      <c r="N182" s="801">
        <v>42.333333333333336</v>
      </c>
      <c r="O182" s="848"/>
      <c r="P182" s="821">
        <v>91</v>
      </c>
      <c r="Q182" s="534"/>
      <c r="R182" s="534"/>
      <c r="S182" s="534"/>
      <c r="T182" s="534"/>
      <c r="U182" s="534"/>
      <c r="V182" s="534"/>
      <c r="W182" s="534"/>
      <c r="X182" s="534"/>
      <c r="Y182" s="534"/>
      <c r="Z182" s="534"/>
    </row>
    <row r="183" spans="1:26" ht="13.5" customHeight="1" x14ac:dyDescent="0.3">
      <c r="A183" s="842" t="s">
        <v>445</v>
      </c>
      <c r="B183" s="842" t="s">
        <v>446</v>
      </c>
      <c r="C183" s="842" t="s">
        <v>917</v>
      </c>
      <c r="D183" s="842" t="s">
        <v>62</v>
      </c>
      <c r="E183" s="842" t="s">
        <v>129</v>
      </c>
      <c r="F183" s="960"/>
      <c r="G183" s="844"/>
      <c r="H183" s="844"/>
      <c r="I183" s="796">
        <v>85</v>
      </c>
      <c r="J183" s="797">
        <v>106</v>
      </c>
      <c r="K183" s="798">
        <v>191</v>
      </c>
      <c r="L183" s="799">
        <v>28.333333333333332</v>
      </c>
      <c r="M183" s="800">
        <v>35.333333333333336</v>
      </c>
      <c r="N183" s="801">
        <v>63.666666666666664</v>
      </c>
      <c r="O183" s="848"/>
      <c r="P183" s="821">
        <v>210</v>
      </c>
      <c r="Q183" s="534"/>
      <c r="R183" s="534"/>
      <c r="S183" s="534"/>
      <c r="T183" s="534"/>
      <c r="U183" s="534"/>
      <c r="V183" s="534"/>
      <c r="W183" s="534"/>
      <c r="X183" s="534"/>
      <c r="Y183" s="534"/>
      <c r="Z183" s="534"/>
    </row>
    <row r="184" spans="1:26" ht="13.5" customHeight="1" x14ac:dyDescent="0.3">
      <c r="A184" s="842" t="s">
        <v>447</v>
      </c>
      <c r="B184" s="842" t="s">
        <v>448</v>
      </c>
      <c r="C184" s="842" t="s">
        <v>917</v>
      </c>
      <c r="D184" s="842" t="s">
        <v>62</v>
      </c>
      <c r="E184" s="842" t="s">
        <v>129</v>
      </c>
      <c r="F184" s="960"/>
      <c r="G184" s="844"/>
      <c r="H184" s="844"/>
      <c r="I184" s="796">
        <v>102</v>
      </c>
      <c r="J184" s="797">
        <v>124</v>
      </c>
      <c r="K184" s="798">
        <v>226</v>
      </c>
      <c r="L184" s="799">
        <v>34</v>
      </c>
      <c r="M184" s="800">
        <v>41.333333333333336</v>
      </c>
      <c r="N184" s="801">
        <v>75.333333333333329</v>
      </c>
      <c r="O184" s="848"/>
      <c r="P184" s="821">
        <v>178</v>
      </c>
      <c r="Q184" s="534"/>
      <c r="R184" s="534"/>
      <c r="S184" s="534"/>
      <c r="T184" s="534"/>
      <c r="U184" s="534"/>
      <c r="V184" s="534"/>
      <c r="W184" s="534"/>
      <c r="X184" s="534"/>
      <c r="Y184" s="534"/>
      <c r="Z184" s="534"/>
    </row>
    <row r="185" spans="1:26" ht="13.5" customHeight="1" x14ac:dyDescent="0.3">
      <c r="A185" s="842" t="s">
        <v>449</v>
      </c>
      <c r="B185" s="842" t="s">
        <v>450</v>
      </c>
      <c r="C185" s="842" t="s">
        <v>917</v>
      </c>
      <c r="D185" s="842" t="s">
        <v>62</v>
      </c>
      <c r="E185" s="842" t="s">
        <v>129</v>
      </c>
      <c r="F185" s="960"/>
      <c r="G185" s="844"/>
      <c r="H185" s="844"/>
      <c r="I185" s="796">
        <v>115</v>
      </c>
      <c r="J185" s="797">
        <v>144</v>
      </c>
      <c r="K185" s="798">
        <v>259</v>
      </c>
      <c r="L185" s="799">
        <v>38.333333333333336</v>
      </c>
      <c r="M185" s="800">
        <v>48</v>
      </c>
      <c r="N185" s="801">
        <v>86.333333333333329</v>
      </c>
      <c r="O185" s="848"/>
      <c r="P185" s="821">
        <v>147</v>
      </c>
      <c r="Q185" s="534"/>
      <c r="R185" s="534"/>
      <c r="S185" s="534"/>
      <c r="T185" s="534"/>
      <c r="U185" s="534"/>
      <c r="V185" s="534"/>
      <c r="W185" s="534"/>
      <c r="X185" s="534"/>
      <c r="Y185" s="534"/>
      <c r="Z185" s="534"/>
    </row>
    <row r="186" spans="1:26" ht="13.5" customHeight="1" x14ac:dyDescent="0.3">
      <c r="A186" s="842" t="s">
        <v>154</v>
      </c>
      <c r="B186" s="842" t="s">
        <v>155</v>
      </c>
      <c r="C186" s="842" t="s">
        <v>921</v>
      </c>
      <c r="D186" s="842" t="s">
        <v>61</v>
      </c>
      <c r="E186" s="842" t="s">
        <v>129</v>
      </c>
      <c r="F186" s="960"/>
      <c r="G186" s="844"/>
      <c r="H186" s="844"/>
      <c r="I186" s="796">
        <v>178</v>
      </c>
      <c r="J186" s="797">
        <v>246</v>
      </c>
      <c r="K186" s="798">
        <v>424</v>
      </c>
      <c r="L186" s="799">
        <v>59.333333333333336</v>
      </c>
      <c r="M186" s="800">
        <v>82</v>
      </c>
      <c r="N186" s="801">
        <v>141.33333333333334</v>
      </c>
      <c r="O186" s="848"/>
      <c r="P186" s="821">
        <v>22</v>
      </c>
      <c r="Q186" s="560"/>
      <c r="R186" s="560"/>
      <c r="S186" s="560"/>
      <c r="T186" s="560"/>
      <c r="U186" s="560"/>
      <c r="V186" s="560"/>
      <c r="W186" s="560"/>
      <c r="X186" s="560"/>
      <c r="Y186" s="560"/>
      <c r="Z186" s="560"/>
    </row>
    <row r="187" spans="1:26" ht="13.5" customHeight="1" x14ac:dyDescent="0.3">
      <c r="A187" s="842" t="s">
        <v>146</v>
      </c>
      <c r="B187" s="842" t="s">
        <v>147</v>
      </c>
      <c r="C187" s="842" t="s">
        <v>921</v>
      </c>
      <c r="D187" s="842" t="s">
        <v>61</v>
      </c>
      <c r="E187" s="842" t="s">
        <v>129</v>
      </c>
      <c r="F187" s="960"/>
      <c r="G187" s="844"/>
      <c r="H187" s="844"/>
      <c r="I187" s="796">
        <v>72</v>
      </c>
      <c r="J187" s="797">
        <v>60</v>
      </c>
      <c r="K187" s="798">
        <v>132</v>
      </c>
      <c r="L187" s="799">
        <v>24</v>
      </c>
      <c r="M187" s="800">
        <v>20</v>
      </c>
      <c r="N187" s="801">
        <v>44</v>
      </c>
      <c r="O187" s="848"/>
      <c r="P187" s="821">
        <v>281</v>
      </c>
      <c r="Q187" s="534"/>
      <c r="R187" s="534"/>
      <c r="S187" s="534"/>
      <c r="T187" s="534"/>
      <c r="U187" s="534"/>
      <c r="V187" s="534"/>
      <c r="W187" s="534"/>
      <c r="X187" s="534"/>
      <c r="Y187" s="534"/>
      <c r="Z187" s="534"/>
    </row>
    <row r="188" spans="1:26" ht="13.5" customHeight="1" x14ac:dyDescent="0.3">
      <c r="A188" s="842" t="s">
        <v>148</v>
      </c>
      <c r="B188" s="842" t="s">
        <v>149</v>
      </c>
      <c r="C188" s="842" t="s">
        <v>921</v>
      </c>
      <c r="D188" s="842" t="s">
        <v>61</v>
      </c>
      <c r="E188" s="842" t="s">
        <v>129</v>
      </c>
      <c r="F188" s="960"/>
      <c r="G188" s="844"/>
      <c r="H188" s="844"/>
      <c r="I188" s="796">
        <v>102</v>
      </c>
      <c r="J188" s="797">
        <v>137</v>
      </c>
      <c r="K188" s="798">
        <v>239</v>
      </c>
      <c r="L188" s="799">
        <v>34</v>
      </c>
      <c r="M188" s="800">
        <v>45.666666666666664</v>
      </c>
      <c r="N188" s="801">
        <v>79.666666666666671</v>
      </c>
      <c r="O188" s="848"/>
      <c r="P188" s="821">
        <v>244</v>
      </c>
      <c r="Q188" s="534"/>
      <c r="R188" s="534"/>
      <c r="S188" s="534"/>
      <c r="T188" s="534"/>
      <c r="U188" s="534"/>
      <c r="V188" s="534"/>
      <c r="W188" s="534"/>
      <c r="X188" s="534"/>
      <c r="Y188" s="534"/>
      <c r="Z188" s="534"/>
    </row>
    <row r="189" spans="1:26" ht="13.5" customHeight="1" x14ac:dyDescent="0.3">
      <c r="A189" s="842" t="s">
        <v>150</v>
      </c>
      <c r="B189" s="842" t="s">
        <v>151</v>
      </c>
      <c r="C189" s="842" t="s">
        <v>921</v>
      </c>
      <c r="D189" s="842" t="s">
        <v>61</v>
      </c>
      <c r="E189" s="842" t="s">
        <v>129</v>
      </c>
      <c r="F189" s="960"/>
      <c r="G189" s="844"/>
      <c r="H189" s="844"/>
      <c r="I189" s="796">
        <v>62</v>
      </c>
      <c r="J189" s="797">
        <v>74</v>
      </c>
      <c r="K189" s="798">
        <v>136</v>
      </c>
      <c r="L189" s="799">
        <v>20.666666666666668</v>
      </c>
      <c r="M189" s="800">
        <v>24.666666666666668</v>
      </c>
      <c r="N189" s="801">
        <v>45.333333333333336</v>
      </c>
      <c r="O189" s="848"/>
      <c r="P189" s="821">
        <v>308</v>
      </c>
      <c r="Q189" s="534"/>
      <c r="R189" s="534"/>
      <c r="S189" s="534"/>
      <c r="T189" s="534"/>
      <c r="U189" s="534"/>
      <c r="V189" s="534"/>
      <c r="W189" s="534"/>
      <c r="X189" s="534"/>
      <c r="Y189" s="534"/>
      <c r="Z189" s="534"/>
    </row>
    <row r="190" spans="1:26" ht="13.5" customHeight="1" x14ac:dyDescent="0.3">
      <c r="A190" s="842" t="s">
        <v>152</v>
      </c>
      <c r="B190" s="842" t="s">
        <v>153</v>
      </c>
      <c r="C190" s="842" t="s">
        <v>921</v>
      </c>
      <c r="D190" s="842" t="s">
        <v>61</v>
      </c>
      <c r="E190" s="842" t="s">
        <v>129</v>
      </c>
      <c r="F190" s="960"/>
      <c r="G190" s="844"/>
      <c r="H190" s="844"/>
      <c r="I190" s="796">
        <v>65</v>
      </c>
      <c r="J190" s="797">
        <v>100</v>
      </c>
      <c r="K190" s="798">
        <v>165</v>
      </c>
      <c r="L190" s="799">
        <v>21.666666666666668</v>
      </c>
      <c r="M190" s="800">
        <v>33.333333333333336</v>
      </c>
      <c r="N190" s="801">
        <v>55</v>
      </c>
      <c r="O190" s="848"/>
      <c r="P190" s="821">
        <v>232</v>
      </c>
      <c r="Q190" s="534"/>
      <c r="R190" s="534"/>
      <c r="S190" s="534"/>
      <c r="T190" s="534"/>
      <c r="U190" s="534"/>
      <c r="V190" s="534"/>
      <c r="W190" s="534"/>
      <c r="X190" s="534"/>
      <c r="Y190" s="534"/>
      <c r="Z190" s="534"/>
    </row>
    <row r="191" spans="1:26" ht="13.5" customHeight="1" x14ac:dyDescent="0.3">
      <c r="A191" s="842" t="s">
        <v>156</v>
      </c>
      <c r="B191" s="842" t="s">
        <v>157</v>
      </c>
      <c r="C191" s="842" t="s">
        <v>921</v>
      </c>
      <c r="D191" s="842" t="s">
        <v>61</v>
      </c>
      <c r="E191" s="842" t="s">
        <v>129</v>
      </c>
      <c r="F191" s="960"/>
      <c r="G191" s="844"/>
      <c r="H191" s="844"/>
      <c r="I191" s="796">
        <v>36</v>
      </c>
      <c r="J191" s="797">
        <v>56</v>
      </c>
      <c r="K191" s="798">
        <v>92</v>
      </c>
      <c r="L191" s="799">
        <v>12</v>
      </c>
      <c r="M191" s="800">
        <v>18.666666666666668</v>
      </c>
      <c r="N191" s="801">
        <v>30.666666666666668</v>
      </c>
      <c r="O191" s="848"/>
      <c r="P191" s="821">
        <v>248</v>
      </c>
      <c r="Q191" s="534"/>
      <c r="R191" s="534"/>
      <c r="S191" s="534"/>
      <c r="T191" s="534"/>
      <c r="U191" s="534"/>
      <c r="V191" s="534"/>
      <c r="W191" s="534"/>
      <c r="X191" s="534"/>
      <c r="Y191" s="534"/>
      <c r="Z191" s="534"/>
    </row>
    <row r="192" spans="1:26" ht="13.5" customHeight="1" x14ac:dyDescent="0.3">
      <c r="A192" s="842" t="s">
        <v>158</v>
      </c>
      <c r="B192" s="842" t="s">
        <v>159</v>
      </c>
      <c r="C192" s="842" t="s">
        <v>921</v>
      </c>
      <c r="D192" s="842" t="s">
        <v>61</v>
      </c>
      <c r="E192" s="842" t="s">
        <v>129</v>
      </c>
      <c r="F192" s="960"/>
      <c r="G192" s="844"/>
      <c r="H192" s="844"/>
      <c r="I192" s="796">
        <v>53</v>
      </c>
      <c r="J192" s="797">
        <v>91</v>
      </c>
      <c r="K192" s="798">
        <v>144</v>
      </c>
      <c r="L192" s="799">
        <v>17.666666666666668</v>
      </c>
      <c r="M192" s="800">
        <v>30.333333333333332</v>
      </c>
      <c r="N192" s="801">
        <v>48</v>
      </c>
      <c r="O192" s="848"/>
      <c r="P192" s="821">
        <v>216</v>
      </c>
      <c r="Q192" s="534"/>
      <c r="R192" s="534"/>
      <c r="S192" s="534"/>
      <c r="T192" s="534"/>
      <c r="U192" s="534"/>
      <c r="V192" s="534"/>
      <c r="W192" s="534"/>
      <c r="X192" s="534"/>
      <c r="Y192" s="534"/>
      <c r="Z192" s="534"/>
    </row>
    <row r="193" spans="1:26" ht="13.5" customHeight="1" x14ac:dyDescent="0.3">
      <c r="A193" s="842" t="s">
        <v>160</v>
      </c>
      <c r="B193" s="842" t="s">
        <v>161</v>
      </c>
      <c r="C193" s="842" t="s">
        <v>921</v>
      </c>
      <c r="D193" s="842" t="s">
        <v>61</v>
      </c>
      <c r="E193" s="842" t="s">
        <v>129</v>
      </c>
      <c r="F193" s="960"/>
      <c r="G193" s="844"/>
      <c r="H193" s="844"/>
      <c r="I193" s="796">
        <v>44</v>
      </c>
      <c r="J193" s="797">
        <v>53</v>
      </c>
      <c r="K193" s="798">
        <v>97</v>
      </c>
      <c r="L193" s="799">
        <v>14.666666666666666</v>
      </c>
      <c r="M193" s="800">
        <v>17.666666666666668</v>
      </c>
      <c r="N193" s="801">
        <v>32.333333333333336</v>
      </c>
      <c r="O193" s="848"/>
      <c r="P193" s="821">
        <v>249</v>
      </c>
      <c r="Q193" s="534"/>
      <c r="R193" s="534"/>
      <c r="S193" s="534"/>
      <c r="T193" s="534"/>
      <c r="U193" s="534"/>
      <c r="V193" s="534"/>
      <c r="W193" s="534"/>
      <c r="X193" s="534"/>
      <c r="Y193" s="534"/>
      <c r="Z193" s="534"/>
    </row>
    <row r="194" spans="1:26" ht="13.5" customHeight="1" x14ac:dyDescent="0.3">
      <c r="A194" s="842" t="s">
        <v>703</v>
      </c>
      <c r="B194" s="842" t="s">
        <v>704</v>
      </c>
      <c r="C194" s="842" t="s">
        <v>919</v>
      </c>
      <c r="D194" s="842" t="s">
        <v>705</v>
      </c>
      <c r="E194" s="842" t="s">
        <v>129</v>
      </c>
      <c r="F194" s="960"/>
      <c r="G194" s="844"/>
      <c r="H194" s="844"/>
      <c r="I194" s="796">
        <v>139</v>
      </c>
      <c r="J194" s="797">
        <v>154</v>
      </c>
      <c r="K194" s="798">
        <v>293</v>
      </c>
      <c r="L194" s="799">
        <v>46.333333333333336</v>
      </c>
      <c r="M194" s="800">
        <v>51.333333333333336</v>
      </c>
      <c r="N194" s="801">
        <v>97.666666666666671</v>
      </c>
      <c r="O194" s="848"/>
      <c r="P194" s="821">
        <v>66</v>
      </c>
      <c r="Q194" s="534"/>
      <c r="R194" s="534"/>
      <c r="S194" s="534"/>
      <c r="T194" s="534"/>
      <c r="U194" s="534"/>
      <c r="V194" s="534"/>
      <c r="W194" s="534"/>
      <c r="X194" s="534"/>
      <c r="Y194" s="534"/>
      <c r="Z194" s="534"/>
    </row>
    <row r="195" spans="1:26" ht="13.5" customHeight="1" x14ac:dyDescent="0.3">
      <c r="A195" s="842" t="s">
        <v>706</v>
      </c>
      <c r="B195" s="842" t="s">
        <v>707</v>
      </c>
      <c r="C195" s="842" t="s">
        <v>919</v>
      </c>
      <c r="D195" s="842" t="s">
        <v>705</v>
      </c>
      <c r="E195" s="842" t="s">
        <v>129</v>
      </c>
      <c r="F195" s="960"/>
      <c r="G195" s="844"/>
      <c r="H195" s="844"/>
      <c r="I195" s="796">
        <v>123</v>
      </c>
      <c r="J195" s="797">
        <v>173</v>
      </c>
      <c r="K195" s="798">
        <v>296</v>
      </c>
      <c r="L195" s="799">
        <v>41</v>
      </c>
      <c r="M195" s="800">
        <v>57.666666666666664</v>
      </c>
      <c r="N195" s="801">
        <v>98.666666666666671</v>
      </c>
      <c r="O195" s="848"/>
      <c r="P195" s="821">
        <v>120</v>
      </c>
      <c r="Q195" s="534"/>
      <c r="R195" s="534"/>
      <c r="S195" s="534"/>
      <c r="T195" s="534"/>
      <c r="U195" s="534"/>
      <c r="V195" s="534"/>
      <c r="W195" s="534"/>
      <c r="X195" s="534"/>
      <c r="Y195" s="534"/>
      <c r="Z195" s="534"/>
    </row>
    <row r="196" spans="1:26" ht="13.5" customHeight="1" x14ac:dyDescent="0.3">
      <c r="A196" s="842" t="s">
        <v>162</v>
      </c>
      <c r="B196" s="842" t="s">
        <v>163</v>
      </c>
      <c r="C196" s="842" t="s">
        <v>919</v>
      </c>
      <c r="D196" s="842" t="s">
        <v>61</v>
      </c>
      <c r="E196" s="842" t="s">
        <v>129</v>
      </c>
      <c r="F196" s="960"/>
      <c r="G196" s="844"/>
      <c r="H196" s="844"/>
      <c r="I196" s="796">
        <v>48</v>
      </c>
      <c r="J196" s="797">
        <v>72</v>
      </c>
      <c r="K196" s="798">
        <v>120</v>
      </c>
      <c r="L196" s="799">
        <v>16</v>
      </c>
      <c r="M196" s="800">
        <v>24</v>
      </c>
      <c r="N196" s="801">
        <v>40</v>
      </c>
      <c r="O196" s="848"/>
      <c r="P196" s="821">
        <v>85</v>
      </c>
      <c r="Q196" s="534"/>
      <c r="R196" s="534"/>
      <c r="S196" s="534"/>
      <c r="T196" s="534"/>
      <c r="U196" s="534"/>
      <c r="V196" s="534"/>
      <c r="W196" s="534"/>
      <c r="X196" s="534"/>
      <c r="Y196" s="534"/>
      <c r="Z196" s="534"/>
    </row>
    <row r="197" spans="1:26" ht="13.5" customHeight="1" x14ac:dyDescent="0.3">
      <c r="A197" s="842" t="s">
        <v>164</v>
      </c>
      <c r="B197" s="842" t="s">
        <v>165</v>
      </c>
      <c r="C197" s="842" t="s">
        <v>919</v>
      </c>
      <c r="D197" s="842" t="s">
        <v>61</v>
      </c>
      <c r="E197" s="842" t="s">
        <v>129</v>
      </c>
      <c r="F197" s="960"/>
      <c r="G197" s="844"/>
      <c r="H197" s="844"/>
      <c r="I197" s="796">
        <v>165</v>
      </c>
      <c r="J197" s="797">
        <v>174</v>
      </c>
      <c r="K197" s="798">
        <v>339</v>
      </c>
      <c r="L197" s="799">
        <v>55</v>
      </c>
      <c r="M197" s="800">
        <v>58</v>
      </c>
      <c r="N197" s="801">
        <v>113</v>
      </c>
      <c r="O197" s="848"/>
      <c r="P197" s="821">
        <v>30</v>
      </c>
      <c r="Q197" s="534"/>
      <c r="R197" s="534"/>
      <c r="S197" s="534"/>
      <c r="T197" s="534"/>
      <c r="U197" s="534"/>
      <c r="V197" s="534"/>
      <c r="W197" s="534"/>
      <c r="X197" s="534"/>
      <c r="Y197" s="534"/>
      <c r="Z197" s="534"/>
    </row>
    <row r="198" spans="1:26" ht="13.5" customHeight="1" x14ac:dyDescent="0.3">
      <c r="A198" s="842" t="s">
        <v>166</v>
      </c>
      <c r="B198" s="842" t="s">
        <v>167</v>
      </c>
      <c r="C198" s="842" t="s">
        <v>919</v>
      </c>
      <c r="D198" s="842" t="s">
        <v>61</v>
      </c>
      <c r="E198" s="842" t="s">
        <v>129</v>
      </c>
      <c r="F198" s="960"/>
      <c r="G198" s="844"/>
      <c r="H198" s="844"/>
      <c r="I198" s="796">
        <v>75</v>
      </c>
      <c r="J198" s="797">
        <v>93</v>
      </c>
      <c r="K198" s="798">
        <v>168</v>
      </c>
      <c r="L198" s="799">
        <v>25</v>
      </c>
      <c r="M198" s="800">
        <v>31</v>
      </c>
      <c r="N198" s="801">
        <v>56</v>
      </c>
      <c r="O198" s="848"/>
      <c r="P198" s="821">
        <v>68</v>
      </c>
      <c r="Q198" s="534"/>
      <c r="R198" s="534"/>
      <c r="S198" s="534"/>
      <c r="T198" s="534"/>
      <c r="U198" s="534"/>
      <c r="V198" s="534"/>
      <c r="W198" s="534"/>
      <c r="X198" s="534"/>
      <c r="Y198" s="534"/>
      <c r="Z198" s="534"/>
    </row>
    <row r="199" spans="1:26" ht="13.5" customHeight="1" x14ac:dyDescent="0.3">
      <c r="A199" s="842" t="s">
        <v>168</v>
      </c>
      <c r="B199" s="842" t="s">
        <v>169</v>
      </c>
      <c r="C199" s="842" t="s">
        <v>919</v>
      </c>
      <c r="D199" s="842" t="s">
        <v>61</v>
      </c>
      <c r="E199" s="842" t="s">
        <v>129</v>
      </c>
      <c r="F199" s="960"/>
      <c r="G199" s="844"/>
      <c r="H199" s="844"/>
      <c r="I199" s="796">
        <v>87</v>
      </c>
      <c r="J199" s="797">
        <v>112</v>
      </c>
      <c r="K199" s="798">
        <v>199</v>
      </c>
      <c r="L199" s="799">
        <v>29</v>
      </c>
      <c r="M199" s="800">
        <v>37.333333333333336</v>
      </c>
      <c r="N199" s="801">
        <v>66.333333333333329</v>
      </c>
      <c r="O199" s="848"/>
      <c r="P199" s="821">
        <v>268</v>
      </c>
      <c r="Q199" s="534"/>
      <c r="R199" s="534"/>
      <c r="S199" s="534"/>
      <c r="T199" s="534"/>
      <c r="U199" s="534"/>
      <c r="V199" s="534"/>
      <c r="W199" s="534"/>
      <c r="X199" s="534"/>
      <c r="Y199" s="534"/>
      <c r="Z199" s="534"/>
    </row>
    <row r="200" spans="1:26" ht="13.5" customHeight="1" x14ac:dyDescent="0.3">
      <c r="A200" s="842" t="s">
        <v>170</v>
      </c>
      <c r="B200" s="842" t="s">
        <v>171</v>
      </c>
      <c r="C200" s="842" t="s">
        <v>919</v>
      </c>
      <c r="D200" s="842" t="s">
        <v>61</v>
      </c>
      <c r="E200" s="842" t="s">
        <v>129</v>
      </c>
      <c r="F200" s="960"/>
      <c r="G200" s="844"/>
      <c r="H200" s="844"/>
      <c r="I200" s="796">
        <v>73</v>
      </c>
      <c r="J200" s="797">
        <v>91</v>
      </c>
      <c r="K200" s="798">
        <v>164</v>
      </c>
      <c r="L200" s="799">
        <v>24.333333333333332</v>
      </c>
      <c r="M200" s="800">
        <v>30.333333333333332</v>
      </c>
      <c r="N200" s="801">
        <v>54.666666666666664</v>
      </c>
      <c r="O200" s="848"/>
      <c r="P200" s="821">
        <v>144</v>
      </c>
      <c r="Q200" s="534"/>
      <c r="R200" s="534"/>
      <c r="S200" s="534"/>
      <c r="T200" s="534"/>
      <c r="U200" s="534"/>
      <c r="V200" s="534"/>
      <c r="W200" s="534"/>
      <c r="X200" s="534"/>
      <c r="Y200" s="534"/>
      <c r="Z200" s="534"/>
    </row>
    <row r="201" spans="1:26" ht="13.5" customHeight="1" x14ac:dyDescent="0.3">
      <c r="A201" s="842" t="s">
        <v>172</v>
      </c>
      <c r="B201" s="842" t="s">
        <v>173</v>
      </c>
      <c r="C201" s="842" t="s">
        <v>919</v>
      </c>
      <c r="D201" s="842" t="s">
        <v>61</v>
      </c>
      <c r="E201" s="842" t="s">
        <v>129</v>
      </c>
      <c r="F201" s="960"/>
      <c r="G201" s="844"/>
      <c r="H201" s="844"/>
      <c r="I201" s="796">
        <v>104</v>
      </c>
      <c r="J201" s="797">
        <v>158</v>
      </c>
      <c r="K201" s="798">
        <v>262</v>
      </c>
      <c r="L201" s="799">
        <v>34.666666666666664</v>
      </c>
      <c r="M201" s="800">
        <v>52.666666666666664</v>
      </c>
      <c r="N201" s="801">
        <v>87.333333333333329</v>
      </c>
      <c r="O201" s="848"/>
      <c r="P201" s="821">
        <v>234</v>
      </c>
      <c r="Q201" s="534"/>
      <c r="R201" s="534"/>
      <c r="S201" s="534"/>
      <c r="T201" s="534"/>
      <c r="U201" s="534"/>
      <c r="V201" s="534"/>
      <c r="W201" s="534"/>
      <c r="X201" s="534"/>
      <c r="Y201" s="534"/>
      <c r="Z201" s="534"/>
    </row>
    <row r="202" spans="1:26" ht="13.5" customHeight="1" x14ac:dyDescent="0.3">
      <c r="A202" s="842" t="s">
        <v>174</v>
      </c>
      <c r="B202" s="842" t="s">
        <v>175</v>
      </c>
      <c r="C202" s="842" t="s">
        <v>919</v>
      </c>
      <c r="D202" s="842" t="s">
        <v>61</v>
      </c>
      <c r="E202" s="842" t="s">
        <v>129</v>
      </c>
      <c r="F202" s="960"/>
      <c r="G202" s="844"/>
      <c r="H202" s="844"/>
      <c r="I202" s="796">
        <v>96</v>
      </c>
      <c r="J202" s="797">
        <v>101</v>
      </c>
      <c r="K202" s="798">
        <v>197</v>
      </c>
      <c r="L202" s="799">
        <v>32</v>
      </c>
      <c r="M202" s="800">
        <v>33.666666666666664</v>
      </c>
      <c r="N202" s="801">
        <v>65.666666666666671</v>
      </c>
      <c r="O202" s="848"/>
      <c r="P202" s="821">
        <v>146</v>
      </c>
      <c r="Q202" s="534"/>
      <c r="R202" s="534"/>
      <c r="S202" s="534"/>
      <c r="T202" s="534"/>
      <c r="U202" s="534"/>
      <c r="V202" s="534"/>
      <c r="W202" s="534"/>
      <c r="X202" s="534"/>
      <c r="Y202" s="534"/>
      <c r="Z202" s="534"/>
    </row>
    <row r="203" spans="1:26" ht="13.5" customHeight="1" x14ac:dyDescent="0.3">
      <c r="A203" s="842" t="s">
        <v>451</v>
      </c>
      <c r="B203" s="842" t="s">
        <v>452</v>
      </c>
      <c r="C203" s="842" t="s">
        <v>950</v>
      </c>
      <c r="D203" s="842" t="s">
        <v>62</v>
      </c>
      <c r="E203" s="842" t="s">
        <v>129</v>
      </c>
      <c r="F203" s="960"/>
      <c r="G203" s="844"/>
      <c r="H203" s="844"/>
      <c r="I203" s="796">
        <v>113</v>
      </c>
      <c r="J203" s="797">
        <v>132</v>
      </c>
      <c r="K203" s="798">
        <v>245</v>
      </c>
      <c r="L203" s="799">
        <v>37.666666666666664</v>
      </c>
      <c r="M203" s="800">
        <v>44</v>
      </c>
      <c r="N203" s="801">
        <v>81.666666666666671</v>
      </c>
      <c r="O203" s="848"/>
      <c r="P203" s="821">
        <v>3</v>
      </c>
      <c r="Q203" s="560"/>
      <c r="R203" s="560"/>
      <c r="S203" s="560"/>
      <c r="T203" s="560"/>
      <c r="U203" s="560"/>
      <c r="V203" s="560"/>
      <c r="W203" s="560"/>
      <c r="X203" s="560"/>
      <c r="Y203" s="560"/>
      <c r="Z203" s="560"/>
    </row>
    <row r="204" spans="1:26" ht="13.5" customHeight="1" x14ac:dyDescent="0.3">
      <c r="A204" s="842" t="s">
        <v>453</v>
      </c>
      <c r="B204" s="842" t="s">
        <v>454</v>
      </c>
      <c r="C204" s="842" t="s">
        <v>950</v>
      </c>
      <c r="D204" s="842" t="s">
        <v>62</v>
      </c>
      <c r="E204" s="842" t="s">
        <v>129</v>
      </c>
      <c r="F204" s="960"/>
      <c r="G204" s="844"/>
      <c r="H204" s="844"/>
      <c r="I204" s="796">
        <v>336</v>
      </c>
      <c r="J204" s="797">
        <v>363</v>
      </c>
      <c r="K204" s="798">
        <v>699</v>
      </c>
      <c r="L204" s="799">
        <v>112</v>
      </c>
      <c r="M204" s="800">
        <v>121</v>
      </c>
      <c r="N204" s="801">
        <v>233</v>
      </c>
      <c r="O204" s="848"/>
      <c r="P204" s="821">
        <v>4</v>
      </c>
      <c r="Q204" s="534"/>
      <c r="R204" s="534"/>
      <c r="S204" s="534"/>
      <c r="T204" s="534"/>
      <c r="U204" s="534"/>
      <c r="V204" s="534"/>
      <c r="W204" s="534"/>
      <c r="X204" s="534"/>
      <c r="Y204" s="534"/>
      <c r="Z204" s="534"/>
    </row>
    <row r="205" spans="1:26" ht="13.5" customHeight="1" x14ac:dyDescent="0.3">
      <c r="A205" s="842" t="s">
        <v>457</v>
      </c>
      <c r="B205" s="842" t="s">
        <v>458</v>
      </c>
      <c r="C205" s="842" t="s">
        <v>950</v>
      </c>
      <c r="D205" s="842" t="s">
        <v>62</v>
      </c>
      <c r="E205" s="842" t="s">
        <v>129</v>
      </c>
      <c r="F205" s="960"/>
      <c r="G205" s="844"/>
      <c r="H205" s="844"/>
      <c r="I205" s="796">
        <v>109</v>
      </c>
      <c r="J205" s="797">
        <v>177</v>
      </c>
      <c r="K205" s="798">
        <v>286</v>
      </c>
      <c r="L205" s="799">
        <v>36.333333333333336</v>
      </c>
      <c r="M205" s="800">
        <v>59</v>
      </c>
      <c r="N205" s="801">
        <v>95.333333333333329</v>
      </c>
      <c r="O205" s="848"/>
      <c r="P205" s="821">
        <v>40</v>
      </c>
      <c r="Q205" s="534"/>
      <c r="R205" s="534"/>
      <c r="S205" s="534"/>
      <c r="T205" s="534"/>
      <c r="U205" s="534"/>
      <c r="V205" s="534"/>
      <c r="W205" s="534"/>
      <c r="X205" s="534"/>
      <c r="Y205" s="534"/>
      <c r="Z205" s="534"/>
    </row>
    <row r="206" spans="1:26" ht="13.5" customHeight="1" x14ac:dyDescent="0.3">
      <c r="A206" s="842" t="s">
        <v>455</v>
      </c>
      <c r="B206" s="842" t="s">
        <v>456</v>
      </c>
      <c r="C206" s="842" t="s">
        <v>950</v>
      </c>
      <c r="D206" s="842" t="s">
        <v>62</v>
      </c>
      <c r="E206" s="842" t="s">
        <v>129</v>
      </c>
      <c r="F206" s="960"/>
      <c r="G206" s="844"/>
      <c r="H206" s="844"/>
      <c r="I206" s="796">
        <v>217</v>
      </c>
      <c r="J206" s="797">
        <v>312</v>
      </c>
      <c r="K206" s="798">
        <v>529</v>
      </c>
      <c r="L206" s="799">
        <v>72.333333333333329</v>
      </c>
      <c r="M206" s="800">
        <v>104</v>
      </c>
      <c r="N206" s="801">
        <v>176.33333333333334</v>
      </c>
      <c r="O206" s="848"/>
      <c r="P206" s="821">
        <v>89</v>
      </c>
      <c r="Q206" s="534"/>
      <c r="R206" s="534"/>
      <c r="S206" s="534"/>
      <c r="T206" s="534"/>
      <c r="U206" s="534"/>
      <c r="V206" s="534"/>
      <c r="W206" s="534"/>
      <c r="X206" s="534"/>
      <c r="Y206" s="534"/>
      <c r="Z206" s="534"/>
    </row>
    <row r="207" spans="1:26" ht="13.5" customHeight="1" x14ac:dyDescent="0.3">
      <c r="A207" s="842" t="s">
        <v>459</v>
      </c>
      <c r="B207" s="842" t="s">
        <v>460</v>
      </c>
      <c r="C207" s="842" t="s">
        <v>950</v>
      </c>
      <c r="D207" s="842" t="s">
        <v>62</v>
      </c>
      <c r="E207" s="842" t="s">
        <v>129</v>
      </c>
      <c r="F207" s="960"/>
      <c r="G207" s="844"/>
      <c r="H207" s="844"/>
      <c r="I207" s="796">
        <v>258</v>
      </c>
      <c r="J207" s="797">
        <v>388</v>
      </c>
      <c r="K207" s="798">
        <v>646</v>
      </c>
      <c r="L207" s="799">
        <v>86</v>
      </c>
      <c r="M207" s="800">
        <v>129.33333333333334</v>
      </c>
      <c r="N207" s="801">
        <v>215.33333333333334</v>
      </c>
      <c r="O207" s="848"/>
      <c r="P207" s="821">
        <v>77</v>
      </c>
      <c r="Q207" s="534"/>
      <c r="R207" s="534"/>
      <c r="S207" s="534"/>
      <c r="T207" s="534"/>
      <c r="U207" s="534"/>
      <c r="V207" s="534"/>
      <c r="W207" s="534"/>
      <c r="X207" s="534"/>
      <c r="Y207" s="534"/>
      <c r="Z207" s="534"/>
    </row>
    <row r="208" spans="1:26" ht="13.5" customHeight="1" x14ac:dyDescent="0.3">
      <c r="A208" s="842" t="s">
        <v>274</v>
      </c>
      <c r="B208" s="842" t="s">
        <v>275</v>
      </c>
      <c r="C208" s="842" t="s">
        <v>941</v>
      </c>
      <c r="D208" s="842" t="s">
        <v>59</v>
      </c>
      <c r="E208" s="842" t="s">
        <v>129</v>
      </c>
      <c r="F208" s="960"/>
      <c r="G208" s="844"/>
      <c r="H208" s="844"/>
      <c r="I208" s="796">
        <v>131</v>
      </c>
      <c r="J208" s="797">
        <v>165</v>
      </c>
      <c r="K208" s="798">
        <v>296</v>
      </c>
      <c r="L208" s="799">
        <v>43.666666666666664</v>
      </c>
      <c r="M208" s="800">
        <v>55</v>
      </c>
      <c r="N208" s="801">
        <v>98.666666666666671</v>
      </c>
      <c r="O208" s="848"/>
      <c r="P208" s="821">
        <v>127</v>
      </c>
      <c r="Q208" s="534"/>
      <c r="R208" s="534"/>
      <c r="S208" s="534"/>
      <c r="T208" s="534"/>
      <c r="U208" s="534"/>
      <c r="V208" s="534"/>
      <c r="W208" s="534"/>
      <c r="X208" s="534"/>
      <c r="Y208" s="534"/>
      <c r="Z208" s="534"/>
    </row>
    <row r="209" spans="1:26" ht="13.5" customHeight="1" x14ac:dyDescent="0.3">
      <c r="A209" s="842" t="s">
        <v>276</v>
      </c>
      <c r="B209" s="842" t="s">
        <v>277</v>
      </c>
      <c r="C209" s="842" t="s">
        <v>941</v>
      </c>
      <c r="D209" s="842" t="s">
        <v>59</v>
      </c>
      <c r="E209" s="842" t="s">
        <v>129</v>
      </c>
      <c r="F209" s="960"/>
      <c r="G209" s="844"/>
      <c r="H209" s="844"/>
      <c r="I209" s="796">
        <v>135</v>
      </c>
      <c r="J209" s="797">
        <v>187</v>
      </c>
      <c r="K209" s="798">
        <v>322</v>
      </c>
      <c r="L209" s="799">
        <v>45</v>
      </c>
      <c r="M209" s="800">
        <v>62.333333333333336</v>
      </c>
      <c r="N209" s="801">
        <v>107.33333333333333</v>
      </c>
      <c r="O209" s="848"/>
      <c r="P209" s="821">
        <v>257</v>
      </c>
      <c r="Q209" s="534"/>
      <c r="R209" s="534"/>
      <c r="S209" s="534"/>
      <c r="T209" s="534"/>
      <c r="U209" s="534"/>
      <c r="V209" s="534"/>
      <c r="W209" s="534"/>
      <c r="X209" s="534"/>
      <c r="Y209" s="534"/>
      <c r="Z209" s="534"/>
    </row>
    <row r="210" spans="1:26" ht="13.5" customHeight="1" x14ac:dyDescent="0.3">
      <c r="A210" s="842" t="s">
        <v>278</v>
      </c>
      <c r="B210" s="842" t="s">
        <v>279</v>
      </c>
      <c r="C210" s="842" t="s">
        <v>941</v>
      </c>
      <c r="D210" s="842" t="s">
        <v>59</v>
      </c>
      <c r="E210" s="842" t="s">
        <v>129</v>
      </c>
      <c r="F210" s="960"/>
      <c r="G210" s="844"/>
      <c r="H210" s="844"/>
      <c r="I210" s="796">
        <v>84</v>
      </c>
      <c r="J210" s="797">
        <v>122</v>
      </c>
      <c r="K210" s="798">
        <v>206</v>
      </c>
      <c r="L210" s="799">
        <v>28</v>
      </c>
      <c r="M210" s="800">
        <v>40.666666666666664</v>
      </c>
      <c r="N210" s="801">
        <v>68.666666666666671</v>
      </c>
      <c r="O210" s="848"/>
      <c r="P210" s="821">
        <v>24</v>
      </c>
      <c r="Q210" s="534"/>
      <c r="R210" s="534"/>
      <c r="S210" s="534"/>
      <c r="T210" s="534"/>
      <c r="U210" s="534"/>
      <c r="V210" s="534"/>
      <c r="W210" s="534"/>
      <c r="X210" s="534"/>
      <c r="Y210" s="534"/>
      <c r="Z210" s="534"/>
    </row>
    <row r="211" spans="1:26" ht="13.5" customHeight="1" x14ac:dyDescent="0.3">
      <c r="A211" s="842" t="s">
        <v>280</v>
      </c>
      <c r="B211" s="842" t="s">
        <v>1215</v>
      </c>
      <c r="C211" s="842" t="s">
        <v>941</v>
      </c>
      <c r="D211" s="842" t="s">
        <v>59</v>
      </c>
      <c r="E211" s="842" t="s">
        <v>129</v>
      </c>
      <c r="F211" s="960"/>
      <c r="G211" s="844"/>
      <c r="H211" s="844"/>
      <c r="I211" s="796">
        <v>133</v>
      </c>
      <c r="J211" s="797">
        <v>170</v>
      </c>
      <c r="K211" s="798">
        <v>303</v>
      </c>
      <c r="L211" s="799">
        <v>44.333333333333336</v>
      </c>
      <c r="M211" s="800">
        <v>56.666666666666664</v>
      </c>
      <c r="N211" s="801">
        <v>101</v>
      </c>
      <c r="O211" s="848"/>
      <c r="P211" s="821">
        <v>79</v>
      </c>
      <c r="Q211" s="534"/>
      <c r="R211" s="534"/>
      <c r="S211" s="534"/>
      <c r="T211" s="534"/>
      <c r="U211" s="534"/>
      <c r="V211" s="534"/>
      <c r="W211" s="534"/>
      <c r="X211" s="534"/>
      <c r="Y211" s="534"/>
      <c r="Z211" s="534"/>
    </row>
    <row r="212" spans="1:26" ht="13.5" customHeight="1" x14ac:dyDescent="0.3">
      <c r="A212" s="842" t="s">
        <v>281</v>
      </c>
      <c r="B212" s="842" t="s">
        <v>282</v>
      </c>
      <c r="C212" s="842" t="s">
        <v>941</v>
      </c>
      <c r="D212" s="842" t="s">
        <v>59</v>
      </c>
      <c r="E212" s="842" t="s">
        <v>129</v>
      </c>
      <c r="F212" s="960"/>
      <c r="G212" s="844"/>
      <c r="H212" s="844"/>
      <c r="I212" s="796">
        <v>133</v>
      </c>
      <c r="J212" s="797">
        <v>184</v>
      </c>
      <c r="K212" s="798">
        <v>317</v>
      </c>
      <c r="L212" s="799">
        <v>44.333333333333336</v>
      </c>
      <c r="M212" s="800">
        <v>61.333333333333336</v>
      </c>
      <c r="N212" s="801">
        <v>105.66666666666667</v>
      </c>
      <c r="O212" s="848"/>
      <c r="P212" s="821">
        <v>94</v>
      </c>
      <c r="Q212" s="561"/>
      <c r="R212" s="561"/>
      <c r="S212" s="561"/>
      <c r="T212" s="561"/>
      <c r="U212" s="561"/>
      <c r="V212" s="561"/>
      <c r="W212" s="561"/>
      <c r="X212" s="561"/>
      <c r="Y212" s="561"/>
      <c r="Z212" s="561"/>
    </row>
    <row r="213" spans="1:26" ht="13.5" customHeight="1" x14ac:dyDescent="0.3">
      <c r="A213" s="842" t="s">
        <v>283</v>
      </c>
      <c r="B213" s="842" t="s">
        <v>284</v>
      </c>
      <c r="C213" s="842" t="s">
        <v>941</v>
      </c>
      <c r="D213" s="842" t="s">
        <v>59</v>
      </c>
      <c r="E213" s="842" t="s">
        <v>129</v>
      </c>
      <c r="F213" s="960"/>
      <c r="G213" s="844"/>
      <c r="H213" s="844"/>
      <c r="I213" s="796">
        <v>88</v>
      </c>
      <c r="J213" s="797">
        <v>98</v>
      </c>
      <c r="K213" s="798">
        <v>186</v>
      </c>
      <c r="L213" s="799">
        <v>29.333333333333332</v>
      </c>
      <c r="M213" s="800">
        <v>32.666666666666664</v>
      </c>
      <c r="N213" s="801">
        <v>62</v>
      </c>
      <c r="O213" s="848"/>
      <c r="P213" s="821">
        <v>61</v>
      </c>
      <c r="Q213" s="534"/>
      <c r="R213" s="534"/>
      <c r="S213" s="534"/>
      <c r="T213" s="534"/>
      <c r="U213" s="534"/>
      <c r="V213" s="534"/>
      <c r="W213" s="534"/>
      <c r="X213" s="534"/>
      <c r="Y213" s="534"/>
      <c r="Z213" s="534"/>
    </row>
    <row r="214" spans="1:26" ht="13.5" customHeight="1" x14ac:dyDescent="0.3">
      <c r="A214" s="842" t="s">
        <v>285</v>
      </c>
      <c r="B214" s="842" t="s">
        <v>286</v>
      </c>
      <c r="C214" s="842" t="s">
        <v>941</v>
      </c>
      <c r="D214" s="842" t="s">
        <v>59</v>
      </c>
      <c r="E214" s="842" t="s">
        <v>129</v>
      </c>
      <c r="F214" s="960"/>
      <c r="G214" s="844"/>
      <c r="H214" s="844"/>
      <c r="I214" s="796">
        <v>146</v>
      </c>
      <c r="J214" s="797">
        <v>158</v>
      </c>
      <c r="K214" s="798">
        <v>304</v>
      </c>
      <c r="L214" s="799">
        <v>48.666666666666664</v>
      </c>
      <c r="M214" s="800">
        <v>52.666666666666664</v>
      </c>
      <c r="N214" s="801">
        <v>101.33333333333333</v>
      </c>
      <c r="O214" s="848"/>
      <c r="P214" s="821">
        <v>225</v>
      </c>
      <c r="Q214" s="534"/>
      <c r="R214" s="534"/>
      <c r="S214" s="534"/>
      <c r="T214" s="534"/>
      <c r="U214" s="534"/>
      <c r="V214" s="534"/>
      <c r="W214" s="534"/>
      <c r="X214" s="534"/>
      <c r="Y214" s="534"/>
      <c r="Z214" s="534"/>
    </row>
    <row r="215" spans="1:26" ht="13.5" customHeight="1" x14ac:dyDescent="0.3">
      <c r="A215" s="842" t="s">
        <v>176</v>
      </c>
      <c r="B215" s="842" t="s">
        <v>177</v>
      </c>
      <c r="C215" s="842" t="s">
        <v>942</v>
      </c>
      <c r="D215" s="842" t="s">
        <v>61</v>
      </c>
      <c r="E215" s="842" t="s">
        <v>129</v>
      </c>
      <c r="F215" s="960"/>
      <c r="G215" s="844"/>
      <c r="H215" s="844"/>
      <c r="I215" s="796">
        <v>40</v>
      </c>
      <c r="J215" s="797">
        <v>51</v>
      </c>
      <c r="K215" s="798">
        <v>91</v>
      </c>
      <c r="L215" s="799">
        <v>13.333333333333334</v>
      </c>
      <c r="M215" s="800">
        <v>17</v>
      </c>
      <c r="N215" s="801">
        <v>30.333333333333332</v>
      </c>
      <c r="O215" s="848"/>
      <c r="P215" s="821">
        <v>70</v>
      </c>
      <c r="Q215" s="560"/>
      <c r="R215" s="560"/>
      <c r="S215" s="560"/>
      <c r="T215" s="560"/>
      <c r="U215" s="560"/>
      <c r="V215" s="560"/>
      <c r="W215" s="560"/>
      <c r="X215" s="560"/>
      <c r="Y215" s="560"/>
      <c r="Z215" s="560"/>
    </row>
    <row r="216" spans="1:26" ht="13.5" customHeight="1" x14ac:dyDescent="0.3">
      <c r="A216" s="842" t="s">
        <v>178</v>
      </c>
      <c r="B216" s="842" t="s">
        <v>179</v>
      </c>
      <c r="C216" s="842" t="s">
        <v>942</v>
      </c>
      <c r="D216" s="842" t="s">
        <v>61</v>
      </c>
      <c r="E216" s="842" t="s">
        <v>129</v>
      </c>
      <c r="F216" s="960"/>
      <c r="G216" s="844"/>
      <c r="H216" s="844"/>
      <c r="I216" s="796">
        <v>45</v>
      </c>
      <c r="J216" s="797">
        <v>72</v>
      </c>
      <c r="K216" s="798">
        <v>117</v>
      </c>
      <c r="L216" s="799">
        <v>15</v>
      </c>
      <c r="M216" s="800">
        <v>24</v>
      </c>
      <c r="N216" s="801">
        <v>39</v>
      </c>
      <c r="O216" s="848"/>
      <c r="P216" s="821">
        <v>243</v>
      </c>
      <c r="Q216" s="534"/>
      <c r="R216" s="534"/>
      <c r="S216" s="534"/>
      <c r="T216" s="534"/>
      <c r="U216" s="534"/>
      <c r="V216" s="534"/>
      <c r="W216" s="534"/>
      <c r="X216" s="534"/>
      <c r="Y216" s="534"/>
      <c r="Z216" s="534"/>
    </row>
    <row r="217" spans="1:26" ht="13.5" customHeight="1" x14ac:dyDescent="0.3">
      <c r="A217" s="842" t="s">
        <v>180</v>
      </c>
      <c r="B217" s="842" t="s">
        <v>181</v>
      </c>
      <c r="C217" s="842" t="s">
        <v>942</v>
      </c>
      <c r="D217" s="842" t="s">
        <v>61</v>
      </c>
      <c r="E217" s="842" t="s">
        <v>129</v>
      </c>
      <c r="F217" s="960"/>
      <c r="G217" s="844"/>
      <c r="H217" s="844"/>
      <c r="I217" s="796">
        <v>65</v>
      </c>
      <c r="J217" s="797">
        <v>81</v>
      </c>
      <c r="K217" s="798">
        <v>146</v>
      </c>
      <c r="L217" s="799">
        <v>21.666666666666668</v>
      </c>
      <c r="M217" s="800">
        <v>27</v>
      </c>
      <c r="N217" s="801">
        <v>48.666666666666664</v>
      </c>
      <c r="O217" s="848"/>
      <c r="P217" s="821">
        <v>226</v>
      </c>
      <c r="Q217" s="534"/>
      <c r="R217" s="534"/>
      <c r="S217" s="534"/>
      <c r="T217" s="534"/>
      <c r="U217" s="534"/>
      <c r="V217" s="534"/>
      <c r="W217" s="534"/>
      <c r="X217" s="534"/>
      <c r="Y217" s="534"/>
      <c r="Z217" s="534"/>
    </row>
    <row r="218" spans="1:26" ht="13.5" customHeight="1" x14ac:dyDescent="0.3">
      <c r="A218" s="842" t="s">
        <v>182</v>
      </c>
      <c r="B218" s="842" t="s">
        <v>183</v>
      </c>
      <c r="C218" s="842" t="s">
        <v>942</v>
      </c>
      <c r="D218" s="842" t="s">
        <v>61</v>
      </c>
      <c r="E218" s="842" t="s">
        <v>129</v>
      </c>
      <c r="F218" s="960"/>
      <c r="G218" s="844"/>
      <c r="H218" s="844"/>
      <c r="I218" s="796">
        <v>63</v>
      </c>
      <c r="J218" s="797">
        <v>98</v>
      </c>
      <c r="K218" s="798">
        <v>161</v>
      </c>
      <c r="L218" s="799">
        <v>21</v>
      </c>
      <c r="M218" s="800">
        <v>32.666666666666664</v>
      </c>
      <c r="N218" s="801">
        <v>53.666666666666664</v>
      </c>
      <c r="O218" s="848"/>
      <c r="P218" s="821">
        <v>161</v>
      </c>
      <c r="Q218" s="560"/>
      <c r="R218" s="560"/>
      <c r="S218" s="560"/>
      <c r="T218" s="560"/>
      <c r="U218" s="560"/>
      <c r="V218" s="560"/>
      <c r="W218" s="560"/>
      <c r="X218" s="560"/>
      <c r="Y218" s="560"/>
      <c r="Z218" s="560"/>
    </row>
    <row r="219" spans="1:26" ht="13.5" customHeight="1" x14ac:dyDescent="0.3">
      <c r="A219" s="842" t="s">
        <v>184</v>
      </c>
      <c r="B219" s="842" t="s">
        <v>185</v>
      </c>
      <c r="C219" s="842" t="s">
        <v>942</v>
      </c>
      <c r="D219" s="842" t="s">
        <v>61</v>
      </c>
      <c r="E219" s="842" t="s">
        <v>129</v>
      </c>
      <c r="F219" s="960"/>
      <c r="G219" s="844"/>
      <c r="H219" s="844"/>
      <c r="I219" s="796">
        <v>126</v>
      </c>
      <c r="J219" s="797">
        <v>141</v>
      </c>
      <c r="K219" s="798">
        <v>267</v>
      </c>
      <c r="L219" s="799">
        <v>42</v>
      </c>
      <c r="M219" s="800">
        <v>47</v>
      </c>
      <c r="N219" s="801">
        <v>89</v>
      </c>
      <c r="O219" s="848"/>
      <c r="P219" s="821">
        <v>105</v>
      </c>
      <c r="Q219" s="534"/>
      <c r="R219" s="534"/>
      <c r="S219" s="534"/>
      <c r="T219" s="534"/>
      <c r="U219" s="534"/>
      <c r="V219" s="534"/>
      <c r="W219" s="534"/>
      <c r="X219" s="534"/>
      <c r="Y219" s="534"/>
      <c r="Z219" s="534"/>
    </row>
    <row r="220" spans="1:26" ht="13.5" customHeight="1" x14ac:dyDescent="0.3">
      <c r="A220" s="842" t="s">
        <v>186</v>
      </c>
      <c r="B220" s="842" t="s">
        <v>187</v>
      </c>
      <c r="C220" s="842" t="s">
        <v>942</v>
      </c>
      <c r="D220" s="842" t="s">
        <v>61</v>
      </c>
      <c r="E220" s="842" t="s">
        <v>129</v>
      </c>
      <c r="F220" s="960"/>
      <c r="G220" s="844"/>
      <c r="H220" s="844"/>
      <c r="I220" s="796">
        <v>53</v>
      </c>
      <c r="J220" s="797">
        <v>66</v>
      </c>
      <c r="K220" s="798">
        <v>119</v>
      </c>
      <c r="L220" s="799">
        <v>17.666666666666668</v>
      </c>
      <c r="M220" s="800">
        <v>22</v>
      </c>
      <c r="N220" s="801">
        <v>39.666666666666664</v>
      </c>
      <c r="O220" s="848"/>
      <c r="P220" s="821">
        <v>312</v>
      </c>
      <c r="Q220" s="534"/>
      <c r="R220" s="534"/>
      <c r="S220" s="534"/>
      <c r="T220" s="534"/>
      <c r="U220" s="534"/>
      <c r="V220" s="534"/>
      <c r="W220" s="534"/>
      <c r="X220" s="534"/>
      <c r="Y220" s="534"/>
      <c r="Z220" s="534"/>
    </row>
    <row r="221" spans="1:26" ht="13.5" customHeight="1" x14ac:dyDescent="0.3">
      <c r="A221" s="842" t="s">
        <v>188</v>
      </c>
      <c r="B221" s="842" t="s">
        <v>189</v>
      </c>
      <c r="C221" s="842" t="s">
        <v>942</v>
      </c>
      <c r="D221" s="842" t="s">
        <v>61</v>
      </c>
      <c r="E221" s="842" t="s">
        <v>129</v>
      </c>
      <c r="F221" s="960"/>
      <c r="G221" s="844"/>
      <c r="H221" s="844"/>
      <c r="I221" s="796">
        <v>54</v>
      </c>
      <c r="J221" s="797">
        <v>70</v>
      </c>
      <c r="K221" s="798">
        <v>124</v>
      </c>
      <c r="L221" s="799">
        <v>18</v>
      </c>
      <c r="M221" s="800">
        <v>23.333333333333332</v>
      </c>
      <c r="N221" s="801">
        <v>41.333333333333336</v>
      </c>
      <c r="O221" s="848"/>
      <c r="P221" s="821">
        <v>124</v>
      </c>
      <c r="Q221" s="534"/>
      <c r="R221" s="534"/>
      <c r="S221" s="534"/>
      <c r="T221" s="534"/>
      <c r="U221" s="534"/>
      <c r="V221" s="534"/>
      <c r="W221" s="534"/>
      <c r="X221" s="534"/>
      <c r="Y221" s="534"/>
      <c r="Z221" s="534"/>
    </row>
    <row r="222" spans="1:26" ht="13.5" customHeight="1" x14ac:dyDescent="0.3">
      <c r="A222" s="842" t="s">
        <v>367</v>
      </c>
      <c r="B222" s="842" t="s">
        <v>368</v>
      </c>
      <c r="C222" s="842" t="s">
        <v>368</v>
      </c>
      <c r="D222" s="842" t="s">
        <v>63</v>
      </c>
      <c r="E222" s="842" t="s">
        <v>129</v>
      </c>
      <c r="F222" s="960"/>
      <c r="G222" s="844"/>
      <c r="H222" s="844"/>
      <c r="I222" s="796">
        <v>319</v>
      </c>
      <c r="J222" s="797">
        <v>413</v>
      </c>
      <c r="K222" s="798">
        <v>732</v>
      </c>
      <c r="L222" s="799">
        <v>106.33333333333333</v>
      </c>
      <c r="M222" s="800">
        <v>137.66666666666666</v>
      </c>
      <c r="N222" s="801">
        <v>244</v>
      </c>
      <c r="O222" s="848"/>
      <c r="P222" s="821">
        <v>131</v>
      </c>
      <c r="Q222" s="534"/>
      <c r="R222" s="534"/>
      <c r="S222" s="534"/>
      <c r="T222" s="534"/>
      <c r="U222" s="534"/>
      <c r="V222" s="534"/>
      <c r="W222" s="534"/>
      <c r="X222" s="534"/>
      <c r="Y222" s="534"/>
      <c r="Z222" s="534"/>
    </row>
    <row r="223" spans="1:26" ht="13.5" customHeight="1" x14ac:dyDescent="0.3">
      <c r="A223" s="842" t="s">
        <v>202</v>
      </c>
      <c r="B223" s="842" t="s">
        <v>203</v>
      </c>
      <c r="C223" s="842" t="s">
        <v>922</v>
      </c>
      <c r="D223" s="842" t="s">
        <v>61</v>
      </c>
      <c r="E223" s="842" t="s">
        <v>129</v>
      </c>
      <c r="F223" s="960"/>
      <c r="G223" s="844"/>
      <c r="H223" s="844"/>
      <c r="I223" s="796">
        <v>179</v>
      </c>
      <c r="J223" s="797">
        <v>214</v>
      </c>
      <c r="K223" s="798">
        <v>393</v>
      </c>
      <c r="L223" s="799">
        <v>59.666666666666664</v>
      </c>
      <c r="M223" s="800">
        <v>71.333333333333329</v>
      </c>
      <c r="N223" s="801">
        <v>131</v>
      </c>
      <c r="O223" s="848"/>
      <c r="P223" s="821">
        <v>10</v>
      </c>
      <c r="Q223" s="534"/>
      <c r="R223" s="534"/>
      <c r="S223" s="534"/>
      <c r="T223" s="534"/>
      <c r="U223" s="534"/>
      <c r="V223" s="534"/>
      <c r="W223" s="534"/>
      <c r="X223" s="534"/>
      <c r="Y223" s="534"/>
      <c r="Z223" s="534"/>
    </row>
    <row r="224" spans="1:26" ht="13.5" customHeight="1" x14ac:dyDescent="0.3">
      <c r="A224" s="842" t="s">
        <v>190</v>
      </c>
      <c r="B224" s="842" t="s">
        <v>191</v>
      </c>
      <c r="C224" s="842" t="s">
        <v>922</v>
      </c>
      <c r="D224" s="842" t="s">
        <v>61</v>
      </c>
      <c r="E224" s="842" t="s">
        <v>129</v>
      </c>
      <c r="F224" s="960"/>
      <c r="G224" s="844"/>
      <c r="H224" s="844"/>
      <c r="I224" s="796">
        <v>87</v>
      </c>
      <c r="J224" s="797">
        <v>98</v>
      </c>
      <c r="K224" s="798">
        <v>185</v>
      </c>
      <c r="L224" s="799">
        <v>29</v>
      </c>
      <c r="M224" s="800">
        <v>32.666666666666664</v>
      </c>
      <c r="N224" s="801">
        <v>61.666666666666664</v>
      </c>
      <c r="O224" s="848"/>
      <c r="P224" s="821">
        <v>63</v>
      </c>
      <c r="Q224" s="534"/>
      <c r="R224" s="534"/>
      <c r="S224" s="534"/>
      <c r="T224" s="534"/>
      <c r="U224" s="534"/>
      <c r="V224" s="534"/>
      <c r="W224" s="534"/>
      <c r="X224" s="534"/>
      <c r="Y224" s="534"/>
      <c r="Z224" s="534"/>
    </row>
    <row r="225" spans="1:16" ht="13.5" customHeight="1" x14ac:dyDescent="0.3">
      <c r="A225" s="842" t="s">
        <v>192</v>
      </c>
      <c r="B225" s="842" t="s">
        <v>193</v>
      </c>
      <c r="C225" s="842" t="s">
        <v>922</v>
      </c>
      <c r="D225" s="842" t="s">
        <v>61</v>
      </c>
      <c r="E225" s="842" t="s">
        <v>129</v>
      </c>
      <c r="F225" s="960"/>
      <c r="G225" s="844"/>
      <c r="H225" s="844"/>
      <c r="I225" s="796">
        <v>81</v>
      </c>
      <c r="J225" s="797">
        <v>115</v>
      </c>
      <c r="K225" s="798">
        <v>196</v>
      </c>
      <c r="L225" s="799">
        <v>27</v>
      </c>
      <c r="M225" s="800">
        <v>38.333333333333336</v>
      </c>
      <c r="N225" s="801">
        <v>65.333333333333329</v>
      </c>
      <c r="O225" s="848"/>
      <c r="P225" s="821">
        <v>108</v>
      </c>
    </row>
    <row r="226" spans="1:16" ht="13.5" customHeight="1" x14ac:dyDescent="0.3">
      <c r="A226" s="842" t="s">
        <v>194</v>
      </c>
      <c r="B226" s="842" t="s">
        <v>195</v>
      </c>
      <c r="C226" s="842" t="s">
        <v>922</v>
      </c>
      <c r="D226" s="842" t="s">
        <v>61</v>
      </c>
      <c r="E226" s="842" t="s">
        <v>129</v>
      </c>
      <c r="F226" s="960"/>
      <c r="G226" s="844"/>
      <c r="H226" s="844"/>
      <c r="I226" s="796">
        <v>83</v>
      </c>
      <c r="J226" s="797">
        <v>117</v>
      </c>
      <c r="K226" s="798">
        <v>200</v>
      </c>
      <c r="L226" s="799">
        <v>27.666666666666668</v>
      </c>
      <c r="M226" s="800">
        <v>39</v>
      </c>
      <c r="N226" s="801">
        <v>66.666666666666671</v>
      </c>
      <c r="O226" s="848"/>
      <c r="P226" s="821">
        <v>223</v>
      </c>
    </row>
    <row r="227" spans="1:16" ht="13.5" customHeight="1" x14ac:dyDescent="0.3">
      <c r="A227" s="842" t="s">
        <v>196</v>
      </c>
      <c r="B227" s="842" t="s">
        <v>197</v>
      </c>
      <c r="C227" s="842" t="s">
        <v>922</v>
      </c>
      <c r="D227" s="842" t="s">
        <v>61</v>
      </c>
      <c r="E227" s="842" t="s">
        <v>129</v>
      </c>
      <c r="F227" s="960"/>
      <c r="G227" s="844"/>
      <c r="H227" s="844"/>
      <c r="I227" s="796">
        <v>100</v>
      </c>
      <c r="J227" s="797">
        <v>134</v>
      </c>
      <c r="K227" s="798">
        <v>234</v>
      </c>
      <c r="L227" s="799">
        <v>33.333333333333336</v>
      </c>
      <c r="M227" s="800">
        <v>44.666666666666664</v>
      </c>
      <c r="N227" s="801">
        <v>78</v>
      </c>
      <c r="O227" s="848"/>
      <c r="P227" s="821">
        <v>207</v>
      </c>
    </row>
    <row r="228" spans="1:16" ht="13.5" customHeight="1" x14ac:dyDescent="0.3">
      <c r="A228" s="842" t="s">
        <v>198</v>
      </c>
      <c r="B228" s="842" t="s">
        <v>199</v>
      </c>
      <c r="C228" s="842" t="s">
        <v>922</v>
      </c>
      <c r="D228" s="842" t="s">
        <v>61</v>
      </c>
      <c r="E228" s="842" t="s">
        <v>129</v>
      </c>
      <c r="F228" s="960"/>
      <c r="G228" s="844"/>
      <c r="H228" s="844"/>
      <c r="I228" s="796">
        <v>89</v>
      </c>
      <c r="J228" s="797">
        <v>103</v>
      </c>
      <c r="K228" s="798">
        <v>192</v>
      </c>
      <c r="L228" s="799">
        <v>29.666666666666668</v>
      </c>
      <c r="M228" s="800">
        <v>34.333333333333336</v>
      </c>
      <c r="N228" s="801">
        <v>64</v>
      </c>
      <c r="O228" s="848"/>
      <c r="P228" s="821">
        <v>56</v>
      </c>
    </row>
    <row r="229" spans="1:16" ht="13.5" customHeight="1" x14ac:dyDescent="0.3">
      <c r="A229" s="842" t="s">
        <v>200</v>
      </c>
      <c r="B229" s="842" t="s">
        <v>201</v>
      </c>
      <c r="C229" s="842" t="s">
        <v>922</v>
      </c>
      <c r="D229" s="842" t="s">
        <v>61</v>
      </c>
      <c r="E229" s="842" t="s">
        <v>129</v>
      </c>
      <c r="F229" s="960"/>
      <c r="G229" s="844"/>
      <c r="H229" s="844"/>
      <c r="I229" s="796">
        <v>80</v>
      </c>
      <c r="J229" s="797">
        <v>124</v>
      </c>
      <c r="K229" s="798">
        <v>204</v>
      </c>
      <c r="L229" s="799">
        <v>26.666666666666668</v>
      </c>
      <c r="M229" s="800">
        <v>41.333333333333336</v>
      </c>
      <c r="N229" s="801">
        <v>68</v>
      </c>
      <c r="O229" s="848"/>
      <c r="P229" s="821">
        <v>148</v>
      </c>
    </row>
    <row r="230" spans="1:16" ht="13.5" customHeight="1" x14ac:dyDescent="0.3">
      <c r="A230" s="842" t="s">
        <v>204</v>
      </c>
      <c r="B230" s="842" t="s">
        <v>205</v>
      </c>
      <c r="C230" s="842" t="s">
        <v>922</v>
      </c>
      <c r="D230" s="842" t="s">
        <v>61</v>
      </c>
      <c r="E230" s="842" t="s">
        <v>129</v>
      </c>
      <c r="F230" s="960"/>
      <c r="G230" s="844"/>
      <c r="H230" s="844"/>
      <c r="I230" s="796">
        <v>86</v>
      </c>
      <c r="J230" s="797">
        <v>122</v>
      </c>
      <c r="K230" s="798">
        <v>208</v>
      </c>
      <c r="L230" s="799">
        <v>28.666666666666668</v>
      </c>
      <c r="M230" s="800">
        <v>40.666666666666664</v>
      </c>
      <c r="N230" s="801">
        <v>69.333333333333329</v>
      </c>
      <c r="O230" s="848"/>
      <c r="P230" s="821">
        <v>314</v>
      </c>
    </row>
    <row r="231" spans="1:16" ht="13.5" customHeight="1" x14ac:dyDescent="0.3">
      <c r="A231" s="842" t="s">
        <v>548</v>
      </c>
      <c r="B231" s="842" t="s">
        <v>549</v>
      </c>
      <c r="C231" s="842" t="s">
        <v>943</v>
      </c>
      <c r="D231" s="842" t="s">
        <v>58</v>
      </c>
      <c r="E231" s="842" t="s">
        <v>129</v>
      </c>
      <c r="F231" s="960"/>
      <c r="G231" s="844"/>
      <c r="H231" s="844"/>
      <c r="I231" s="796">
        <v>70</v>
      </c>
      <c r="J231" s="797">
        <v>117</v>
      </c>
      <c r="K231" s="798">
        <v>187</v>
      </c>
      <c r="L231" s="799">
        <v>23.333333333333332</v>
      </c>
      <c r="M231" s="800">
        <v>39</v>
      </c>
      <c r="N231" s="801">
        <v>62.333333333333336</v>
      </c>
      <c r="O231" s="848"/>
      <c r="P231" s="821">
        <v>220</v>
      </c>
    </row>
    <row r="232" spans="1:16" ht="13.5" customHeight="1" x14ac:dyDescent="0.3">
      <c r="A232" s="842" t="s">
        <v>550</v>
      </c>
      <c r="B232" s="842" t="s">
        <v>551</v>
      </c>
      <c r="C232" s="842" t="s">
        <v>943</v>
      </c>
      <c r="D232" s="842" t="s">
        <v>58</v>
      </c>
      <c r="E232" s="842" t="s">
        <v>129</v>
      </c>
      <c r="F232" s="960"/>
      <c r="G232" s="844"/>
      <c r="H232" s="844"/>
      <c r="I232" s="796">
        <v>82</v>
      </c>
      <c r="J232" s="797">
        <v>116</v>
      </c>
      <c r="K232" s="798">
        <v>198</v>
      </c>
      <c r="L232" s="799">
        <v>27.333333333333332</v>
      </c>
      <c r="M232" s="800">
        <v>38.666666666666664</v>
      </c>
      <c r="N232" s="801">
        <v>66</v>
      </c>
      <c r="O232" s="848"/>
      <c r="P232" s="821">
        <v>189</v>
      </c>
    </row>
    <row r="233" spans="1:16" ht="13.5" customHeight="1" x14ac:dyDescent="0.3">
      <c r="A233" s="842" t="s">
        <v>552</v>
      </c>
      <c r="B233" s="842" t="s">
        <v>553</v>
      </c>
      <c r="C233" s="842" t="s">
        <v>943</v>
      </c>
      <c r="D233" s="842" t="s">
        <v>58</v>
      </c>
      <c r="E233" s="842" t="s">
        <v>129</v>
      </c>
      <c r="F233" s="960"/>
      <c r="G233" s="844"/>
      <c r="H233" s="844"/>
      <c r="I233" s="796">
        <v>90</v>
      </c>
      <c r="J233" s="797">
        <v>142</v>
      </c>
      <c r="K233" s="798">
        <v>232</v>
      </c>
      <c r="L233" s="799">
        <v>30</v>
      </c>
      <c r="M233" s="800">
        <v>47.333333333333336</v>
      </c>
      <c r="N233" s="801">
        <v>77.333333333333329</v>
      </c>
      <c r="O233" s="848"/>
      <c r="P233" s="821">
        <v>302</v>
      </c>
    </row>
    <row r="234" spans="1:16" ht="13.5" customHeight="1" x14ac:dyDescent="0.3">
      <c r="A234" s="842" t="s">
        <v>554</v>
      </c>
      <c r="B234" s="842" t="s">
        <v>555</v>
      </c>
      <c r="C234" s="842" t="s">
        <v>943</v>
      </c>
      <c r="D234" s="842" t="s">
        <v>58</v>
      </c>
      <c r="E234" s="842" t="s">
        <v>129</v>
      </c>
      <c r="F234" s="960"/>
      <c r="G234" s="844"/>
      <c r="H234" s="844"/>
      <c r="I234" s="796">
        <v>86</v>
      </c>
      <c r="J234" s="797">
        <v>107</v>
      </c>
      <c r="K234" s="798">
        <v>193</v>
      </c>
      <c r="L234" s="799">
        <v>28.666666666666668</v>
      </c>
      <c r="M234" s="800">
        <v>35.666666666666664</v>
      </c>
      <c r="N234" s="801">
        <v>64.333333333333329</v>
      </c>
      <c r="O234" s="848"/>
      <c r="P234" s="821">
        <v>305</v>
      </c>
    </row>
    <row r="235" spans="1:16" ht="13.5" customHeight="1" x14ac:dyDescent="0.3">
      <c r="A235" s="842" t="s">
        <v>556</v>
      </c>
      <c r="B235" s="842" t="s">
        <v>557</v>
      </c>
      <c r="C235" s="842" t="s">
        <v>943</v>
      </c>
      <c r="D235" s="842" t="s">
        <v>58</v>
      </c>
      <c r="E235" s="842" t="s">
        <v>129</v>
      </c>
      <c r="F235" s="960"/>
      <c r="G235" s="844"/>
      <c r="H235" s="844"/>
      <c r="I235" s="796">
        <v>80</v>
      </c>
      <c r="J235" s="797">
        <v>108</v>
      </c>
      <c r="K235" s="798">
        <v>188</v>
      </c>
      <c r="L235" s="799">
        <v>26.666666666666668</v>
      </c>
      <c r="M235" s="800">
        <v>36</v>
      </c>
      <c r="N235" s="801">
        <v>62.666666666666664</v>
      </c>
      <c r="O235" s="848"/>
      <c r="P235" s="821">
        <v>301</v>
      </c>
    </row>
    <row r="236" spans="1:16" ht="13.5" customHeight="1" x14ac:dyDescent="0.3">
      <c r="A236" s="842" t="s">
        <v>206</v>
      </c>
      <c r="B236" s="842" t="s">
        <v>207</v>
      </c>
      <c r="C236" s="842" t="s">
        <v>207</v>
      </c>
      <c r="D236" s="842" t="s">
        <v>61</v>
      </c>
      <c r="E236" s="842" t="s">
        <v>129</v>
      </c>
      <c r="F236" s="960"/>
      <c r="G236" s="844"/>
      <c r="H236" s="844"/>
      <c r="I236" s="796">
        <v>27</v>
      </c>
      <c r="J236" s="797">
        <v>43</v>
      </c>
      <c r="K236" s="798">
        <v>70</v>
      </c>
      <c r="L236" s="799">
        <v>9</v>
      </c>
      <c r="M236" s="800">
        <v>14.333333333333334</v>
      </c>
      <c r="N236" s="801">
        <v>23.333333333333332</v>
      </c>
      <c r="O236" s="848"/>
      <c r="P236" s="821">
        <v>303</v>
      </c>
    </row>
    <row r="237" spans="1:16" ht="13.5" customHeight="1" x14ac:dyDescent="0.3">
      <c r="A237" s="842" t="s">
        <v>647</v>
      </c>
      <c r="B237" s="842" t="s">
        <v>648</v>
      </c>
      <c r="C237" s="842" t="s">
        <v>646</v>
      </c>
      <c r="D237" s="842" t="s">
        <v>60</v>
      </c>
      <c r="E237" s="842" t="s">
        <v>129</v>
      </c>
      <c r="F237" s="960"/>
      <c r="G237" s="844"/>
      <c r="H237" s="844"/>
      <c r="I237" s="796">
        <v>113</v>
      </c>
      <c r="J237" s="797">
        <v>146</v>
      </c>
      <c r="K237" s="798">
        <v>259</v>
      </c>
      <c r="L237" s="799">
        <v>37.666666666666664</v>
      </c>
      <c r="M237" s="800">
        <v>48.666666666666664</v>
      </c>
      <c r="N237" s="801">
        <v>86.333333333333329</v>
      </c>
      <c r="O237" s="848"/>
      <c r="P237" s="821">
        <v>99</v>
      </c>
    </row>
    <row r="238" spans="1:16" ht="13.5" customHeight="1" x14ac:dyDescent="0.3">
      <c r="A238" s="842" t="s">
        <v>645</v>
      </c>
      <c r="B238" s="842" t="s">
        <v>646</v>
      </c>
      <c r="C238" s="842" t="s">
        <v>646</v>
      </c>
      <c r="D238" s="842" t="s">
        <v>60</v>
      </c>
      <c r="E238" s="842" t="s">
        <v>129</v>
      </c>
      <c r="F238" s="960"/>
      <c r="G238" s="844"/>
      <c r="H238" s="844"/>
      <c r="I238" s="796">
        <v>286</v>
      </c>
      <c r="J238" s="797">
        <v>438</v>
      </c>
      <c r="K238" s="798">
        <v>724</v>
      </c>
      <c r="L238" s="799">
        <v>95.333333333333329</v>
      </c>
      <c r="M238" s="800">
        <v>146</v>
      </c>
      <c r="N238" s="801">
        <v>241.33333333333334</v>
      </c>
      <c r="O238" s="848"/>
      <c r="P238" s="821">
        <v>165</v>
      </c>
    </row>
    <row r="239" spans="1:16" ht="13.5" customHeight="1" x14ac:dyDescent="0.3">
      <c r="A239" s="842" t="s">
        <v>630</v>
      </c>
      <c r="B239" s="842" t="s">
        <v>631</v>
      </c>
      <c r="C239" s="842" t="s">
        <v>925</v>
      </c>
      <c r="D239" s="842" t="s">
        <v>56</v>
      </c>
      <c r="E239" s="842" t="s">
        <v>129</v>
      </c>
      <c r="F239" s="960"/>
      <c r="G239" s="844"/>
      <c r="H239" s="844"/>
      <c r="I239" s="796">
        <v>118</v>
      </c>
      <c r="J239" s="797">
        <v>210</v>
      </c>
      <c r="K239" s="798">
        <v>328</v>
      </c>
      <c r="L239" s="799">
        <v>39.333333333333336</v>
      </c>
      <c r="M239" s="800">
        <v>70</v>
      </c>
      <c r="N239" s="801">
        <v>109.33333333333333</v>
      </c>
      <c r="O239" s="848"/>
      <c r="P239" s="821">
        <v>274</v>
      </c>
    </row>
    <row r="240" spans="1:16" ht="13.5" customHeight="1" x14ac:dyDescent="0.3">
      <c r="A240" s="842" t="s">
        <v>634</v>
      </c>
      <c r="B240" s="842" t="s">
        <v>635</v>
      </c>
      <c r="C240" s="842" t="s">
        <v>925</v>
      </c>
      <c r="D240" s="842" t="s">
        <v>56</v>
      </c>
      <c r="E240" s="842" t="s">
        <v>129</v>
      </c>
      <c r="F240" s="960"/>
      <c r="G240" s="844"/>
      <c r="H240" s="844"/>
      <c r="I240" s="796">
        <v>183</v>
      </c>
      <c r="J240" s="797">
        <v>230</v>
      </c>
      <c r="K240" s="798">
        <v>413</v>
      </c>
      <c r="L240" s="799">
        <v>61</v>
      </c>
      <c r="M240" s="800">
        <v>76.666666666666671</v>
      </c>
      <c r="N240" s="801">
        <v>137.66666666666666</v>
      </c>
      <c r="O240" s="848"/>
      <c r="P240" s="821">
        <v>221</v>
      </c>
    </row>
    <row r="241" spans="1:26" ht="13.5" customHeight="1" x14ac:dyDescent="0.3">
      <c r="A241" s="842" t="s">
        <v>632</v>
      </c>
      <c r="B241" s="842" t="s">
        <v>633</v>
      </c>
      <c r="C241" s="842" t="s">
        <v>925</v>
      </c>
      <c r="D241" s="842" t="s">
        <v>56</v>
      </c>
      <c r="E241" s="842" t="s">
        <v>129</v>
      </c>
      <c r="F241" s="960"/>
      <c r="G241" s="844"/>
      <c r="H241" s="844"/>
      <c r="I241" s="796">
        <v>108</v>
      </c>
      <c r="J241" s="797">
        <v>144</v>
      </c>
      <c r="K241" s="798">
        <v>252</v>
      </c>
      <c r="L241" s="799">
        <v>36</v>
      </c>
      <c r="M241" s="800">
        <v>48</v>
      </c>
      <c r="N241" s="801">
        <v>84</v>
      </c>
      <c r="O241" s="848"/>
      <c r="P241" s="821">
        <v>170</v>
      </c>
      <c r="Q241" s="534"/>
      <c r="R241" s="534"/>
      <c r="S241" s="534"/>
      <c r="T241" s="534"/>
      <c r="U241" s="534"/>
      <c r="V241" s="534"/>
      <c r="W241" s="534"/>
      <c r="X241" s="534"/>
      <c r="Y241" s="534"/>
      <c r="Z241" s="534"/>
    </row>
    <row r="242" spans="1:26" ht="13.5" customHeight="1" x14ac:dyDescent="0.3">
      <c r="A242" s="842" t="s">
        <v>636</v>
      </c>
      <c r="B242" s="842" t="s">
        <v>637</v>
      </c>
      <c r="C242" s="842" t="s">
        <v>925</v>
      </c>
      <c r="D242" s="842" t="s">
        <v>56</v>
      </c>
      <c r="E242" s="842" t="s">
        <v>129</v>
      </c>
      <c r="F242" s="960"/>
      <c r="G242" s="844"/>
      <c r="H242" s="844"/>
      <c r="I242" s="796">
        <v>95</v>
      </c>
      <c r="J242" s="797">
        <v>144</v>
      </c>
      <c r="K242" s="798">
        <v>239</v>
      </c>
      <c r="L242" s="799">
        <v>31.666666666666668</v>
      </c>
      <c r="M242" s="800">
        <v>48</v>
      </c>
      <c r="N242" s="801">
        <v>79.666666666666671</v>
      </c>
      <c r="O242" s="848"/>
      <c r="P242" s="821">
        <v>121</v>
      </c>
      <c r="Q242" s="534"/>
      <c r="R242" s="534"/>
      <c r="S242" s="534"/>
      <c r="T242" s="534"/>
      <c r="U242" s="534"/>
      <c r="V242" s="534"/>
      <c r="W242" s="534"/>
      <c r="X242" s="534"/>
      <c r="Y242" s="534"/>
      <c r="Z242" s="534"/>
    </row>
    <row r="243" spans="1:26" ht="13.5" customHeight="1" x14ac:dyDescent="0.3">
      <c r="A243" s="842" t="s">
        <v>638</v>
      </c>
      <c r="B243" s="842" t="s">
        <v>639</v>
      </c>
      <c r="C243" s="842" t="s">
        <v>925</v>
      </c>
      <c r="D243" s="842" t="s">
        <v>56</v>
      </c>
      <c r="E243" s="842" t="s">
        <v>129</v>
      </c>
      <c r="F243" s="960"/>
      <c r="G243" s="844"/>
      <c r="H243" s="844"/>
      <c r="I243" s="796">
        <v>166</v>
      </c>
      <c r="J243" s="797">
        <v>212</v>
      </c>
      <c r="K243" s="798">
        <v>378</v>
      </c>
      <c r="L243" s="799">
        <v>55.333333333333336</v>
      </c>
      <c r="M243" s="800">
        <v>70.666666666666671</v>
      </c>
      <c r="N243" s="801">
        <v>126</v>
      </c>
      <c r="O243" s="848"/>
      <c r="P243" s="821">
        <v>163</v>
      </c>
      <c r="Q243" s="534"/>
      <c r="R243" s="534"/>
      <c r="S243" s="534"/>
      <c r="T243" s="534"/>
      <c r="U243" s="534"/>
      <c r="V243" s="534"/>
      <c r="W243" s="534"/>
      <c r="X243" s="534"/>
      <c r="Y243" s="534"/>
      <c r="Z243" s="534"/>
    </row>
    <row r="244" spans="1:26" ht="13.5" customHeight="1" x14ac:dyDescent="0.3">
      <c r="A244" s="842" t="s">
        <v>1220</v>
      </c>
      <c r="B244" s="842" t="s">
        <v>1221</v>
      </c>
      <c r="C244" s="842" t="s">
        <v>925</v>
      </c>
      <c r="D244" s="842" t="s">
        <v>56</v>
      </c>
      <c r="E244" s="842" t="s">
        <v>129</v>
      </c>
      <c r="F244" s="960"/>
      <c r="G244" s="844"/>
      <c r="H244" s="844"/>
      <c r="I244" s="796">
        <v>150</v>
      </c>
      <c r="J244" s="797">
        <v>234</v>
      </c>
      <c r="K244" s="798">
        <v>384</v>
      </c>
      <c r="L244" s="799">
        <v>50</v>
      </c>
      <c r="M244" s="800">
        <v>78</v>
      </c>
      <c r="N244" s="801">
        <v>128</v>
      </c>
      <c r="O244" s="848"/>
      <c r="P244" s="821">
        <v>142</v>
      </c>
      <c r="Q244" s="534"/>
      <c r="R244" s="534"/>
      <c r="S244" s="534"/>
      <c r="T244" s="534"/>
      <c r="U244" s="534"/>
      <c r="V244" s="534"/>
      <c r="W244" s="534"/>
      <c r="X244" s="534"/>
      <c r="Y244" s="534"/>
      <c r="Z244" s="534"/>
    </row>
    <row r="245" spans="1:26" ht="13.5" customHeight="1" x14ac:dyDescent="0.3">
      <c r="A245" s="842" t="s">
        <v>663</v>
      </c>
      <c r="B245" s="842" t="s">
        <v>664</v>
      </c>
      <c r="C245" s="842" t="s">
        <v>924</v>
      </c>
      <c r="D245" s="842" t="s">
        <v>60</v>
      </c>
      <c r="E245" s="842" t="s">
        <v>129</v>
      </c>
      <c r="F245" s="960"/>
      <c r="G245" s="844"/>
      <c r="H245" s="844"/>
      <c r="I245" s="796">
        <v>150</v>
      </c>
      <c r="J245" s="797">
        <v>189</v>
      </c>
      <c r="K245" s="798">
        <v>339</v>
      </c>
      <c r="L245" s="799">
        <v>50</v>
      </c>
      <c r="M245" s="800">
        <v>63</v>
      </c>
      <c r="N245" s="801">
        <v>113</v>
      </c>
      <c r="O245" s="848"/>
      <c r="P245" s="821">
        <v>15</v>
      </c>
      <c r="Q245" s="534"/>
      <c r="R245" s="534"/>
      <c r="S245" s="534"/>
      <c r="T245" s="534"/>
      <c r="U245" s="534"/>
      <c r="V245" s="534"/>
      <c r="W245" s="534"/>
      <c r="X245" s="534"/>
      <c r="Y245" s="534"/>
      <c r="Z245" s="534"/>
    </row>
    <row r="246" spans="1:26" ht="13.5" customHeight="1" x14ac:dyDescent="0.3">
      <c r="A246" s="842" t="s">
        <v>649</v>
      </c>
      <c r="B246" s="842" t="s">
        <v>650</v>
      </c>
      <c r="C246" s="842" t="s">
        <v>924</v>
      </c>
      <c r="D246" s="842" t="s">
        <v>60</v>
      </c>
      <c r="E246" s="842" t="s">
        <v>129</v>
      </c>
      <c r="F246" s="960"/>
      <c r="G246" s="844"/>
      <c r="H246" s="844"/>
      <c r="I246" s="796">
        <v>82</v>
      </c>
      <c r="J246" s="797">
        <v>85</v>
      </c>
      <c r="K246" s="798">
        <v>167</v>
      </c>
      <c r="L246" s="799">
        <v>27.333333333333332</v>
      </c>
      <c r="M246" s="800">
        <v>28.333333333333332</v>
      </c>
      <c r="N246" s="801">
        <v>55.666666666666664</v>
      </c>
      <c r="O246" s="848"/>
      <c r="P246" s="821">
        <v>126</v>
      </c>
      <c r="Q246" s="534"/>
      <c r="R246" s="534"/>
      <c r="S246" s="534"/>
      <c r="T246" s="534"/>
      <c r="U246" s="534"/>
      <c r="V246" s="534"/>
      <c r="W246" s="534"/>
      <c r="X246" s="534"/>
      <c r="Y246" s="534"/>
      <c r="Z246" s="534"/>
    </row>
    <row r="247" spans="1:26" ht="13.5" customHeight="1" x14ac:dyDescent="0.3">
      <c r="A247" s="842" t="s">
        <v>651</v>
      </c>
      <c r="B247" s="842" t="s">
        <v>652</v>
      </c>
      <c r="C247" s="842" t="s">
        <v>924</v>
      </c>
      <c r="D247" s="842" t="s">
        <v>60</v>
      </c>
      <c r="E247" s="842" t="s">
        <v>129</v>
      </c>
      <c r="F247" s="960"/>
      <c r="G247" s="844"/>
      <c r="H247" s="844"/>
      <c r="I247" s="796">
        <v>79</v>
      </c>
      <c r="J247" s="797">
        <v>119</v>
      </c>
      <c r="K247" s="798">
        <v>198</v>
      </c>
      <c r="L247" s="799">
        <v>26.333333333333332</v>
      </c>
      <c r="M247" s="800">
        <v>39.666666666666664</v>
      </c>
      <c r="N247" s="801">
        <v>66</v>
      </c>
      <c r="O247" s="848"/>
      <c r="P247" s="821">
        <v>157</v>
      </c>
      <c r="Q247" s="534"/>
      <c r="R247" s="534"/>
      <c r="S247" s="534"/>
      <c r="T247" s="534"/>
      <c r="U247" s="534"/>
      <c r="V247" s="534"/>
      <c r="W247" s="534"/>
      <c r="X247" s="534"/>
      <c r="Y247" s="534"/>
      <c r="Z247" s="534"/>
    </row>
    <row r="248" spans="1:26" ht="13.5" customHeight="1" x14ac:dyDescent="0.3">
      <c r="A248" s="842" t="s">
        <v>653</v>
      </c>
      <c r="B248" s="842" t="s">
        <v>654</v>
      </c>
      <c r="C248" s="842" t="s">
        <v>924</v>
      </c>
      <c r="D248" s="842" t="s">
        <v>60</v>
      </c>
      <c r="E248" s="842" t="s">
        <v>129</v>
      </c>
      <c r="F248" s="960"/>
      <c r="G248" s="844"/>
      <c r="H248" s="844"/>
      <c r="I248" s="796">
        <v>87</v>
      </c>
      <c r="J248" s="797">
        <v>109</v>
      </c>
      <c r="K248" s="798">
        <v>196</v>
      </c>
      <c r="L248" s="799">
        <v>29</v>
      </c>
      <c r="M248" s="800">
        <v>36.333333333333336</v>
      </c>
      <c r="N248" s="801">
        <v>65.333333333333329</v>
      </c>
      <c r="O248" s="848"/>
      <c r="P248" s="821">
        <v>250</v>
      </c>
      <c r="Q248" s="534"/>
      <c r="R248" s="534"/>
      <c r="S248" s="534"/>
      <c r="T248" s="534"/>
      <c r="U248" s="534"/>
      <c r="V248" s="534"/>
      <c r="W248" s="534"/>
      <c r="X248" s="534"/>
      <c r="Y248" s="534"/>
      <c r="Z248" s="534"/>
    </row>
    <row r="249" spans="1:26" ht="13.5" customHeight="1" x14ac:dyDescent="0.3">
      <c r="A249" s="842" t="s">
        <v>655</v>
      </c>
      <c r="B249" s="842" t="s">
        <v>656</v>
      </c>
      <c r="C249" s="842" t="s">
        <v>924</v>
      </c>
      <c r="D249" s="842" t="s">
        <v>60</v>
      </c>
      <c r="E249" s="842" t="s">
        <v>129</v>
      </c>
      <c r="F249" s="960"/>
      <c r="G249" s="844"/>
      <c r="H249" s="844"/>
      <c r="I249" s="796">
        <v>78</v>
      </c>
      <c r="J249" s="797">
        <v>97</v>
      </c>
      <c r="K249" s="798">
        <v>175</v>
      </c>
      <c r="L249" s="799">
        <v>26</v>
      </c>
      <c r="M249" s="800">
        <v>32.333333333333336</v>
      </c>
      <c r="N249" s="801">
        <v>58.333333333333336</v>
      </c>
      <c r="O249" s="848"/>
      <c r="P249" s="821">
        <v>150</v>
      </c>
      <c r="Q249" s="534"/>
      <c r="R249" s="534"/>
      <c r="S249" s="534"/>
      <c r="T249" s="534"/>
      <c r="U249" s="534"/>
      <c r="V249" s="534"/>
      <c r="W249" s="534"/>
      <c r="X249" s="534"/>
      <c r="Y249" s="534"/>
      <c r="Z249" s="534"/>
    </row>
    <row r="250" spans="1:26" ht="13.5" customHeight="1" x14ac:dyDescent="0.3">
      <c r="A250" s="842" t="s">
        <v>657</v>
      </c>
      <c r="B250" s="842" t="s">
        <v>658</v>
      </c>
      <c r="C250" s="842" t="s">
        <v>924</v>
      </c>
      <c r="D250" s="842" t="s">
        <v>60</v>
      </c>
      <c r="E250" s="842" t="s">
        <v>129</v>
      </c>
      <c r="F250" s="960"/>
      <c r="G250" s="844"/>
      <c r="H250" s="844"/>
      <c r="I250" s="796">
        <v>91</v>
      </c>
      <c r="J250" s="797">
        <v>135</v>
      </c>
      <c r="K250" s="798">
        <v>226</v>
      </c>
      <c r="L250" s="799">
        <v>30.333333333333332</v>
      </c>
      <c r="M250" s="800">
        <v>45</v>
      </c>
      <c r="N250" s="801">
        <v>75.333333333333329</v>
      </c>
      <c r="O250" s="848"/>
      <c r="P250" s="821">
        <v>235</v>
      </c>
      <c r="Q250" s="534"/>
      <c r="R250" s="534"/>
      <c r="S250" s="534"/>
      <c r="T250" s="534"/>
      <c r="U250" s="534"/>
      <c r="V250" s="534"/>
      <c r="W250" s="534"/>
      <c r="X250" s="534"/>
      <c r="Y250" s="534"/>
      <c r="Z250" s="534"/>
    </row>
    <row r="251" spans="1:26" ht="13.5" customHeight="1" x14ac:dyDescent="0.3">
      <c r="A251" s="842" t="s">
        <v>659</v>
      </c>
      <c r="B251" s="842" t="s">
        <v>660</v>
      </c>
      <c r="C251" s="842" t="s">
        <v>924</v>
      </c>
      <c r="D251" s="842" t="s">
        <v>60</v>
      </c>
      <c r="E251" s="842" t="s">
        <v>129</v>
      </c>
      <c r="F251" s="960"/>
      <c r="G251" s="844"/>
      <c r="H251" s="844"/>
      <c r="I251" s="796">
        <v>97</v>
      </c>
      <c r="J251" s="797">
        <v>141</v>
      </c>
      <c r="K251" s="798">
        <v>238</v>
      </c>
      <c r="L251" s="799">
        <v>32.333333333333336</v>
      </c>
      <c r="M251" s="800">
        <v>47</v>
      </c>
      <c r="N251" s="801">
        <v>79.333333333333329</v>
      </c>
      <c r="O251" s="848"/>
      <c r="P251" s="821">
        <v>233</v>
      </c>
      <c r="Q251" s="534"/>
      <c r="R251" s="534"/>
      <c r="S251" s="534"/>
      <c r="T251" s="534"/>
      <c r="U251" s="534"/>
      <c r="V251" s="534"/>
      <c r="W251" s="534"/>
      <c r="X251" s="534"/>
      <c r="Y251" s="534"/>
      <c r="Z251" s="534"/>
    </row>
    <row r="252" spans="1:26" ht="13.5" customHeight="1" x14ac:dyDescent="0.3">
      <c r="A252" s="842" t="s">
        <v>661</v>
      </c>
      <c r="B252" s="842" t="s">
        <v>662</v>
      </c>
      <c r="C252" s="842" t="s">
        <v>924</v>
      </c>
      <c r="D252" s="842" t="s">
        <v>60</v>
      </c>
      <c r="E252" s="842" t="s">
        <v>129</v>
      </c>
      <c r="F252" s="960"/>
      <c r="G252" s="844"/>
      <c r="H252" s="844"/>
      <c r="I252" s="796">
        <v>71</v>
      </c>
      <c r="J252" s="797">
        <v>107</v>
      </c>
      <c r="K252" s="798">
        <v>178</v>
      </c>
      <c r="L252" s="799">
        <v>23.666666666666668</v>
      </c>
      <c r="M252" s="800">
        <v>35.666666666666664</v>
      </c>
      <c r="N252" s="801">
        <v>59.333333333333336</v>
      </c>
      <c r="O252" s="848"/>
      <c r="P252" s="821">
        <v>204</v>
      </c>
      <c r="Q252" s="561"/>
      <c r="R252" s="561"/>
      <c r="S252" s="561"/>
      <c r="T252" s="561"/>
      <c r="U252" s="561"/>
      <c r="V252" s="561"/>
      <c r="W252" s="561"/>
      <c r="X252" s="561"/>
      <c r="Y252" s="561"/>
      <c r="Z252" s="561"/>
    </row>
    <row r="253" spans="1:26" ht="13.5" customHeight="1" x14ac:dyDescent="0.3">
      <c r="A253" s="842" t="s">
        <v>665</v>
      </c>
      <c r="B253" s="842" t="s">
        <v>666</v>
      </c>
      <c r="C253" s="842" t="s">
        <v>924</v>
      </c>
      <c r="D253" s="842" t="s">
        <v>60</v>
      </c>
      <c r="E253" s="842" t="s">
        <v>129</v>
      </c>
      <c r="F253" s="960"/>
      <c r="G253" s="844"/>
      <c r="H253" s="844"/>
      <c r="I253" s="796">
        <v>54</v>
      </c>
      <c r="J253" s="797">
        <v>69</v>
      </c>
      <c r="K253" s="798">
        <v>123</v>
      </c>
      <c r="L253" s="799">
        <v>18</v>
      </c>
      <c r="M253" s="800">
        <v>23</v>
      </c>
      <c r="N253" s="801">
        <v>41</v>
      </c>
      <c r="O253" s="848"/>
      <c r="P253" s="821">
        <v>125</v>
      </c>
      <c r="Q253" s="534"/>
      <c r="R253" s="534"/>
      <c r="S253" s="534"/>
      <c r="T253" s="534"/>
      <c r="U253" s="534"/>
      <c r="V253" s="534"/>
      <c r="W253" s="534"/>
      <c r="X253" s="534"/>
      <c r="Y253" s="534"/>
      <c r="Z253" s="534"/>
    </row>
    <row r="254" spans="1:26" ht="13.5" customHeight="1" x14ac:dyDescent="0.3">
      <c r="A254" s="842" t="s">
        <v>287</v>
      </c>
      <c r="B254" s="842" t="s">
        <v>288</v>
      </c>
      <c r="C254" s="842" t="s">
        <v>944</v>
      </c>
      <c r="D254" s="842" t="s">
        <v>59</v>
      </c>
      <c r="E254" s="842" t="s">
        <v>129</v>
      </c>
      <c r="F254" s="960"/>
      <c r="G254" s="844"/>
      <c r="H254" s="844"/>
      <c r="I254" s="796">
        <v>70</v>
      </c>
      <c r="J254" s="797">
        <v>92</v>
      </c>
      <c r="K254" s="798">
        <v>162</v>
      </c>
      <c r="L254" s="799">
        <v>23.333333333333332</v>
      </c>
      <c r="M254" s="800">
        <v>30.666666666666668</v>
      </c>
      <c r="N254" s="801">
        <v>54</v>
      </c>
      <c r="O254" s="848"/>
      <c r="P254" s="821">
        <v>212</v>
      </c>
      <c r="Q254" s="534"/>
      <c r="R254" s="534"/>
      <c r="S254" s="534"/>
      <c r="T254" s="534"/>
      <c r="U254" s="534"/>
      <c r="V254" s="534"/>
      <c r="W254" s="534"/>
      <c r="X254" s="534"/>
      <c r="Y254" s="534"/>
      <c r="Z254" s="534"/>
    </row>
    <row r="255" spans="1:26" ht="13.5" customHeight="1" x14ac:dyDescent="0.3">
      <c r="A255" s="842" t="s">
        <v>289</v>
      </c>
      <c r="B255" s="842" t="s">
        <v>290</v>
      </c>
      <c r="C255" s="842" t="s">
        <v>944</v>
      </c>
      <c r="D255" s="842" t="s">
        <v>59</v>
      </c>
      <c r="E255" s="842" t="s">
        <v>129</v>
      </c>
      <c r="F255" s="960"/>
      <c r="G255" s="844"/>
      <c r="H255" s="844"/>
      <c r="I255" s="796">
        <v>83</v>
      </c>
      <c r="J255" s="797">
        <v>97</v>
      </c>
      <c r="K255" s="798">
        <v>180</v>
      </c>
      <c r="L255" s="799">
        <v>27.666666666666668</v>
      </c>
      <c r="M255" s="800">
        <v>32.333333333333336</v>
      </c>
      <c r="N255" s="801">
        <v>60</v>
      </c>
      <c r="O255" s="848"/>
      <c r="P255" s="821">
        <v>71</v>
      </c>
      <c r="Q255" s="534"/>
      <c r="R255" s="534"/>
      <c r="S255" s="534"/>
      <c r="T255" s="534"/>
      <c r="U255" s="534"/>
      <c r="V255" s="534"/>
      <c r="W255" s="534"/>
      <c r="X255" s="534"/>
      <c r="Y255" s="534"/>
      <c r="Z255" s="534"/>
    </row>
    <row r="256" spans="1:26" ht="13.5" customHeight="1" x14ac:dyDescent="0.3">
      <c r="A256" s="842" t="s">
        <v>291</v>
      </c>
      <c r="B256" s="842" t="s">
        <v>292</v>
      </c>
      <c r="C256" s="842" t="s">
        <v>944</v>
      </c>
      <c r="D256" s="842" t="s">
        <v>59</v>
      </c>
      <c r="E256" s="842" t="s">
        <v>129</v>
      </c>
      <c r="F256" s="960"/>
      <c r="G256" s="844"/>
      <c r="H256" s="844"/>
      <c r="I256" s="796">
        <v>72</v>
      </c>
      <c r="J256" s="797">
        <v>111</v>
      </c>
      <c r="K256" s="798">
        <v>183</v>
      </c>
      <c r="L256" s="799">
        <v>24</v>
      </c>
      <c r="M256" s="800">
        <v>37</v>
      </c>
      <c r="N256" s="801">
        <v>61</v>
      </c>
      <c r="O256" s="848"/>
      <c r="P256" s="821">
        <v>229</v>
      </c>
      <c r="Q256" s="534"/>
      <c r="R256" s="534"/>
      <c r="S256" s="534"/>
      <c r="T256" s="534"/>
      <c r="U256" s="534"/>
      <c r="V256" s="534"/>
      <c r="W256" s="534"/>
      <c r="X256" s="534"/>
      <c r="Y256" s="534"/>
      <c r="Z256" s="534"/>
    </row>
    <row r="257" spans="1:26" ht="13.5" customHeight="1" x14ac:dyDescent="0.3">
      <c r="A257" s="842" t="s">
        <v>1216</v>
      </c>
      <c r="B257" s="842" t="s">
        <v>1217</v>
      </c>
      <c r="C257" s="842" t="s">
        <v>944</v>
      </c>
      <c r="D257" s="842" t="s">
        <v>59</v>
      </c>
      <c r="E257" s="842" t="s">
        <v>129</v>
      </c>
      <c r="F257" s="960"/>
      <c r="G257" s="844"/>
      <c r="H257" s="844"/>
      <c r="I257" s="796">
        <v>239</v>
      </c>
      <c r="J257" s="797">
        <v>313</v>
      </c>
      <c r="K257" s="798">
        <v>552</v>
      </c>
      <c r="L257" s="799">
        <v>79.666666666666671</v>
      </c>
      <c r="M257" s="800">
        <v>104.33333333333333</v>
      </c>
      <c r="N257" s="801">
        <v>184</v>
      </c>
      <c r="O257" s="848"/>
      <c r="P257" s="821">
        <v>158</v>
      </c>
      <c r="Q257" s="534"/>
      <c r="R257" s="534"/>
      <c r="S257" s="534"/>
      <c r="T257" s="534"/>
      <c r="U257" s="534"/>
      <c r="V257" s="534"/>
      <c r="W257" s="534"/>
      <c r="X257" s="534"/>
      <c r="Y257" s="534"/>
      <c r="Z257" s="534"/>
    </row>
    <row r="258" spans="1:26" ht="13.5" customHeight="1" x14ac:dyDescent="0.3">
      <c r="A258" s="842" t="s">
        <v>1218</v>
      </c>
      <c r="B258" s="842" t="s">
        <v>1219</v>
      </c>
      <c r="C258" s="842" t="s">
        <v>944</v>
      </c>
      <c r="D258" s="842" t="s">
        <v>59</v>
      </c>
      <c r="E258" s="842" t="s">
        <v>129</v>
      </c>
      <c r="F258" s="960"/>
      <c r="G258" s="844"/>
      <c r="H258" s="844"/>
      <c r="I258" s="796">
        <v>131</v>
      </c>
      <c r="J258" s="797">
        <v>175</v>
      </c>
      <c r="K258" s="798">
        <v>306</v>
      </c>
      <c r="L258" s="799">
        <v>43.666666666666664</v>
      </c>
      <c r="M258" s="800">
        <v>58.333333333333336</v>
      </c>
      <c r="N258" s="801">
        <v>102</v>
      </c>
      <c r="O258" s="848"/>
      <c r="P258" s="821">
        <v>176</v>
      </c>
      <c r="Q258" s="534"/>
      <c r="R258" s="534"/>
      <c r="S258" s="534"/>
      <c r="T258" s="534"/>
      <c r="U258" s="534"/>
      <c r="V258" s="534"/>
      <c r="W258" s="534"/>
      <c r="X258" s="534"/>
      <c r="Y258" s="534"/>
      <c r="Z258" s="534"/>
    </row>
    <row r="259" spans="1:26" ht="13.5" customHeight="1" x14ac:dyDescent="0.3">
      <c r="A259" s="842" t="s">
        <v>558</v>
      </c>
      <c r="B259" s="842" t="s">
        <v>559</v>
      </c>
      <c r="C259" s="842" t="s">
        <v>945</v>
      </c>
      <c r="D259" s="842" t="s">
        <v>58</v>
      </c>
      <c r="E259" s="842" t="s">
        <v>129</v>
      </c>
      <c r="F259" s="960"/>
      <c r="G259" s="844"/>
      <c r="H259" s="844"/>
      <c r="I259" s="796">
        <v>102</v>
      </c>
      <c r="J259" s="797">
        <v>134</v>
      </c>
      <c r="K259" s="798">
        <v>236</v>
      </c>
      <c r="L259" s="799">
        <v>34</v>
      </c>
      <c r="M259" s="800">
        <v>44.666666666666664</v>
      </c>
      <c r="N259" s="801">
        <v>78.666666666666671</v>
      </c>
      <c r="O259" s="848"/>
      <c r="P259" s="821">
        <v>310</v>
      </c>
      <c r="Q259" s="534"/>
      <c r="R259" s="534"/>
      <c r="S259" s="534"/>
      <c r="T259" s="534"/>
      <c r="U259" s="534"/>
      <c r="V259" s="534"/>
      <c r="W259" s="534"/>
      <c r="X259" s="534"/>
      <c r="Y259" s="534"/>
      <c r="Z259" s="534"/>
    </row>
    <row r="260" spans="1:26" ht="13.5" customHeight="1" x14ac:dyDescent="0.3">
      <c r="A260" s="842" t="s">
        <v>560</v>
      </c>
      <c r="B260" s="842" t="s">
        <v>561</v>
      </c>
      <c r="C260" s="842" t="s">
        <v>945</v>
      </c>
      <c r="D260" s="842" t="s">
        <v>58</v>
      </c>
      <c r="E260" s="842" t="s">
        <v>129</v>
      </c>
      <c r="F260" s="960"/>
      <c r="G260" s="844"/>
      <c r="H260" s="844"/>
      <c r="I260" s="796">
        <v>51</v>
      </c>
      <c r="J260" s="797">
        <v>65</v>
      </c>
      <c r="K260" s="798">
        <v>116</v>
      </c>
      <c r="L260" s="799">
        <v>17</v>
      </c>
      <c r="M260" s="800">
        <v>21.666666666666668</v>
      </c>
      <c r="N260" s="801">
        <v>38.666666666666664</v>
      </c>
      <c r="O260" s="848"/>
      <c r="P260" s="821">
        <v>299</v>
      </c>
      <c r="Q260" s="534"/>
      <c r="R260" s="534"/>
      <c r="S260" s="534"/>
      <c r="T260" s="534"/>
      <c r="U260" s="534"/>
      <c r="V260" s="534"/>
      <c r="W260" s="534"/>
      <c r="X260" s="534"/>
      <c r="Y260" s="534"/>
      <c r="Z260" s="534"/>
    </row>
    <row r="261" spans="1:26" ht="13.5" customHeight="1" x14ac:dyDescent="0.3">
      <c r="A261" s="842" t="s">
        <v>562</v>
      </c>
      <c r="B261" s="842" t="s">
        <v>563</v>
      </c>
      <c r="C261" s="842" t="s">
        <v>945</v>
      </c>
      <c r="D261" s="842" t="s">
        <v>58</v>
      </c>
      <c r="E261" s="842" t="s">
        <v>129</v>
      </c>
      <c r="F261" s="960"/>
      <c r="G261" s="844"/>
      <c r="H261" s="844"/>
      <c r="I261" s="796">
        <v>69</v>
      </c>
      <c r="J261" s="797">
        <v>116</v>
      </c>
      <c r="K261" s="798">
        <v>185</v>
      </c>
      <c r="L261" s="799">
        <v>23</v>
      </c>
      <c r="M261" s="800">
        <v>38.666666666666664</v>
      </c>
      <c r="N261" s="801">
        <v>61.666666666666664</v>
      </c>
      <c r="O261" s="848"/>
      <c r="P261" s="821">
        <v>296</v>
      </c>
      <c r="Q261" s="534"/>
      <c r="R261" s="534"/>
      <c r="S261" s="534"/>
      <c r="T261" s="534"/>
      <c r="U261" s="534"/>
      <c r="V261" s="534"/>
      <c r="W261" s="534"/>
      <c r="X261" s="534"/>
      <c r="Y261" s="534"/>
      <c r="Z261" s="534"/>
    </row>
    <row r="262" spans="1:26" ht="13.5" customHeight="1" x14ac:dyDescent="0.3">
      <c r="A262" s="842" t="s">
        <v>564</v>
      </c>
      <c r="B262" s="842" t="s">
        <v>565</v>
      </c>
      <c r="C262" s="842" t="s">
        <v>945</v>
      </c>
      <c r="D262" s="842" t="s">
        <v>58</v>
      </c>
      <c r="E262" s="842" t="s">
        <v>129</v>
      </c>
      <c r="F262" s="960"/>
      <c r="G262" s="844"/>
      <c r="H262" s="844"/>
      <c r="I262" s="796">
        <v>70</v>
      </c>
      <c r="J262" s="797">
        <v>83</v>
      </c>
      <c r="K262" s="798">
        <v>153</v>
      </c>
      <c r="L262" s="799">
        <v>23.333333333333332</v>
      </c>
      <c r="M262" s="800">
        <v>27.666666666666668</v>
      </c>
      <c r="N262" s="801">
        <v>51</v>
      </c>
      <c r="O262" s="848"/>
      <c r="P262" s="821">
        <v>294</v>
      </c>
      <c r="Q262" s="534"/>
      <c r="R262" s="534"/>
      <c r="S262" s="534"/>
      <c r="T262" s="534"/>
      <c r="U262" s="534"/>
      <c r="V262" s="534"/>
      <c r="W262" s="534"/>
      <c r="X262" s="534"/>
      <c r="Y262" s="534"/>
      <c r="Z262" s="534"/>
    </row>
    <row r="263" spans="1:26" ht="13.5" customHeight="1" x14ac:dyDescent="0.3">
      <c r="A263" s="842" t="s">
        <v>566</v>
      </c>
      <c r="B263" s="842" t="s">
        <v>567</v>
      </c>
      <c r="C263" s="842" t="s">
        <v>945</v>
      </c>
      <c r="D263" s="842" t="s">
        <v>58</v>
      </c>
      <c r="E263" s="842" t="s">
        <v>129</v>
      </c>
      <c r="F263" s="960"/>
      <c r="G263" s="844"/>
      <c r="H263" s="844"/>
      <c r="I263" s="796">
        <v>110</v>
      </c>
      <c r="J263" s="797">
        <v>151</v>
      </c>
      <c r="K263" s="798">
        <v>261</v>
      </c>
      <c r="L263" s="799">
        <v>36.666666666666664</v>
      </c>
      <c r="M263" s="800">
        <v>50.333333333333336</v>
      </c>
      <c r="N263" s="801">
        <v>87</v>
      </c>
      <c r="O263" s="848"/>
      <c r="P263" s="821">
        <v>276</v>
      </c>
      <c r="Q263" s="534"/>
      <c r="R263" s="534"/>
      <c r="S263" s="534"/>
      <c r="T263" s="534"/>
      <c r="U263" s="534"/>
      <c r="V263" s="534"/>
      <c r="W263" s="534"/>
      <c r="X263" s="534"/>
      <c r="Y263" s="534"/>
      <c r="Z263" s="534"/>
    </row>
    <row r="264" spans="1:26" ht="13.5" customHeight="1" x14ac:dyDescent="0.3">
      <c r="A264" s="842" t="s">
        <v>568</v>
      </c>
      <c r="B264" s="842" t="s">
        <v>569</v>
      </c>
      <c r="C264" s="842" t="s">
        <v>945</v>
      </c>
      <c r="D264" s="842" t="s">
        <v>58</v>
      </c>
      <c r="E264" s="842" t="s">
        <v>129</v>
      </c>
      <c r="F264" s="960"/>
      <c r="G264" s="844"/>
      <c r="H264" s="844"/>
      <c r="I264" s="796">
        <v>70</v>
      </c>
      <c r="J264" s="797">
        <v>74</v>
      </c>
      <c r="K264" s="798">
        <v>144</v>
      </c>
      <c r="L264" s="799">
        <v>23.333333333333332</v>
      </c>
      <c r="M264" s="800">
        <v>24.666666666666668</v>
      </c>
      <c r="N264" s="801">
        <v>48</v>
      </c>
      <c r="O264" s="848"/>
      <c r="P264" s="821">
        <v>256</v>
      </c>
      <c r="Q264" s="534"/>
      <c r="R264" s="534"/>
      <c r="S264" s="534"/>
      <c r="T264" s="534"/>
      <c r="U264" s="534"/>
      <c r="V264" s="534"/>
      <c r="W264" s="534"/>
      <c r="X264" s="534"/>
      <c r="Y264" s="534"/>
      <c r="Z264" s="534"/>
    </row>
    <row r="265" spans="1:26" ht="13.5" customHeight="1" x14ac:dyDescent="0.3">
      <c r="A265" s="842" t="s">
        <v>570</v>
      </c>
      <c r="B265" s="842" t="s">
        <v>571</v>
      </c>
      <c r="C265" s="842" t="s">
        <v>945</v>
      </c>
      <c r="D265" s="842" t="s">
        <v>58</v>
      </c>
      <c r="E265" s="842" t="s">
        <v>129</v>
      </c>
      <c r="F265" s="960"/>
      <c r="G265" s="844"/>
      <c r="H265" s="844"/>
      <c r="I265" s="796">
        <v>66</v>
      </c>
      <c r="J265" s="797">
        <v>94</v>
      </c>
      <c r="K265" s="798">
        <v>160</v>
      </c>
      <c r="L265" s="799">
        <v>22</v>
      </c>
      <c r="M265" s="800">
        <v>31.333333333333332</v>
      </c>
      <c r="N265" s="801">
        <v>53.333333333333336</v>
      </c>
      <c r="O265" s="848"/>
      <c r="P265" s="821">
        <v>201</v>
      </c>
      <c r="Q265" s="534"/>
      <c r="R265" s="534"/>
      <c r="S265" s="534"/>
      <c r="T265" s="534"/>
      <c r="U265" s="534"/>
      <c r="V265" s="534"/>
      <c r="W265" s="534"/>
      <c r="X265" s="534"/>
      <c r="Y265" s="534"/>
      <c r="Z265" s="534"/>
    </row>
    <row r="266" spans="1:26" ht="13.5" customHeight="1" x14ac:dyDescent="0.3">
      <c r="A266" s="842" t="s">
        <v>572</v>
      </c>
      <c r="B266" s="842" t="s">
        <v>573</v>
      </c>
      <c r="C266" s="842" t="s">
        <v>945</v>
      </c>
      <c r="D266" s="842" t="s">
        <v>58</v>
      </c>
      <c r="E266" s="842" t="s">
        <v>129</v>
      </c>
      <c r="F266" s="960"/>
      <c r="G266" s="844"/>
      <c r="H266" s="844"/>
      <c r="I266" s="796">
        <v>65</v>
      </c>
      <c r="J266" s="797">
        <v>75</v>
      </c>
      <c r="K266" s="798">
        <v>140</v>
      </c>
      <c r="L266" s="799">
        <v>21.666666666666668</v>
      </c>
      <c r="M266" s="800">
        <v>25</v>
      </c>
      <c r="N266" s="801">
        <v>46.666666666666664</v>
      </c>
      <c r="O266" s="848"/>
      <c r="P266" s="821">
        <v>309</v>
      </c>
      <c r="Q266" s="534"/>
      <c r="R266" s="534"/>
      <c r="S266" s="534"/>
      <c r="T266" s="534"/>
      <c r="U266" s="534"/>
      <c r="V266" s="534"/>
      <c r="W266" s="534"/>
      <c r="X266" s="534"/>
      <c r="Y266" s="534"/>
      <c r="Z266" s="534"/>
    </row>
    <row r="267" spans="1:26" ht="13.5" customHeight="1" x14ac:dyDescent="0.3">
      <c r="A267" s="842" t="s">
        <v>574</v>
      </c>
      <c r="B267" s="842" t="s">
        <v>575</v>
      </c>
      <c r="C267" s="842" t="s">
        <v>945</v>
      </c>
      <c r="D267" s="842" t="s">
        <v>58</v>
      </c>
      <c r="E267" s="842" t="s">
        <v>129</v>
      </c>
      <c r="F267" s="960"/>
      <c r="G267" s="844"/>
      <c r="H267" s="844"/>
      <c r="I267" s="796">
        <v>52</v>
      </c>
      <c r="J267" s="797">
        <v>91</v>
      </c>
      <c r="K267" s="798">
        <v>143</v>
      </c>
      <c r="L267" s="799">
        <v>17.333333333333332</v>
      </c>
      <c r="M267" s="800">
        <v>30.333333333333332</v>
      </c>
      <c r="N267" s="801">
        <v>47.666666666666664</v>
      </c>
      <c r="O267" s="848"/>
      <c r="P267" s="821">
        <v>258</v>
      </c>
      <c r="Q267" s="534"/>
      <c r="R267" s="534"/>
      <c r="S267" s="534"/>
      <c r="T267" s="534"/>
      <c r="U267" s="534"/>
      <c r="V267" s="534"/>
      <c r="W267" s="534"/>
      <c r="X267" s="534"/>
      <c r="Y267" s="534"/>
      <c r="Z267" s="534"/>
    </row>
    <row r="268" spans="1:26" ht="13.5" customHeight="1" x14ac:dyDescent="0.3">
      <c r="A268" s="842" t="s">
        <v>576</v>
      </c>
      <c r="B268" s="842" t="s">
        <v>577</v>
      </c>
      <c r="C268" s="842" t="s">
        <v>945</v>
      </c>
      <c r="D268" s="842" t="s">
        <v>58</v>
      </c>
      <c r="E268" s="842" t="s">
        <v>129</v>
      </c>
      <c r="F268" s="960"/>
      <c r="G268" s="844"/>
      <c r="H268" s="844"/>
      <c r="I268" s="796">
        <v>61</v>
      </c>
      <c r="J268" s="797">
        <v>143</v>
      </c>
      <c r="K268" s="798">
        <v>204</v>
      </c>
      <c r="L268" s="799">
        <v>20.333333333333332</v>
      </c>
      <c r="M268" s="800">
        <v>47.666666666666664</v>
      </c>
      <c r="N268" s="801">
        <v>68</v>
      </c>
      <c r="O268" s="848"/>
      <c r="P268" s="821">
        <v>313</v>
      </c>
      <c r="Q268" s="534"/>
      <c r="R268" s="534"/>
      <c r="S268" s="534"/>
      <c r="T268" s="534"/>
      <c r="U268" s="534"/>
      <c r="V268" s="534"/>
      <c r="W268" s="534"/>
      <c r="X268" s="534"/>
      <c r="Y268" s="534"/>
      <c r="Z268" s="534"/>
    </row>
    <row r="269" spans="1:26" ht="13.5" customHeight="1" x14ac:dyDescent="0.3">
      <c r="A269" s="842" t="s">
        <v>578</v>
      </c>
      <c r="B269" s="842" t="s">
        <v>579</v>
      </c>
      <c r="C269" s="842" t="s">
        <v>945</v>
      </c>
      <c r="D269" s="842" t="s">
        <v>58</v>
      </c>
      <c r="E269" s="842" t="s">
        <v>129</v>
      </c>
      <c r="F269" s="960"/>
      <c r="G269" s="844"/>
      <c r="H269" s="844"/>
      <c r="I269" s="796">
        <v>45</v>
      </c>
      <c r="J269" s="797">
        <v>85</v>
      </c>
      <c r="K269" s="798">
        <v>130</v>
      </c>
      <c r="L269" s="799">
        <v>15</v>
      </c>
      <c r="M269" s="800">
        <v>28.333333333333332</v>
      </c>
      <c r="N269" s="801">
        <v>43.333333333333336</v>
      </c>
      <c r="O269" s="848"/>
      <c r="P269" s="821">
        <v>283</v>
      </c>
      <c r="Q269" s="534"/>
      <c r="R269" s="534"/>
      <c r="S269" s="534"/>
      <c r="T269" s="534"/>
      <c r="U269" s="534"/>
      <c r="V269" s="534"/>
      <c r="W269" s="534"/>
      <c r="X269" s="534"/>
      <c r="Y269" s="534"/>
      <c r="Z269" s="534"/>
    </row>
    <row r="270" spans="1:26" ht="13.5" customHeight="1" x14ac:dyDescent="0.3">
      <c r="A270" s="842" t="s">
        <v>371</v>
      </c>
      <c r="B270" s="842" t="s">
        <v>372</v>
      </c>
      <c r="C270" s="842" t="s">
        <v>952</v>
      </c>
      <c r="D270" s="842" t="s">
        <v>63</v>
      </c>
      <c r="E270" s="842" t="s">
        <v>129</v>
      </c>
      <c r="F270" s="960"/>
      <c r="G270" s="844"/>
      <c r="H270" s="844"/>
      <c r="I270" s="796">
        <v>215</v>
      </c>
      <c r="J270" s="797">
        <v>249</v>
      </c>
      <c r="K270" s="798">
        <v>464</v>
      </c>
      <c r="L270" s="799">
        <v>71.666666666666671</v>
      </c>
      <c r="M270" s="800">
        <v>83</v>
      </c>
      <c r="N270" s="801">
        <v>154.66666666666666</v>
      </c>
      <c r="O270" s="848"/>
      <c r="P270" s="821">
        <v>74</v>
      </c>
      <c r="Q270" s="534"/>
      <c r="R270" s="534"/>
      <c r="S270" s="534"/>
      <c r="T270" s="534"/>
      <c r="U270" s="534"/>
      <c r="V270" s="534"/>
      <c r="W270" s="534"/>
      <c r="X270" s="534"/>
      <c r="Y270" s="534"/>
      <c r="Z270" s="534"/>
    </row>
    <row r="271" spans="1:26" ht="13.5" customHeight="1" x14ac:dyDescent="0.3">
      <c r="A271" s="842" t="s">
        <v>373</v>
      </c>
      <c r="B271" s="842" t="s">
        <v>374</v>
      </c>
      <c r="C271" s="842" t="s">
        <v>952</v>
      </c>
      <c r="D271" s="842" t="s">
        <v>63</v>
      </c>
      <c r="E271" s="842" t="s">
        <v>129</v>
      </c>
      <c r="F271" s="960"/>
      <c r="G271" s="844"/>
      <c r="H271" s="844"/>
      <c r="I271" s="796">
        <v>169</v>
      </c>
      <c r="J271" s="797">
        <v>225</v>
      </c>
      <c r="K271" s="798">
        <v>394</v>
      </c>
      <c r="L271" s="799">
        <v>56.333333333333336</v>
      </c>
      <c r="M271" s="800">
        <v>75</v>
      </c>
      <c r="N271" s="801">
        <v>131.33333333333334</v>
      </c>
      <c r="O271" s="848"/>
      <c r="P271" s="821">
        <v>128</v>
      </c>
      <c r="Q271" s="560"/>
      <c r="R271" s="560"/>
      <c r="S271" s="560"/>
      <c r="T271" s="560"/>
      <c r="U271" s="560"/>
      <c r="V271" s="560"/>
      <c r="W271" s="560"/>
      <c r="X271" s="560"/>
      <c r="Y271" s="560"/>
      <c r="Z271" s="560"/>
    </row>
    <row r="272" spans="1:26" ht="13.5" customHeight="1" x14ac:dyDescent="0.3">
      <c r="A272" s="842" t="s">
        <v>375</v>
      </c>
      <c r="B272" s="842" t="s">
        <v>376</v>
      </c>
      <c r="C272" s="842" t="s">
        <v>952</v>
      </c>
      <c r="D272" s="842" t="s">
        <v>63</v>
      </c>
      <c r="E272" s="842" t="s">
        <v>129</v>
      </c>
      <c r="F272" s="960"/>
      <c r="G272" s="844"/>
      <c r="H272" s="844"/>
      <c r="I272" s="796">
        <v>121</v>
      </c>
      <c r="J272" s="797">
        <v>179</v>
      </c>
      <c r="K272" s="798">
        <v>300</v>
      </c>
      <c r="L272" s="799">
        <v>40.333333333333336</v>
      </c>
      <c r="M272" s="800">
        <v>59.666666666666664</v>
      </c>
      <c r="N272" s="801">
        <v>100</v>
      </c>
      <c r="O272" s="848"/>
      <c r="P272" s="821">
        <v>26</v>
      </c>
      <c r="Q272" s="534"/>
      <c r="R272" s="534"/>
      <c r="S272" s="534"/>
      <c r="T272" s="534"/>
      <c r="U272" s="534"/>
      <c r="V272" s="534"/>
      <c r="W272" s="534"/>
      <c r="X272" s="534"/>
      <c r="Y272" s="534"/>
      <c r="Z272" s="534"/>
    </row>
    <row r="273" spans="1:26" ht="13.5" customHeight="1" x14ac:dyDescent="0.3">
      <c r="A273" s="842" t="s">
        <v>377</v>
      </c>
      <c r="B273" s="842" t="s">
        <v>378</v>
      </c>
      <c r="C273" s="842" t="s">
        <v>952</v>
      </c>
      <c r="D273" s="842" t="s">
        <v>63</v>
      </c>
      <c r="E273" s="842" t="s">
        <v>129</v>
      </c>
      <c r="F273" s="960"/>
      <c r="G273" s="844"/>
      <c r="H273" s="844"/>
      <c r="I273" s="796">
        <v>229</v>
      </c>
      <c r="J273" s="797">
        <v>299</v>
      </c>
      <c r="K273" s="798">
        <v>528</v>
      </c>
      <c r="L273" s="799">
        <v>76.333333333333329</v>
      </c>
      <c r="M273" s="800">
        <v>99.666666666666671</v>
      </c>
      <c r="N273" s="801">
        <v>176</v>
      </c>
      <c r="O273" s="848"/>
      <c r="P273" s="821">
        <v>33</v>
      </c>
      <c r="Q273" s="534"/>
      <c r="R273" s="534"/>
      <c r="S273" s="534"/>
      <c r="T273" s="534"/>
      <c r="U273" s="534"/>
      <c r="V273" s="534"/>
      <c r="W273" s="534"/>
      <c r="X273" s="534"/>
      <c r="Y273" s="534"/>
      <c r="Z273" s="534"/>
    </row>
    <row r="274" spans="1:26" ht="13.5" customHeight="1" x14ac:dyDescent="0.3">
      <c r="A274" s="842" t="s">
        <v>369</v>
      </c>
      <c r="B274" s="842" t="s">
        <v>370</v>
      </c>
      <c r="C274" s="842" t="s">
        <v>952</v>
      </c>
      <c r="D274" s="842" t="s">
        <v>63</v>
      </c>
      <c r="E274" s="842" t="s">
        <v>129</v>
      </c>
      <c r="F274" s="960"/>
      <c r="G274" s="844"/>
      <c r="H274" s="844"/>
      <c r="I274" s="796">
        <v>198</v>
      </c>
      <c r="J274" s="797">
        <v>199</v>
      </c>
      <c r="K274" s="798">
        <v>397</v>
      </c>
      <c r="L274" s="799">
        <v>66</v>
      </c>
      <c r="M274" s="800">
        <v>66.333333333333329</v>
      </c>
      <c r="N274" s="801">
        <v>132.33333333333334</v>
      </c>
      <c r="O274" s="848"/>
      <c r="P274" s="821">
        <v>54</v>
      </c>
      <c r="Q274" s="534"/>
      <c r="R274" s="534"/>
      <c r="S274" s="534"/>
      <c r="T274" s="534"/>
      <c r="U274" s="534"/>
      <c r="V274" s="534"/>
      <c r="W274" s="534"/>
      <c r="X274" s="534"/>
      <c r="Y274" s="534"/>
      <c r="Z274" s="534"/>
    </row>
    <row r="275" spans="1:26" ht="13.5" customHeight="1" x14ac:dyDescent="0.3">
      <c r="A275" s="842" t="s">
        <v>667</v>
      </c>
      <c r="B275" s="842" t="s">
        <v>668</v>
      </c>
      <c r="C275" s="842" t="s">
        <v>946</v>
      </c>
      <c r="D275" s="842" t="s">
        <v>60</v>
      </c>
      <c r="E275" s="842" t="s">
        <v>129</v>
      </c>
      <c r="F275" s="960"/>
      <c r="G275" s="844"/>
      <c r="H275" s="844"/>
      <c r="I275" s="796">
        <v>51</v>
      </c>
      <c r="J275" s="797">
        <v>73</v>
      </c>
      <c r="K275" s="798">
        <v>124</v>
      </c>
      <c r="L275" s="799">
        <v>17</v>
      </c>
      <c r="M275" s="800">
        <v>24.333333333333332</v>
      </c>
      <c r="N275" s="801">
        <v>41.333333333333336</v>
      </c>
      <c r="O275" s="848"/>
      <c r="P275" s="821">
        <v>155</v>
      </c>
      <c r="Q275" s="560"/>
      <c r="R275" s="560"/>
      <c r="S275" s="560"/>
      <c r="T275" s="560"/>
      <c r="U275" s="560"/>
      <c r="V275" s="560"/>
      <c r="W275" s="560"/>
      <c r="X275" s="560"/>
      <c r="Y275" s="560"/>
      <c r="Z275" s="560"/>
    </row>
    <row r="276" spans="1:26" ht="13.5" customHeight="1" x14ac:dyDescent="0.3">
      <c r="A276" s="842" t="s">
        <v>669</v>
      </c>
      <c r="B276" s="842" t="s">
        <v>670</v>
      </c>
      <c r="C276" s="842" t="s">
        <v>946</v>
      </c>
      <c r="D276" s="842" t="s">
        <v>60</v>
      </c>
      <c r="E276" s="842" t="s">
        <v>129</v>
      </c>
      <c r="F276" s="960"/>
      <c r="G276" s="844"/>
      <c r="H276" s="844"/>
      <c r="I276" s="796">
        <v>80</v>
      </c>
      <c r="J276" s="797">
        <v>123</v>
      </c>
      <c r="K276" s="798">
        <v>203</v>
      </c>
      <c r="L276" s="799">
        <v>26.666666666666668</v>
      </c>
      <c r="M276" s="800">
        <v>41</v>
      </c>
      <c r="N276" s="801">
        <v>67.666666666666671</v>
      </c>
      <c r="O276" s="848"/>
      <c r="P276" s="821">
        <v>101</v>
      </c>
      <c r="Q276" s="534"/>
      <c r="R276" s="534"/>
      <c r="S276" s="534"/>
      <c r="T276" s="534"/>
      <c r="U276" s="534"/>
      <c r="V276" s="534"/>
      <c r="W276" s="534"/>
      <c r="X276" s="534"/>
      <c r="Y276" s="534"/>
      <c r="Z276" s="534"/>
    </row>
    <row r="277" spans="1:26" ht="13.5" customHeight="1" x14ac:dyDescent="0.3">
      <c r="A277" s="842" t="s">
        <v>671</v>
      </c>
      <c r="B277" s="842" t="s">
        <v>672</v>
      </c>
      <c r="C277" s="842" t="s">
        <v>946</v>
      </c>
      <c r="D277" s="842" t="s">
        <v>60</v>
      </c>
      <c r="E277" s="842" t="s">
        <v>129</v>
      </c>
      <c r="F277" s="960"/>
      <c r="G277" s="844"/>
      <c r="H277" s="844"/>
      <c r="I277" s="796">
        <v>70</v>
      </c>
      <c r="J277" s="797">
        <v>91</v>
      </c>
      <c r="K277" s="798">
        <v>161</v>
      </c>
      <c r="L277" s="799">
        <v>23.333333333333332</v>
      </c>
      <c r="M277" s="800">
        <v>30.333333333333332</v>
      </c>
      <c r="N277" s="801">
        <v>53.666666666666664</v>
      </c>
      <c r="O277" s="848"/>
      <c r="P277" s="821">
        <v>222</v>
      </c>
      <c r="Q277" s="534"/>
      <c r="R277" s="534"/>
      <c r="S277" s="534"/>
      <c r="T277" s="534"/>
      <c r="U277" s="534"/>
      <c r="V277" s="534"/>
      <c r="W277" s="534"/>
      <c r="X277" s="534"/>
      <c r="Y277" s="534"/>
      <c r="Z277" s="534"/>
    </row>
    <row r="278" spans="1:26" ht="13.5" customHeight="1" x14ac:dyDescent="0.3">
      <c r="A278" s="842" t="s">
        <v>673</v>
      </c>
      <c r="B278" s="842" t="s">
        <v>674</v>
      </c>
      <c r="C278" s="842" t="s">
        <v>946</v>
      </c>
      <c r="D278" s="842" t="s">
        <v>60</v>
      </c>
      <c r="E278" s="842" t="s">
        <v>129</v>
      </c>
      <c r="F278" s="960"/>
      <c r="G278" s="844"/>
      <c r="H278" s="844"/>
      <c r="I278" s="796">
        <v>109</v>
      </c>
      <c r="J278" s="797">
        <v>149</v>
      </c>
      <c r="K278" s="798">
        <v>258</v>
      </c>
      <c r="L278" s="799">
        <v>36.333333333333336</v>
      </c>
      <c r="M278" s="800">
        <v>49.666666666666664</v>
      </c>
      <c r="N278" s="801">
        <v>86</v>
      </c>
      <c r="O278" s="848"/>
      <c r="P278" s="821">
        <v>259</v>
      </c>
      <c r="Q278" s="534"/>
      <c r="R278" s="534"/>
      <c r="S278" s="534"/>
      <c r="T278" s="534"/>
      <c r="U278" s="534"/>
      <c r="V278" s="534"/>
      <c r="W278" s="534"/>
      <c r="X278" s="534"/>
      <c r="Y278" s="534"/>
      <c r="Z278" s="534"/>
    </row>
    <row r="279" spans="1:26" ht="13.5" customHeight="1" x14ac:dyDescent="0.3">
      <c r="A279" s="842" t="s">
        <v>675</v>
      </c>
      <c r="B279" s="842" t="s">
        <v>676</v>
      </c>
      <c r="C279" s="842" t="s">
        <v>946</v>
      </c>
      <c r="D279" s="842" t="s">
        <v>60</v>
      </c>
      <c r="E279" s="842" t="s">
        <v>129</v>
      </c>
      <c r="F279" s="960"/>
      <c r="G279" s="844"/>
      <c r="H279" s="844"/>
      <c r="I279" s="796">
        <v>94</v>
      </c>
      <c r="J279" s="797">
        <v>148</v>
      </c>
      <c r="K279" s="798">
        <v>242</v>
      </c>
      <c r="L279" s="799">
        <v>31.333333333333332</v>
      </c>
      <c r="M279" s="800">
        <v>49.333333333333336</v>
      </c>
      <c r="N279" s="801">
        <v>80.666666666666671</v>
      </c>
      <c r="O279" s="848"/>
      <c r="P279" s="821">
        <v>263</v>
      </c>
      <c r="Q279" s="534"/>
      <c r="R279" s="534"/>
      <c r="S279" s="534"/>
      <c r="T279" s="534"/>
      <c r="U279" s="534"/>
      <c r="V279" s="534"/>
      <c r="W279" s="534"/>
      <c r="X279" s="534"/>
      <c r="Y279" s="534"/>
      <c r="Z279" s="534"/>
    </row>
    <row r="280" spans="1:26" ht="13.5" customHeight="1" x14ac:dyDescent="0.3">
      <c r="A280" s="842" t="s">
        <v>677</v>
      </c>
      <c r="B280" s="842" t="s">
        <v>678</v>
      </c>
      <c r="C280" s="842" t="s">
        <v>60</v>
      </c>
      <c r="D280" s="842" t="s">
        <v>60</v>
      </c>
      <c r="E280" s="842" t="s">
        <v>129</v>
      </c>
      <c r="F280" s="960"/>
      <c r="G280" s="844"/>
      <c r="H280" s="844"/>
      <c r="I280" s="796">
        <v>585</v>
      </c>
      <c r="J280" s="797">
        <v>739</v>
      </c>
      <c r="K280" s="798">
        <v>1324</v>
      </c>
      <c r="L280" s="799">
        <v>195</v>
      </c>
      <c r="M280" s="800">
        <v>246.33333333333334</v>
      </c>
      <c r="N280" s="801">
        <v>441.33333333333331</v>
      </c>
      <c r="O280" s="848"/>
      <c r="P280" s="821">
        <v>6</v>
      </c>
      <c r="Q280" s="534"/>
      <c r="R280" s="534"/>
      <c r="S280" s="534"/>
      <c r="T280" s="534"/>
      <c r="U280" s="534"/>
      <c r="V280" s="534"/>
      <c r="W280" s="534"/>
      <c r="X280" s="534"/>
      <c r="Y280" s="534"/>
      <c r="Z280" s="534"/>
    </row>
    <row r="281" spans="1:26" ht="13.5" customHeight="1" x14ac:dyDescent="0.3">
      <c r="A281" s="842" t="s">
        <v>679</v>
      </c>
      <c r="B281" s="842" t="s">
        <v>680</v>
      </c>
      <c r="C281" s="842" t="s">
        <v>60</v>
      </c>
      <c r="D281" s="842" t="s">
        <v>60</v>
      </c>
      <c r="E281" s="842" t="s">
        <v>129</v>
      </c>
      <c r="F281" s="960"/>
      <c r="G281" s="844"/>
      <c r="H281" s="844"/>
      <c r="I281" s="796">
        <v>204</v>
      </c>
      <c r="J281" s="797">
        <v>274</v>
      </c>
      <c r="K281" s="798">
        <v>478</v>
      </c>
      <c r="L281" s="799">
        <v>68</v>
      </c>
      <c r="M281" s="800">
        <v>91.333333333333329</v>
      </c>
      <c r="N281" s="801">
        <v>159.33333333333334</v>
      </c>
      <c r="O281" s="848"/>
      <c r="P281" s="821">
        <v>81</v>
      </c>
      <c r="Q281" s="534"/>
      <c r="R281" s="534"/>
      <c r="S281" s="534"/>
      <c r="T281" s="534"/>
      <c r="U281" s="534"/>
      <c r="V281" s="534"/>
      <c r="W281" s="534"/>
      <c r="X281" s="534"/>
      <c r="Y281" s="534"/>
      <c r="Z281" s="534"/>
    </row>
    <row r="282" spans="1:26" ht="13.5" customHeight="1" x14ac:dyDescent="0.3">
      <c r="A282" s="842" t="s">
        <v>681</v>
      </c>
      <c r="B282" s="842" t="s">
        <v>682</v>
      </c>
      <c r="C282" s="842" t="s">
        <v>60</v>
      </c>
      <c r="D282" s="842" t="s">
        <v>60</v>
      </c>
      <c r="E282" s="842" t="s">
        <v>129</v>
      </c>
      <c r="F282" s="960"/>
      <c r="G282" s="844"/>
      <c r="H282" s="844"/>
      <c r="I282" s="796">
        <v>234</v>
      </c>
      <c r="J282" s="797">
        <v>335</v>
      </c>
      <c r="K282" s="798">
        <v>569</v>
      </c>
      <c r="L282" s="799">
        <v>78</v>
      </c>
      <c r="M282" s="800">
        <v>111.66666666666667</v>
      </c>
      <c r="N282" s="801">
        <v>189.66666666666666</v>
      </c>
      <c r="O282" s="848"/>
      <c r="P282" s="821">
        <v>104</v>
      </c>
      <c r="Q282" s="534"/>
      <c r="R282" s="534"/>
      <c r="S282" s="534"/>
      <c r="T282" s="534"/>
      <c r="U282" s="534"/>
      <c r="V282" s="534"/>
      <c r="W282" s="534"/>
      <c r="X282" s="534"/>
      <c r="Y282" s="534"/>
      <c r="Z282" s="534"/>
    </row>
    <row r="283" spans="1:26" ht="13.5" customHeight="1" x14ac:dyDescent="0.3">
      <c r="A283" s="842" t="s">
        <v>683</v>
      </c>
      <c r="B283" s="842" t="s">
        <v>684</v>
      </c>
      <c r="C283" s="842" t="s">
        <v>60</v>
      </c>
      <c r="D283" s="842" t="s">
        <v>60</v>
      </c>
      <c r="E283" s="842" t="s">
        <v>129</v>
      </c>
      <c r="F283" s="960"/>
      <c r="G283" s="844"/>
      <c r="H283" s="844"/>
      <c r="I283" s="796">
        <v>177</v>
      </c>
      <c r="J283" s="797">
        <v>255</v>
      </c>
      <c r="K283" s="798">
        <v>432</v>
      </c>
      <c r="L283" s="799">
        <v>59</v>
      </c>
      <c r="M283" s="800">
        <v>85</v>
      </c>
      <c r="N283" s="801">
        <v>144</v>
      </c>
      <c r="O283" s="848"/>
      <c r="P283" s="821">
        <v>8</v>
      </c>
      <c r="Q283" s="560"/>
      <c r="R283" s="560"/>
      <c r="S283" s="560"/>
      <c r="T283" s="560"/>
      <c r="U283" s="560"/>
      <c r="V283" s="560"/>
      <c r="W283" s="560"/>
      <c r="X283" s="560"/>
      <c r="Y283" s="560"/>
      <c r="Z283" s="560"/>
    </row>
    <row r="284" spans="1:26" ht="13.5" customHeight="1" x14ac:dyDescent="0.3">
      <c r="A284" s="842" t="s">
        <v>685</v>
      </c>
      <c r="B284" s="842" t="s">
        <v>686</v>
      </c>
      <c r="C284" s="842" t="s">
        <v>60</v>
      </c>
      <c r="D284" s="842" t="s">
        <v>60</v>
      </c>
      <c r="E284" s="842" t="s">
        <v>129</v>
      </c>
      <c r="F284" s="960"/>
      <c r="G284" s="844"/>
      <c r="H284" s="844"/>
      <c r="I284" s="796">
        <v>138</v>
      </c>
      <c r="J284" s="797">
        <v>206</v>
      </c>
      <c r="K284" s="798">
        <v>344</v>
      </c>
      <c r="L284" s="799">
        <v>46</v>
      </c>
      <c r="M284" s="800">
        <v>68.666666666666671</v>
      </c>
      <c r="N284" s="801">
        <v>114.66666666666667</v>
      </c>
      <c r="O284" s="848"/>
      <c r="P284" s="821">
        <v>206</v>
      </c>
      <c r="Q284" s="534"/>
      <c r="R284" s="534"/>
      <c r="S284" s="534"/>
      <c r="T284" s="534"/>
      <c r="U284" s="534"/>
      <c r="V284" s="534"/>
      <c r="W284" s="534"/>
      <c r="X284" s="534"/>
      <c r="Y284" s="534"/>
      <c r="Z284" s="534"/>
    </row>
    <row r="285" spans="1:26" ht="13.5" customHeight="1" x14ac:dyDescent="0.3">
      <c r="A285" s="842" t="s">
        <v>687</v>
      </c>
      <c r="B285" s="842" t="s">
        <v>688</v>
      </c>
      <c r="C285" s="842" t="s">
        <v>60</v>
      </c>
      <c r="D285" s="842" t="s">
        <v>60</v>
      </c>
      <c r="E285" s="842" t="s">
        <v>129</v>
      </c>
      <c r="F285" s="960"/>
      <c r="G285" s="844"/>
      <c r="H285" s="844"/>
      <c r="I285" s="796">
        <v>222</v>
      </c>
      <c r="J285" s="797">
        <v>254</v>
      </c>
      <c r="K285" s="798">
        <v>476</v>
      </c>
      <c r="L285" s="799">
        <v>74</v>
      </c>
      <c r="M285" s="800">
        <v>84.666666666666671</v>
      </c>
      <c r="N285" s="801">
        <v>158.66666666666666</v>
      </c>
      <c r="O285" s="848"/>
      <c r="P285" s="821">
        <v>31</v>
      </c>
      <c r="Q285" s="560"/>
      <c r="R285" s="560"/>
      <c r="S285" s="560"/>
      <c r="T285" s="560"/>
      <c r="U285" s="560"/>
      <c r="V285" s="560"/>
      <c r="W285" s="560"/>
      <c r="X285" s="560"/>
      <c r="Y285" s="560"/>
      <c r="Z285" s="560"/>
    </row>
    <row r="286" spans="1:26" ht="13.5" customHeight="1" x14ac:dyDescent="0.3">
      <c r="A286" s="842" t="s">
        <v>689</v>
      </c>
      <c r="B286" s="842" t="s">
        <v>690</v>
      </c>
      <c r="C286" s="842" t="s">
        <v>60</v>
      </c>
      <c r="D286" s="842" t="s">
        <v>60</v>
      </c>
      <c r="E286" s="842" t="s">
        <v>129</v>
      </c>
      <c r="F286" s="960"/>
      <c r="G286" s="844"/>
      <c r="H286" s="844"/>
      <c r="I286" s="796">
        <v>218</v>
      </c>
      <c r="J286" s="797">
        <v>278</v>
      </c>
      <c r="K286" s="798">
        <v>496</v>
      </c>
      <c r="L286" s="799">
        <v>72.666666666666671</v>
      </c>
      <c r="M286" s="800">
        <v>92.666666666666671</v>
      </c>
      <c r="N286" s="801">
        <v>165.33333333333334</v>
      </c>
      <c r="O286" s="848"/>
      <c r="P286" s="821">
        <v>19</v>
      </c>
      <c r="Q286" s="534"/>
      <c r="R286" s="534"/>
      <c r="S286" s="534"/>
      <c r="T286" s="534"/>
      <c r="U286" s="534"/>
      <c r="V286" s="534"/>
      <c r="W286" s="534"/>
      <c r="X286" s="534"/>
      <c r="Y286" s="534"/>
      <c r="Z286" s="534"/>
    </row>
    <row r="287" spans="1:26" ht="13.5" customHeight="1" x14ac:dyDescent="0.3">
      <c r="A287" s="842" t="s">
        <v>580</v>
      </c>
      <c r="B287" s="842" t="s">
        <v>581</v>
      </c>
      <c r="C287" s="842" t="s">
        <v>947</v>
      </c>
      <c r="D287" s="842" t="s">
        <v>58</v>
      </c>
      <c r="E287" s="842" t="s">
        <v>129</v>
      </c>
      <c r="F287" s="960"/>
      <c r="G287" s="844"/>
      <c r="H287" s="844"/>
      <c r="I287" s="796">
        <v>59</v>
      </c>
      <c r="J287" s="797">
        <v>82</v>
      </c>
      <c r="K287" s="798">
        <v>141</v>
      </c>
      <c r="L287" s="799">
        <v>19.666666666666668</v>
      </c>
      <c r="M287" s="800">
        <v>27.333333333333332</v>
      </c>
      <c r="N287" s="801">
        <v>47</v>
      </c>
      <c r="O287" s="848"/>
      <c r="P287" s="821">
        <v>164</v>
      </c>
      <c r="Q287" s="534"/>
      <c r="R287" s="534"/>
      <c r="S287" s="534"/>
      <c r="T287" s="534"/>
      <c r="U287" s="534"/>
      <c r="V287" s="534"/>
      <c r="W287" s="534"/>
      <c r="X287" s="534"/>
      <c r="Y287" s="534"/>
      <c r="Z287" s="534"/>
    </row>
    <row r="288" spans="1:26" ht="13.5" customHeight="1" x14ac:dyDescent="0.3">
      <c r="A288" s="842" t="s">
        <v>582</v>
      </c>
      <c r="B288" s="842" t="s">
        <v>583</v>
      </c>
      <c r="C288" s="842" t="s">
        <v>947</v>
      </c>
      <c r="D288" s="842" t="s">
        <v>58</v>
      </c>
      <c r="E288" s="842" t="s">
        <v>129</v>
      </c>
      <c r="F288" s="960"/>
      <c r="G288" s="844"/>
      <c r="H288" s="844"/>
      <c r="I288" s="796">
        <v>143</v>
      </c>
      <c r="J288" s="797">
        <v>250</v>
      </c>
      <c r="K288" s="798">
        <v>393</v>
      </c>
      <c r="L288" s="799">
        <v>47.666666666666664</v>
      </c>
      <c r="M288" s="800">
        <v>83.333333333333329</v>
      </c>
      <c r="N288" s="801">
        <v>131</v>
      </c>
      <c r="O288" s="848"/>
      <c r="P288" s="821">
        <v>149</v>
      </c>
      <c r="Q288" s="534"/>
      <c r="R288" s="534"/>
      <c r="S288" s="534"/>
      <c r="T288" s="534"/>
      <c r="U288" s="534"/>
      <c r="V288" s="534"/>
      <c r="W288" s="534"/>
      <c r="X288" s="534"/>
      <c r="Y288" s="534"/>
      <c r="Z288" s="534"/>
    </row>
    <row r="289" spans="1:26" ht="13.5" customHeight="1" x14ac:dyDescent="0.3">
      <c r="A289" s="842" t="s">
        <v>584</v>
      </c>
      <c r="B289" s="842" t="s">
        <v>585</v>
      </c>
      <c r="C289" s="842" t="s">
        <v>947</v>
      </c>
      <c r="D289" s="842" t="s">
        <v>58</v>
      </c>
      <c r="E289" s="842" t="s">
        <v>129</v>
      </c>
      <c r="F289" s="960"/>
      <c r="G289" s="844"/>
      <c r="H289" s="844"/>
      <c r="I289" s="796">
        <v>121</v>
      </c>
      <c r="J289" s="797">
        <v>175</v>
      </c>
      <c r="K289" s="798">
        <v>296</v>
      </c>
      <c r="L289" s="799">
        <v>40.333333333333336</v>
      </c>
      <c r="M289" s="800">
        <v>58.333333333333336</v>
      </c>
      <c r="N289" s="801">
        <v>98.666666666666671</v>
      </c>
      <c r="O289" s="848"/>
      <c r="P289" s="821">
        <v>213</v>
      </c>
      <c r="Q289" s="534"/>
      <c r="R289" s="534"/>
      <c r="S289" s="534"/>
      <c r="T289" s="534"/>
      <c r="U289" s="534"/>
      <c r="V289" s="534"/>
      <c r="W289" s="534"/>
      <c r="X289" s="534"/>
      <c r="Y289" s="534"/>
      <c r="Z289" s="534"/>
    </row>
    <row r="290" spans="1:26" ht="13.5" customHeight="1" x14ac:dyDescent="0.3">
      <c r="A290" s="842" t="s">
        <v>586</v>
      </c>
      <c r="B290" s="842" t="s">
        <v>587</v>
      </c>
      <c r="C290" s="842" t="s">
        <v>947</v>
      </c>
      <c r="D290" s="842" t="s">
        <v>58</v>
      </c>
      <c r="E290" s="842" t="s">
        <v>129</v>
      </c>
      <c r="F290" s="960"/>
      <c r="G290" s="844"/>
      <c r="H290" s="844"/>
      <c r="I290" s="796">
        <v>46</v>
      </c>
      <c r="J290" s="797">
        <v>77</v>
      </c>
      <c r="K290" s="798">
        <v>123</v>
      </c>
      <c r="L290" s="799">
        <v>15.333333333333334</v>
      </c>
      <c r="M290" s="800">
        <v>25.666666666666668</v>
      </c>
      <c r="N290" s="801">
        <v>41</v>
      </c>
      <c r="O290" s="848"/>
      <c r="P290" s="821">
        <v>136</v>
      </c>
      <c r="Q290" s="534"/>
      <c r="R290" s="534"/>
      <c r="S290" s="534"/>
      <c r="T290" s="534"/>
      <c r="U290" s="534"/>
      <c r="V290" s="534"/>
      <c r="W290" s="534"/>
      <c r="X290" s="534"/>
      <c r="Y290" s="534"/>
      <c r="Z290" s="534"/>
    </row>
    <row r="291" spans="1:26" ht="13.5" customHeight="1" x14ac:dyDescent="0.3">
      <c r="A291" s="842" t="s">
        <v>588</v>
      </c>
      <c r="B291" s="842" t="s">
        <v>589</v>
      </c>
      <c r="C291" s="842" t="s">
        <v>947</v>
      </c>
      <c r="D291" s="842" t="s">
        <v>58</v>
      </c>
      <c r="E291" s="842" t="s">
        <v>129</v>
      </c>
      <c r="F291" s="960"/>
      <c r="G291" s="844"/>
      <c r="H291" s="844"/>
      <c r="I291" s="796">
        <v>88</v>
      </c>
      <c r="J291" s="797">
        <v>155</v>
      </c>
      <c r="K291" s="798">
        <v>243</v>
      </c>
      <c r="L291" s="799">
        <v>29.333333333333332</v>
      </c>
      <c r="M291" s="800">
        <v>51.666666666666664</v>
      </c>
      <c r="N291" s="801">
        <v>81</v>
      </c>
      <c r="O291" s="848"/>
      <c r="P291" s="821">
        <v>290</v>
      </c>
      <c r="Q291" s="534"/>
      <c r="R291" s="534"/>
      <c r="S291" s="534"/>
      <c r="T291" s="534"/>
      <c r="U291" s="534"/>
      <c r="V291" s="534"/>
      <c r="W291" s="534"/>
      <c r="X291" s="534"/>
      <c r="Y291" s="534"/>
      <c r="Z291" s="534"/>
    </row>
    <row r="292" spans="1:26" ht="13.5" customHeight="1" x14ac:dyDescent="0.3">
      <c r="A292" s="842" t="s">
        <v>590</v>
      </c>
      <c r="B292" s="842" t="s">
        <v>591</v>
      </c>
      <c r="C292" s="842" t="s">
        <v>947</v>
      </c>
      <c r="D292" s="842" t="s">
        <v>58</v>
      </c>
      <c r="E292" s="842" t="s">
        <v>129</v>
      </c>
      <c r="F292" s="960"/>
      <c r="G292" s="844"/>
      <c r="H292" s="844"/>
      <c r="I292" s="796">
        <v>119</v>
      </c>
      <c r="J292" s="797">
        <v>169</v>
      </c>
      <c r="K292" s="798">
        <v>288</v>
      </c>
      <c r="L292" s="799">
        <v>39.666666666666664</v>
      </c>
      <c r="M292" s="800">
        <v>56.333333333333336</v>
      </c>
      <c r="N292" s="801">
        <v>96</v>
      </c>
      <c r="O292" s="848"/>
      <c r="P292" s="821">
        <v>311</v>
      </c>
      <c r="Q292" s="534"/>
      <c r="R292" s="534"/>
      <c r="S292" s="534"/>
      <c r="T292" s="534"/>
      <c r="U292" s="534"/>
      <c r="V292" s="534"/>
      <c r="W292" s="534"/>
      <c r="X292" s="534"/>
      <c r="Y292" s="534"/>
      <c r="Z292" s="534"/>
    </row>
    <row r="293" spans="1:26" ht="13.5" customHeight="1" x14ac:dyDescent="0.3">
      <c r="A293" s="842" t="s">
        <v>592</v>
      </c>
      <c r="B293" s="842" t="s">
        <v>593</v>
      </c>
      <c r="C293" s="842" t="s">
        <v>947</v>
      </c>
      <c r="D293" s="842" t="s">
        <v>58</v>
      </c>
      <c r="E293" s="842" t="s">
        <v>129</v>
      </c>
      <c r="F293" s="960"/>
      <c r="G293" s="844"/>
      <c r="H293" s="844"/>
      <c r="I293" s="796">
        <v>103</v>
      </c>
      <c r="J293" s="797">
        <v>151</v>
      </c>
      <c r="K293" s="798">
        <v>254</v>
      </c>
      <c r="L293" s="799">
        <v>34.333333333333336</v>
      </c>
      <c r="M293" s="800">
        <v>50.333333333333336</v>
      </c>
      <c r="N293" s="801">
        <v>84.666666666666671</v>
      </c>
      <c r="O293" s="848"/>
      <c r="P293" s="821">
        <v>174</v>
      </c>
      <c r="Q293" s="534"/>
      <c r="R293" s="534"/>
      <c r="S293" s="534"/>
      <c r="T293" s="534"/>
      <c r="U293" s="534"/>
      <c r="V293" s="534"/>
      <c r="W293" s="534"/>
      <c r="X293" s="534"/>
      <c r="Y293" s="534"/>
      <c r="Z293" s="534"/>
    </row>
    <row r="294" spans="1:26" ht="13.5" customHeight="1" x14ac:dyDescent="0.3">
      <c r="A294" s="842" t="s">
        <v>640</v>
      </c>
      <c r="B294" s="842" t="s">
        <v>641</v>
      </c>
      <c r="C294" s="842" t="s">
        <v>642</v>
      </c>
      <c r="D294" s="842" t="s">
        <v>56</v>
      </c>
      <c r="E294" s="842" t="s">
        <v>129</v>
      </c>
      <c r="F294" s="960"/>
      <c r="G294" s="844"/>
      <c r="H294" s="844"/>
      <c r="I294" s="796">
        <v>129</v>
      </c>
      <c r="J294" s="797">
        <v>152</v>
      </c>
      <c r="K294" s="798">
        <v>281</v>
      </c>
      <c r="L294" s="799">
        <v>43</v>
      </c>
      <c r="M294" s="800">
        <v>50.666666666666664</v>
      </c>
      <c r="N294" s="801">
        <v>93.666666666666671</v>
      </c>
      <c r="O294" s="848"/>
      <c r="P294" s="821">
        <v>171</v>
      </c>
      <c r="Q294" s="534"/>
      <c r="R294" s="534"/>
      <c r="S294" s="534"/>
      <c r="T294" s="534"/>
      <c r="U294" s="534"/>
      <c r="V294" s="534"/>
      <c r="W294" s="534"/>
      <c r="X294" s="534"/>
      <c r="Y294" s="534"/>
      <c r="Z294" s="534"/>
    </row>
    <row r="295" spans="1:26" ht="13.5" customHeight="1" x14ac:dyDescent="0.3">
      <c r="A295" s="842" t="s">
        <v>643</v>
      </c>
      <c r="B295" s="842" t="s">
        <v>642</v>
      </c>
      <c r="C295" s="842" t="s">
        <v>642</v>
      </c>
      <c r="D295" s="842" t="s">
        <v>56</v>
      </c>
      <c r="E295" s="842" t="s">
        <v>129</v>
      </c>
      <c r="F295" s="960"/>
      <c r="G295" s="844"/>
      <c r="H295" s="844"/>
      <c r="I295" s="796">
        <v>391</v>
      </c>
      <c r="J295" s="797">
        <v>587</v>
      </c>
      <c r="K295" s="798">
        <v>978</v>
      </c>
      <c r="L295" s="799">
        <v>130.33333333333334</v>
      </c>
      <c r="M295" s="800">
        <v>195.66666666666666</v>
      </c>
      <c r="N295" s="801">
        <v>326</v>
      </c>
      <c r="O295" s="848"/>
      <c r="P295" s="821">
        <v>231</v>
      </c>
      <c r="Q295" s="534"/>
      <c r="R295" s="534"/>
      <c r="S295" s="534"/>
      <c r="T295" s="534"/>
      <c r="U295" s="534"/>
      <c r="V295" s="534"/>
      <c r="W295" s="534"/>
      <c r="X295" s="534"/>
      <c r="Y295" s="534"/>
      <c r="Z295" s="534"/>
    </row>
    <row r="296" spans="1:26" ht="13.5" customHeight="1" x14ac:dyDescent="0.3">
      <c r="A296" s="842" t="s">
        <v>691</v>
      </c>
      <c r="B296" s="842" t="s">
        <v>692</v>
      </c>
      <c r="C296" s="842" t="s">
        <v>948</v>
      </c>
      <c r="D296" s="842" t="s">
        <v>60</v>
      </c>
      <c r="E296" s="842" t="s">
        <v>129</v>
      </c>
      <c r="F296" s="960"/>
      <c r="G296" s="844"/>
      <c r="H296" s="844"/>
      <c r="I296" s="796">
        <v>82</v>
      </c>
      <c r="J296" s="797">
        <v>97</v>
      </c>
      <c r="K296" s="798">
        <v>179</v>
      </c>
      <c r="L296" s="799">
        <v>27.333333333333332</v>
      </c>
      <c r="M296" s="800">
        <v>32.333333333333336</v>
      </c>
      <c r="N296" s="801">
        <v>59.666666666666664</v>
      </c>
      <c r="O296" s="848"/>
      <c r="P296" s="821">
        <v>271</v>
      </c>
      <c r="Q296" s="534"/>
      <c r="R296" s="534"/>
      <c r="S296" s="534"/>
      <c r="T296" s="534"/>
      <c r="U296" s="534"/>
      <c r="V296" s="534"/>
      <c r="W296" s="534"/>
      <c r="X296" s="534"/>
      <c r="Y296" s="534"/>
      <c r="Z296" s="534"/>
    </row>
    <row r="297" spans="1:26" ht="13.5" customHeight="1" x14ac:dyDescent="0.3">
      <c r="A297" s="842" t="s">
        <v>693</v>
      </c>
      <c r="B297" s="842" t="s">
        <v>694</v>
      </c>
      <c r="C297" s="842" t="s">
        <v>948</v>
      </c>
      <c r="D297" s="842" t="s">
        <v>60</v>
      </c>
      <c r="E297" s="842" t="s">
        <v>129</v>
      </c>
      <c r="F297" s="960"/>
      <c r="G297" s="844"/>
      <c r="H297" s="844"/>
      <c r="I297" s="796">
        <v>92</v>
      </c>
      <c r="J297" s="797">
        <v>161</v>
      </c>
      <c r="K297" s="798">
        <v>253</v>
      </c>
      <c r="L297" s="799">
        <v>30.666666666666668</v>
      </c>
      <c r="M297" s="800">
        <v>53.666666666666664</v>
      </c>
      <c r="N297" s="801">
        <v>84.333333333333329</v>
      </c>
      <c r="O297" s="848"/>
      <c r="P297" s="821">
        <v>187</v>
      </c>
      <c r="Q297" s="534"/>
      <c r="R297" s="534"/>
      <c r="S297" s="534"/>
      <c r="T297" s="534"/>
      <c r="U297" s="534"/>
      <c r="V297" s="534"/>
      <c r="W297" s="534"/>
      <c r="X297" s="534"/>
      <c r="Y297" s="534"/>
      <c r="Z297" s="534"/>
    </row>
    <row r="298" spans="1:26" ht="13.5" customHeight="1" x14ac:dyDescent="0.3">
      <c r="A298" s="842" t="s">
        <v>695</v>
      </c>
      <c r="B298" s="842" t="s">
        <v>696</v>
      </c>
      <c r="C298" s="842" t="s">
        <v>948</v>
      </c>
      <c r="D298" s="842" t="s">
        <v>60</v>
      </c>
      <c r="E298" s="842" t="s">
        <v>129</v>
      </c>
      <c r="F298" s="960"/>
      <c r="G298" s="844"/>
      <c r="H298" s="844"/>
      <c r="I298" s="796">
        <v>47</v>
      </c>
      <c r="J298" s="797">
        <v>63</v>
      </c>
      <c r="K298" s="798">
        <v>110</v>
      </c>
      <c r="L298" s="799">
        <v>15.666666666666666</v>
      </c>
      <c r="M298" s="800">
        <v>21</v>
      </c>
      <c r="N298" s="801">
        <v>36.666666666666664</v>
      </c>
      <c r="O298" s="848"/>
      <c r="P298" s="821">
        <v>118</v>
      </c>
      <c r="Q298" s="561"/>
      <c r="R298" s="561"/>
      <c r="S298" s="561"/>
      <c r="T298" s="561"/>
      <c r="U298" s="561"/>
      <c r="V298" s="561"/>
      <c r="W298" s="561"/>
      <c r="X298" s="561"/>
      <c r="Y298" s="561"/>
      <c r="Z298" s="561"/>
    </row>
    <row r="299" spans="1:26" ht="13.5" customHeight="1" x14ac:dyDescent="0.3">
      <c r="A299" s="842" t="s">
        <v>697</v>
      </c>
      <c r="B299" s="842" t="s">
        <v>698</v>
      </c>
      <c r="C299" s="842" t="s">
        <v>948</v>
      </c>
      <c r="D299" s="842" t="s">
        <v>60</v>
      </c>
      <c r="E299" s="842" t="s">
        <v>129</v>
      </c>
      <c r="F299" s="960"/>
      <c r="G299" s="844"/>
      <c r="H299" s="844"/>
      <c r="I299" s="796">
        <v>75</v>
      </c>
      <c r="J299" s="797">
        <v>114</v>
      </c>
      <c r="K299" s="798">
        <v>189</v>
      </c>
      <c r="L299" s="799">
        <v>25</v>
      </c>
      <c r="M299" s="800">
        <v>38</v>
      </c>
      <c r="N299" s="801">
        <v>63</v>
      </c>
      <c r="O299" s="848"/>
      <c r="P299" s="821">
        <v>159</v>
      </c>
      <c r="Q299" s="534"/>
      <c r="R299" s="534"/>
      <c r="S299" s="534"/>
      <c r="T299" s="534"/>
      <c r="U299" s="534"/>
      <c r="V299" s="534"/>
      <c r="W299" s="534"/>
      <c r="X299" s="534"/>
      <c r="Y299" s="534"/>
      <c r="Z299" s="534"/>
    </row>
    <row r="300" spans="1:26" ht="13.5" customHeight="1" x14ac:dyDescent="0.3">
      <c r="A300" s="842" t="s">
        <v>699</v>
      </c>
      <c r="B300" s="842" t="s">
        <v>700</v>
      </c>
      <c r="C300" s="842" t="s">
        <v>948</v>
      </c>
      <c r="D300" s="842" t="s">
        <v>60</v>
      </c>
      <c r="E300" s="842" t="s">
        <v>129</v>
      </c>
      <c r="F300" s="960"/>
      <c r="G300" s="844"/>
      <c r="H300" s="844"/>
      <c r="I300" s="796">
        <v>96</v>
      </c>
      <c r="J300" s="797">
        <v>119</v>
      </c>
      <c r="K300" s="798">
        <v>215</v>
      </c>
      <c r="L300" s="799">
        <v>32</v>
      </c>
      <c r="M300" s="800">
        <v>39.666666666666664</v>
      </c>
      <c r="N300" s="801">
        <v>71.666666666666671</v>
      </c>
      <c r="O300" s="848"/>
      <c r="P300" s="821">
        <v>191</v>
      </c>
      <c r="Q300" s="534"/>
      <c r="R300" s="534"/>
      <c r="S300" s="534"/>
      <c r="T300" s="534"/>
      <c r="U300" s="534"/>
      <c r="V300" s="534"/>
      <c r="W300" s="534"/>
      <c r="X300" s="534"/>
      <c r="Y300" s="534"/>
      <c r="Z300" s="534"/>
    </row>
    <row r="301" spans="1:26" ht="13.5" customHeight="1" x14ac:dyDescent="0.3">
      <c r="A301" s="842" t="s">
        <v>701</v>
      </c>
      <c r="B301" s="842" t="s">
        <v>702</v>
      </c>
      <c r="C301" s="842" t="s">
        <v>948</v>
      </c>
      <c r="D301" s="842" t="s">
        <v>60</v>
      </c>
      <c r="E301" s="842" t="s">
        <v>129</v>
      </c>
      <c r="F301" s="960"/>
      <c r="G301" s="844"/>
      <c r="H301" s="844"/>
      <c r="I301" s="796">
        <v>109</v>
      </c>
      <c r="J301" s="797">
        <v>141</v>
      </c>
      <c r="K301" s="798">
        <v>250</v>
      </c>
      <c r="L301" s="799">
        <v>36.333333333333336</v>
      </c>
      <c r="M301" s="800">
        <v>47</v>
      </c>
      <c r="N301" s="801">
        <v>83.333333333333329</v>
      </c>
      <c r="O301" s="848"/>
      <c r="P301" s="821">
        <v>114</v>
      </c>
      <c r="Q301" s="534"/>
      <c r="R301" s="534"/>
      <c r="S301" s="534"/>
      <c r="T301" s="534"/>
      <c r="U301" s="534"/>
      <c r="V301" s="534"/>
      <c r="W301" s="534"/>
      <c r="X301" s="534"/>
      <c r="Y301" s="534"/>
      <c r="Z301" s="534"/>
    </row>
    <row r="302" spans="1:26" ht="13.5" customHeight="1" x14ac:dyDescent="0.3">
      <c r="A302" s="842" t="s">
        <v>710</v>
      </c>
      <c r="B302" s="842" t="s">
        <v>1208</v>
      </c>
      <c r="C302" s="842" t="s">
        <v>918</v>
      </c>
      <c r="D302" s="842" t="s">
        <v>705</v>
      </c>
      <c r="E302" s="842" t="s">
        <v>129</v>
      </c>
      <c r="F302" s="960"/>
      <c r="G302" s="844"/>
      <c r="H302" s="844"/>
      <c r="I302" s="796">
        <v>222</v>
      </c>
      <c r="J302" s="797">
        <v>297</v>
      </c>
      <c r="K302" s="798">
        <v>519</v>
      </c>
      <c r="L302" s="799">
        <v>74</v>
      </c>
      <c r="M302" s="800">
        <v>99</v>
      </c>
      <c r="N302" s="801">
        <v>173</v>
      </c>
      <c r="O302" s="848"/>
      <c r="P302" s="821">
        <v>9</v>
      </c>
      <c r="Q302" s="534"/>
      <c r="R302" s="534"/>
      <c r="S302" s="534"/>
      <c r="T302" s="534"/>
      <c r="U302" s="534"/>
      <c r="V302" s="534"/>
      <c r="W302" s="534"/>
      <c r="X302" s="534"/>
      <c r="Y302" s="534"/>
      <c r="Z302" s="534"/>
    </row>
    <row r="303" spans="1:26" ht="13.5" customHeight="1" x14ac:dyDescent="0.3">
      <c r="A303" s="842" t="s">
        <v>708</v>
      </c>
      <c r="B303" s="842" t="s">
        <v>709</v>
      </c>
      <c r="C303" s="842" t="s">
        <v>918</v>
      </c>
      <c r="D303" s="842" t="s">
        <v>705</v>
      </c>
      <c r="E303" s="842" t="s">
        <v>129</v>
      </c>
      <c r="F303" s="960"/>
      <c r="G303" s="844"/>
      <c r="H303" s="844"/>
      <c r="I303" s="796">
        <v>348</v>
      </c>
      <c r="J303" s="797">
        <v>433</v>
      </c>
      <c r="K303" s="798">
        <v>781</v>
      </c>
      <c r="L303" s="799">
        <v>116</v>
      </c>
      <c r="M303" s="800">
        <v>144.33333333333334</v>
      </c>
      <c r="N303" s="801">
        <v>260.33333333333331</v>
      </c>
      <c r="O303" s="848"/>
      <c r="P303" s="821">
        <v>217</v>
      </c>
      <c r="Q303" s="534"/>
      <c r="R303" s="534"/>
      <c r="S303" s="534"/>
      <c r="T303" s="534"/>
      <c r="U303" s="534"/>
      <c r="V303" s="534"/>
      <c r="W303" s="534"/>
      <c r="X303" s="534"/>
      <c r="Y303" s="534"/>
      <c r="Z303" s="534"/>
    </row>
    <row r="304" spans="1:26" ht="13.5" customHeight="1" x14ac:dyDescent="0.3">
      <c r="A304" s="842" t="s">
        <v>379</v>
      </c>
      <c r="B304" s="842" t="s">
        <v>380</v>
      </c>
      <c r="C304" s="842" t="s">
        <v>915</v>
      </c>
      <c r="D304" s="842" t="s">
        <v>63</v>
      </c>
      <c r="E304" s="842" t="s">
        <v>129</v>
      </c>
      <c r="F304" s="960"/>
      <c r="G304" s="844"/>
      <c r="H304" s="844"/>
      <c r="I304" s="796">
        <v>121</v>
      </c>
      <c r="J304" s="797">
        <v>165</v>
      </c>
      <c r="K304" s="798">
        <v>286</v>
      </c>
      <c r="L304" s="799">
        <v>40.333333333333336</v>
      </c>
      <c r="M304" s="800">
        <v>55</v>
      </c>
      <c r="N304" s="801">
        <v>95.333333333333329</v>
      </c>
      <c r="O304" s="848"/>
      <c r="P304" s="821">
        <v>16</v>
      </c>
      <c r="Q304" s="534"/>
      <c r="R304" s="534"/>
      <c r="S304" s="534"/>
      <c r="T304" s="534"/>
      <c r="U304" s="534"/>
      <c r="V304" s="534"/>
      <c r="W304" s="534"/>
      <c r="X304" s="534"/>
      <c r="Y304" s="534"/>
      <c r="Z304" s="534"/>
    </row>
    <row r="305" spans="1:26" ht="13.5" customHeight="1" x14ac:dyDescent="0.3">
      <c r="A305" s="842" t="s">
        <v>381</v>
      </c>
      <c r="B305" s="842" t="s">
        <v>382</v>
      </c>
      <c r="C305" s="842" t="s">
        <v>915</v>
      </c>
      <c r="D305" s="842" t="s">
        <v>63</v>
      </c>
      <c r="E305" s="842" t="s">
        <v>129</v>
      </c>
      <c r="F305" s="960"/>
      <c r="G305" s="844"/>
      <c r="H305" s="844"/>
      <c r="I305" s="796">
        <v>139</v>
      </c>
      <c r="J305" s="797">
        <v>164</v>
      </c>
      <c r="K305" s="798">
        <v>303</v>
      </c>
      <c r="L305" s="799">
        <v>46.333333333333336</v>
      </c>
      <c r="M305" s="800">
        <v>54.666666666666664</v>
      </c>
      <c r="N305" s="801">
        <v>101</v>
      </c>
      <c r="O305" s="848"/>
      <c r="P305" s="821">
        <v>62</v>
      </c>
      <c r="Q305" s="560"/>
      <c r="R305" s="560"/>
      <c r="S305" s="560"/>
      <c r="T305" s="560"/>
      <c r="U305" s="560"/>
      <c r="V305" s="560"/>
      <c r="W305" s="560"/>
      <c r="X305" s="560"/>
      <c r="Y305" s="560"/>
      <c r="Z305" s="560"/>
    </row>
    <row r="306" spans="1:26" ht="13.5" customHeight="1" x14ac:dyDescent="0.3">
      <c r="A306" s="842" t="s">
        <v>725</v>
      </c>
      <c r="B306" s="842" t="s">
        <v>726</v>
      </c>
      <c r="C306" s="842" t="s">
        <v>915</v>
      </c>
      <c r="D306" s="842" t="s">
        <v>705</v>
      </c>
      <c r="E306" s="842" t="s">
        <v>129</v>
      </c>
      <c r="F306" s="960"/>
      <c r="G306" s="844"/>
      <c r="H306" s="844"/>
      <c r="I306" s="796">
        <v>140</v>
      </c>
      <c r="J306" s="797">
        <v>214</v>
      </c>
      <c r="K306" s="798">
        <v>354</v>
      </c>
      <c r="L306" s="799">
        <v>46.666666666666664</v>
      </c>
      <c r="M306" s="800">
        <v>71.333333333333329</v>
      </c>
      <c r="N306" s="801">
        <v>118</v>
      </c>
      <c r="O306" s="848"/>
      <c r="P306" s="821">
        <v>275</v>
      </c>
      <c r="Q306" s="534"/>
      <c r="R306" s="534"/>
      <c r="S306" s="534"/>
      <c r="T306" s="534"/>
      <c r="U306" s="534"/>
      <c r="V306" s="534"/>
      <c r="W306" s="534"/>
      <c r="X306" s="534"/>
      <c r="Y306" s="534"/>
      <c r="Z306" s="534"/>
    </row>
    <row r="307" spans="1:26" ht="13.5" customHeight="1" x14ac:dyDescent="0.3">
      <c r="A307" s="842" t="s">
        <v>711</v>
      </c>
      <c r="B307" s="842" t="s">
        <v>712</v>
      </c>
      <c r="C307" s="842" t="s">
        <v>915</v>
      </c>
      <c r="D307" s="842" t="s">
        <v>705</v>
      </c>
      <c r="E307" s="842" t="s">
        <v>129</v>
      </c>
      <c r="F307" s="960"/>
      <c r="G307" s="844"/>
      <c r="H307" s="844"/>
      <c r="I307" s="796">
        <v>59</v>
      </c>
      <c r="J307" s="797">
        <v>91</v>
      </c>
      <c r="K307" s="798">
        <v>150</v>
      </c>
      <c r="L307" s="799">
        <v>19.666666666666668</v>
      </c>
      <c r="M307" s="800">
        <v>30.333333333333332</v>
      </c>
      <c r="N307" s="801">
        <v>50</v>
      </c>
      <c r="O307" s="848"/>
      <c r="P307" s="821">
        <v>239</v>
      </c>
      <c r="Q307" s="534"/>
      <c r="R307" s="534"/>
      <c r="S307" s="534"/>
      <c r="T307" s="534"/>
      <c r="U307" s="534"/>
      <c r="V307" s="534"/>
      <c r="W307" s="534"/>
      <c r="X307" s="534"/>
      <c r="Y307" s="534"/>
      <c r="Z307" s="534"/>
    </row>
    <row r="308" spans="1:26" ht="13.5" customHeight="1" x14ac:dyDescent="0.3">
      <c r="A308" s="842" t="s">
        <v>713</v>
      </c>
      <c r="B308" s="842" t="s">
        <v>714</v>
      </c>
      <c r="C308" s="842" t="s">
        <v>915</v>
      </c>
      <c r="D308" s="842" t="s">
        <v>705</v>
      </c>
      <c r="E308" s="842" t="s">
        <v>129</v>
      </c>
      <c r="F308" s="960"/>
      <c r="G308" s="844"/>
      <c r="H308" s="844"/>
      <c r="I308" s="796">
        <v>77</v>
      </c>
      <c r="J308" s="797">
        <v>101</v>
      </c>
      <c r="K308" s="798">
        <v>178</v>
      </c>
      <c r="L308" s="799">
        <v>25.666666666666668</v>
      </c>
      <c r="M308" s="800">
        <v>33.666666666666664</v>
      </c>
      <c r="N308" s="801">
        <v>59.333333333333336</v>
      </c>
      <c r="O308" s="848"/>
      <c r="P308" s="821">
        <v>255</v>
      </c>
      <c r="Q308" s="561"/>
      <c r="R308" s="561"/>
      <c r="S308" s="561"/>
      <c r="T308" s="561"/>
      <c r="U308" s="561"/>
      <c r="V308" s="561"/>
      <c r="W308" s="561"/>
      <c r="X308" s="561"/>
      <c r="Y308" s="561"/>
      <c r="Z308" s="561"/>
    </row>
    <row r="309" spans="1:26" ht="13.5" customHeight="1" x14ac:dyDescent="0.3">
      <c r="A309" s="842" t="s">
        <v>715</v>
      </c>
      <c r="B309" s="842" t="s">
        <v>716</v>
      </c>
      <c r="C309" s="842" t="s">
        <v>915</v>
      </c>
      <c r="D309" s="842" t="s">
        <v>705</v>
      </c>
      <c r="E309" s="842" t="s">
        <v>129</v>
      </c>
      <c r="F309" s="960"/>
      <c r="G309" s="844"/>
      <c r="H309" s="844"/>
      <c r="I309" s="796">
        <v>132</v>
      </c>
      <c r="J309" s="797">
        <v>231</v>
      </c>
      <c r="K309" s="798">
        <v>363</v>
      </c>
      <c r="L309" s="799">
        <v>44</v>
      </c>
      <c r="M309" s="800">
        <v>77</v>
      </c>
      <c r="N309" s="801">
        <v>121</v>
      </c>
      <c r="O309" s="848"/>
      <c r="P309" s="821">
        <v>278</v>
      </c>
      <c r="Q309" s="534"/>
      <c r="R309" s="534"/>
      <c r="S309" s="534"/>
      <c r="T309" s="534"/>
      <c r="U309" s="534"/>
      <c r="V309" s="534"/>
      <c r="W309" s="534"/>
      <c r="X309" s="534"/>
      <c r="Y309" s="534"/>
      <c r="Z309" s="534"/>
    </row>
    <row r="310" spans="1:26" ht="13.5" customHeight="1" x14ac:dyDescent="0.3">
      <c r="A310" s="842" t="s">
        <v>717</v>
      </c>
      <c r="B310" s="842" t="s">
        <v>718</v>
      </c>
      <c r="C310" s="842" t="s">
        <v>915</v>
      </c>
      <c r="D310" s="842" t="s">
        <v>705</v>
      </c>
      <c r="E310" s="842" t="s">
        <v>129</v>
      </c>
      <c r="F310" s="960"/>
      <c r="G310" s="844"/>
      <c r="H310" s="844"/>
      <c r="I310" s="796">
        <v>41</v>
      </c>
      <c r="J310" s="797">
        <v>56</v>
      </c>
      <c r="K310" s="798">
        <v>97</v>
      </c>
      <c r="L310" s="799">
        <v>13.666666666666666</v>
      </c>
      <c r="M310" s="800">
        <v>18.666666666666668</v>
      </c>
      <c r="N310" s="801">
        <v>32.333333333333336</v>
      </c>
      <c r="O310" s="848"/>
      <c r="P310" s="821">
        <v>251</v>
      </c>
      <c r="Q310" s="534"/>
      <c r="R310" s="534"/>
      <c r="S310" s="534"/>
      <c r="T310" s="534"/>
      <c r="U310" s="534"/>
      <c r="V310" s="534"/>
      <c r="W310" s="534"/>
      <c r="X310" s="534"/>
      <c r="Y310" s="534"/>
      <c r="Z310" s="534"/>
    </row>
    <row r="311" spans="1:26" ht="13.5" customHeight="1" x14ac:dyDescent="0.3">
      <c r="A311" s="842" t="s">
        <v>719</v>
      </c>
      <c r="B311" s="842" t="s">
        <v>720</v>
      </c>
      <c r="C311" s="842" t="s">
        <v>915</v>
      </c>
      <c r="D311" s="842" t="s">
        <v>705</v>
      </c>
      <c r="E311" s="842" t="s">
        <v>129</v>
      </c>
      <c r="F311" s="960"/>
      <c r="G311" s="844"/>
      <c r="H311" s="844"/>
      <c r="I311" s="796">
        <v>70</v>
      </c>
      <c r="J311" s="797">
        <v>81</v>
      </c>
      <c r="K311" s="798">
        <v>151</v>
      </c>
      <c r="L311" s="799">
        <v>23.333333333333332</v>
      </c>
      <c r="M311" s="800">
        <v>27</v>
      </c>
      <c r="N311" s="801">
        <v>50.333333333333336</v>
      </c>
      <c r="O311" s="848"/>
      <c r="P311" s="821">
        <v>180</v>
      </c>
      <c r="Q311" s="534"/>
      <c r="R311" s="534"/>
      <c r="S311" s="534"/>
      <c r="T311" s="534"/>
      <c r="U311" s="534"/>
      <c r="V311" s="534"/>
      <c r="W311" s="534"/>
      <c r="X311" s="534"/>
      <c r="Y311" s="534"/>
      <c r="Z311" s="534"/>
    </row>
    <row r="312" spans="1:26" ht="13.5" customHeight="1" x14ac:dyDescent="0.3">
      <c r="A312" s="842" t="s">
        <v>721</v>
      </c>
      <c r="B312" s="842" t="s">
        <v>722</v>
      </c>
      <c r="C312" s="842" t="s">
        <v>915</v>
      </c>
      <c r="D312" s="842" t="s">
        <v>705</v>
      </c>
      <c r="E312" s="842" t="s">
        <v>129</v>
      </c>
      <c r="F312" s="960"/>
      <c r="G312" s="844"/>
      <c r="H312" s="844"/>
      <c r="I312" s="796">
        <v>132</v>
      </c>
      <c r="J312" s="797">
        <v>253</v>
      </c>
      <c r="K312" s="798">
        <v>385</v>
      </c>
      <c r="L312" s="799">
        <v>44</v>
      </c>
      <c r="M312" s="800">
        <v>84.333333333333329</v>
      </c>
      <c r="N312" s="801">
        <v>128.33333333333334</v>
      </c>
      <c r="O312" s="848"/>
      <c r="P312" s="821">
        <v>75</v>
      </c>
      <c r="Q312" s="534"/>
      <c r="R312" s="534"/>
      <c r="S312" s="534"/>
      <c r="T312" s="534"/>
      <c r="U312" s="534"/>
      <c r="V312" s="534"/>
      <c r="W312" s="534"/>
      <c r="X312" s="534"/>
      <c r="Y312" s="534"/>
      <c r="Z312" s="534"/>
    </row>
    <row r="313" spans="1:26" ht="13.5" customHeight="1" x14ac:dyDescent="0.3">
      <c r="A313" s="842" t="s">
        <v>723</v>
      </c>
      <c r="B313" s="842" t="s">
        <v>724</v>
      </c>
      <c r="C313" s="842" t="s">
        <v>915</v>
      </c>
      <c r="D313" s="842" t="s">
        <v>705</v>
      </c>
      <c r="E313" s="842" t="s">
        <v>129</v>
      </c>
      <c r="F313" s="960"/>
      <c r="G313" s="844"/>
      <c r="H313" s="844"/>
      <c r="I313" s="796">
        <v>54</v>
      </c>
      <c r="J313" s="797">
        <v>98</v>
      </c>
      <c r="K313" s="798">
        <v>152</v>
      </c>
      <c r="L313" s="799">
        <v>18</v>
      </c>
      <c r="M313" s="800">
        <v>32.666666666666664</v>
      </c>
      <c r="N313" s="801">
        <v>50.666666666666664</v>
      </c>
      <c r="O313" s="848"/>
      <c r="P313" s="821">
        <v>252</v>
      </c>
      <c r="Q313" s="534"/>
      <c r="R313" s="534"/>
      <c r="S313" s="534"/>
      <c r="T313" s="534"/>
      <c r="U313" s="534"/>
      <c r="V313" s="534"/>
      <c r="W313" s="534"/>
      <c r="X313" s="534"/>
      <c r="Y313" s="534"/>
      <c r="Z313" s="534"/>
    </row>
    <row r="314" spans="1:26" ht="13.5" customHeight="1" x14ac:dyDescent="0.3">
      <c r="A314" s="842" t="s">
        <v>727</v>
      </c>
      <c r="B314" s="842" t="s">
        <v>728</v>
      </c>
      <c r="C314" s="842" t="s">
        <v>951</v>
      </c>
      <c r="D314" s="842" t="s">
        <v>705</v>
      </c>
      <c r="E314" s="842" t="s">
        <v>129</v>
      </c>
      <c r="F314" s="960"/>
      <c r="G314" s="844"/>
      <c r="H314" s="844"/>
      <c r="I314" s="796">
        <v>191</v>
      </c>
      <c r="J314" s="797">
        <v>230</v>
      </c>
      <c r="K314" s="798">
        <v>421</v>
      </c>
      <c r="L314" s="799">
        <v>63.666666666666664</v>
      </c>
      <c r="M314" s="800">
        <v>76.666666666666671</v>
      </c>
      <c r="N314" s="801">
        <v>140.33333333333334</v>
      </c>
      <c r="O314" s="848"/>
      <c r="P314" s="821">
        <v>38</v>
      </c>
      <c r="Q314" s="534"/>
      <c r="R314" s="534"/>
      <c r="S314" s="534"/>
      <c r="T314" s="534"/>
      <c r="U314" s="534"/>
      <c r="V314" s="534"/>
      <c r="W314" s="534"/>
      <c r="X314" s="534"/>
      <c r="Y314" s="534"/>
      <c r="Z314" s="534"/>
    </row>
    <row r="315" spans="1:26" ht="13.5" customHeight="1" x14ac:dyDescent="0.3">
      <c r="A315" s="842" t="s">
        <v>729</v>
      </c>
      <c r="B315" s="842" t="s">
        <v>730</v>
      </c>
      <c r="C315" s="842" t="s">
        <v>951</v>
      </c>
      <c r="D315" s="842" t="s">
        <v>705</v>
      </c>
      <c r="E315" s="842" t="s">
        <v>129</v>
      </c>
      <c r="F315" s="960"/>
      <c r="G315" s="844"/>
      <c r="H315" s="844"/>
      <c r="I315" s="796">
        <v>200</v>
      </c>
      <c r="J315" s="797">
        <v>243</v>
      </c>
      <c r="K315" s="798">
        <v>443</v>
      </c>
      <c r="L315" s="799">
        <v>66.666666666666671</v>
      </c>
      <c r="M315" s="800">
        <v>81</v>
      </c>
      <c r="N315" s="801">
        <v>147.66666666666666</v>
      </c>
      <c r="O315" s="848"/>
      <c r="P315" s="821">
        <v>41</v>
      </c>
      <c r="Q315" s="534"/>
      <c r="R315" s="534"/>
      <c r="S315" s="534"/>
      <c r="T315" s="534"/>
      <c r="U315" s="534"/>
      <c r="V315" s="534"/>
      <c r="W315" s="534"/>
      <c r="X315" s="534"/>
      <c r="Y315" s="534"/>
      <c r="Z315" s="534"/>
    </row>
    <row r="316" spans="1:26" ht="13.5" customHeight="1" x14ac:dyDescent="0.3">
      <c r="A316" s="842" t="s">
        <v>731</v>
      </c>
      <c r="B316" s="842" t="s">
        <v>732</v>
      </c>
      <c r="C316" s="842" t="s">
        <v>951</v>
      </c>
      <c r="D316" s="842" t="s">
        <v>705</v>
      </c>
      <c r="E316" s="842" t="s">
        <v>129</v>
      </c>
      <c r="F316" s="960"/>
      <c r="G316" s="844"/>
      <c r="H316" s="844"/>
      <c r="I316" s="796">
        <v>175</v>
      </c>
      <c r="J316" s="797">
        <v>246</v>
      </c>
      <c r="K316" s="798">
        <v>421</v>
      </c>
      <c r="L316" s="799">
        <v>58.333333333333336</v>
      </c>
      <c r="M316" s="800">
        <v>82</v>
      </c>
      <c r="N316" s="801">
        <v>140.33333333333334</v>
      </c>
      <c r="O316" s="848"/>
      <c r="P316" s="821">
        <v>50</v>
      </c>
      <c r="Q316" s="534"/>
      <c r="R316" s="534"/>
      <c r="S316" s="534"/>
      <c r="T316" s="534"/>
      <c r="U316" s="534"/>
      <c r="V316" s="534"/>
      <c r="W316" s="534"/>
      <c r="X316" s="534"/>
      <c r="Y316" s="534"/>
      <c r="Z316" s="534"/>
    </row>
    <row r="317" spans="1:26" ht="13.5" customHeight="1" x14ac:dyDescent="0.3">
      <c r="A317" s="842" t="s">
        <v>733</v>
      </c>
      <c r="B317" s="842" t="s">
        <v>734</v>
      </c>
      <c r="C317" s="842" t="s">
        <v>951</v>
      </c>
      <c r="D317" s="842" t="s">
        <v>705</v>
      </c>
      <c r="E317" s="842" t="s">
        <v>129</v>
      </c>
      <c r="F317" s="960"/>
      <c r="G317" s="844"/>
      <c r="H317" s="844"/>
      <c r="I317" s="796">
        <v>363</v>
      </c>
      <c r="J317" s="797">
        <v>515</v>
      </c>
      <c r="K317" s="798">
        <v>878</v>
      </c>
      <c r="L317" s="799">
        <v>121</v>
      </c>
      <c r="M317" s="800">
        <v>171.66666666666666</v>
      </c>
      <c r="N317" s="801">
        <v>292.66666666666669</v>
      </c>
      <c r="O317" s="848"/>
      <c r="P317" s="821">
        <v>93</v>
      </c>
      <c r="Q317" s="534"/>
      <c r="R317" s="534"/>
      <c r="S317" s="534"/>
      <c r="T317" s="534"/>
      <c r="U317" s="534"/>
      <c r="V317" s="534"/>
      <c r="W317" s="534"/>
      <c r="X317" s="534"/>
      <c r="Y317" s="534"/>
      <c r="Z317" s="534"/>
    </row>
    <row r="318" spans="1:26" ht="13.5" customHeight="1" x14ac:dyDescent="0.3">
      <c r="A318" s="842" t="s">
        <v>735</v>
      </c>
      <c r="B318" s="842" t="s">
        <v>736</v>
      </c>
      <c r="C318" s="842" t="s">
        <v>953</v>
      </c>
      <c r="D318" s="842" t="s">
        <v>705</v>
      </c>
      <c r="E318" s="842" t="s">
        <v>129</v>
      </c>
      <c r="F318" s="960"/>
      <c r="G318" s="844"/>
      <c r="H318" s="844"/>
      <c r="I318" s="796">
        <v>367</v>
      </c>
      <c r="J318" s="797">
        <v>471</v>
      </c>
      <c r="K318" s="798">
        <v>838</v>
      </c>
      <c r="L318" s="799">
        <v>122.33333333333333</v>
      </c>
      <c r="M318" s="800">
        <v>157</v>
      </c>
      <c r="N318" s="801">
        <v>279.33333333333331</v>
      </c>
      <c r="O318" s="848"/>
      <c r="P318" s="821">
        <v>21</v>
      </c>
      <c r="Q318" s="534"/>
      <c r="R318" s="534"/>
      <c r="S318" s="534"/>
      <c r="T318" s="534"/>
      <c r="U318" s="534"/>
      <c r="V318" s="534"/>
      <c r="W318" s="534"/>
      <c r="X318" s="534"/>
      <c r="Y318" s="534"/>
      <c r="Z318" s="534"/>
    </row>
    <row r="319" spans="1:26" ht="13.5" customHeight="1" x14ac:dyDescent="0.3">
      <c r="A319" s="842" t="s">
        <v>737</v>
      </c>
      <c r="B319" s="842" t="s">
        <v>738</v>
      </c>
      <c r="C319" s="842" t="s">
        <v>953</v>
      </c>
      <c r="D319" s="842" t="s">
        <v>705</v>
      </c>
      <c r="E319" s="842" t="s">
        <v>129</v>
      </c>
      <c r="F319" s="960"/>
      <c r="G319" s="844"/>
      <c r="H319" s="844"/>
      <c r="I319" s="796">
        <v>128</v>
      </c>
      <c r="J319" s="797">
        <v>194</v>
      </c>
      <c r="K319" s="798">
        <v>322</v>
      </c>
      <c r="L319" s="799">
        <v>42.666666666666664</v>
      </c>
      <c r="M319" s="800">
        <v>64.666666666666671</v>
      </c>
      <c r="N319" s="801">
        <v>107.33333333333333</v>
      </c>
      <c r="O319" s="848"/>
      <c r="P319" s="821">
        <v>76</v>
      </c>
      <c r="Q319" s="534"/>
      <c r="R319" s="534"/>
      <c r="S319" s="534"/>
      <c r="T319" s="534"/>
      <c r="U319" s="534"/>
      <c r="V319" s="534"/>
      <c r="W319" s="534"/>
      <c r="X319" s="534"/>
      <c r="Y319" s="534"/>
      <c r="Z319" s="534"/>
    </row>
    <row r="320" spans="1:26" ht="13.5" customHeight="1" x14ac:dyDescent="0.3">
      <c r="A320" s="842" t="s">
        <v>739</v>
      </c>
      <c r="B320" s="842" t="s">
        <v>740</v>
      </c>
      <c r="C320" s="842" t="s">
        <v>953</v>
      </c>
      <c r="D320" s="842" t="s">
        <v>705</v>
      </c>
      <c r="E320" s="842" t="s">
        <v>129</v>
      </c>
      <c r="F320" s="960"/>
      <c r="G320" s="844"/>
      <c r="H320" s="844"/>
      <c r="I320" s="796">
        <v>329</v>
      </c>
      <c r="J320" s="797">
        <v>407</v>
      </c>
      <c r="K320" s="798">
        <v>736</v>
      </c>
      <c r="L320" s="799">
        <v>109.66666666666667</v>
      </c>
      <c r="M320" s="800">
        <v>135.66666666666666</v>
      </c>
      <c r="N320" s="801">
        <v>245.33333333333334</v>
      </c>
      <c r="O320" s="848"/>
      <c r="P320" s="821">
        <v>87</v>
      </c>
      <c r="Q320" s="534"/>
      <c r="R320" s="534"/>
      <c r="S320" s="534"/>
      <c r="T320" s="534"/>
      <c r="U320" s="534"/>
      <c r="V320" s="534"/>
      <c r="W320" s="534"/>
      <c r="X320" s="534"/>
      <c r="Y320" s="534"/>
      <c r="Z320" s="534"/>
    </row>
    <row r="321" spans="1:26" ht="13.5" customHeight="1" x14ac:dyDescent="0.3">
      <c r="A321" s="842" t="s">
        <v>741</v>
      </c>
      <c r="B321" s="842" t="s">
        <v>742</v>
      </c>
      <c r="C321" s="842" t="s">
        <v>953</v>
      </c>
      <c r="D321" s="842" t="s">
        <v>705</v>
      </c>
      <c r="E321" s="842" t="s">
        <v>129</v>
      </c>
      <c r="F321" s="960"/>
      <c r="G321" s="844"/>
      <c r="H321" s="844"/>
      <c r="I321" s="796">
        <v>477</v>
      </c>
      <c r="J321" s="797">
        <v>644</v>
      </c>
      <c r="K321" s="798">
        <v>1121</v>
      </c>
      <c r="L321" s="799">
        <v>159</v>
      </c>
      <c r="M321" s="800">
        <v>214.66666666666666</v>
      </c>
      <c r="N321" s="801">
        <v>373.66666666666669</v>
      </c>
      <c r="O321" s="848"/>
      <c r="P321" s="821">
        <v>92</v>
      </c>
      <c r="Q321" s="560"/>
      <c r="R321" s="560"/>
      <c r="S321" s="560"/>
      <c r="T321" s="560"/>
      <c r="U321" s="560"/>
      <c r="V321" s="560"/>
      <c r="W321" s="560"/>
      <c r="X321" s="560"/>
      <c r="Y321" s="560"/>
      <c r="Z321" s="560"/>
    </row>
    <row r="322" spans="1:26" ht="13.5" customHeight="1" x14ac:dyDescent="0.3">
      <c r="A322" s="842" t="s">
        <v>743</v>
      </c>
      <c r="B322" s="842" t="s">
        <v>744</v>
      </c>
      <c r="C322" s="842" t="s">
        <v>953</v>
      </c>
      <c r="D322" s="842" t="s">
        <v>705</v>
      </c>
      <c r="E322" s="842" t="s">
        <v>129</v>
      </c>
      <c r="F322" s="960"/>
      <c r="G322" s="844"/>
      <c r="H322" s="844"/>
      <c r="I322" s="796">
        <v>248</v>
      </c>
      <c r="J322" s="797">
        <v>320</v>
      </c>
      <c r="K322" s="798">
        <v>568</v>
      </c>
      <c r="L322" s="799">
        <v>82.666666666666671</v>
      </c>
      <c r="M322" s="800">
        <v>106.66666666666667</v>
      </c>
      <c r="N322" s="801">
        <v>189.33333333333334</v>
      </c>
      <c r="O322" s="848"/>
      <c r="P322" s="821">
        <v>64</v>
      </c>
      <c r="Q322" s="534"/>
      <c r="R322" s="534"/>
      <c r="S322" s="534"/>
      <c r="T322" s="534"/>
      <c r="U322" s="534"/>
      <c r="V322" s="534"/>
      <c r="W322" s="534"/>
      <c r="X322" s="534"/>
      <c r="Y322" s="534"/>
      <c r="Z322" s="534"/>
    </row>
    <row r="323" spans="1:26" ht="13.5" customHeight="1" x14ac:dyDescent="0.3">
      <c r="A323" s="842" t="s">
        <v>745</v>
      </c>
      <c r="B323" s="842" t="s">
        <v>746</v>
      </c>
      <c r="C323" s="842"/>
      <c r="D323" s="842" t="s">
        <v>55</v>
      </c>
      <c r="E323" s="842" t="s">
        <v>747</v>
      </c>
      <c r="F323" s="961">
        <v>72.938304574456041</v>
      </c>
      <c r="G323" s="802">
        <v>70.111183715030222</v>
      </c>
      <c r="H323" s="802">
        <v>70.908780013761842</v>
      </c>
      <c r="I323" s="796">
        <v>94</v>
      </c>
      <c r="J323" s="797">
        <v>147</v>
      </c>
      <c r="K323" s="798">
        <v>241</v>
      </c>
      <c r="L323" s="799">
        <v>31.333333333333332</v>
      </c>
      <c r="M323" s="800">
        <v>49</v>
      </c>
      <c r="N323" s="801">
        <v>80.333333333333329</v>
      </c>
      <c r="O323" s="821">
        <v>9</v>
      </c>
      <c r="P323" s="821">
        <v>10</v>
      </c>
      <c r="Q323" s="534"/>
      <c r="R323" s="534"/>
      <c r="S323" s="534"/>
      <c r="T323" s="534"/>
      <c r="U323" s="534"/>
      <c r="V323" s="534"/>
      <c r="W323" s="534"/>
      <c r="X323" s="534"/>
      <c r="Y323" s="534"/>
      <c r="Z323" s="534"/>
    </row>
    <row r="324" spans="1:26" ht="13.5" customHeight="1" x14ac:dyDescent="0.3">
      <c r="A324" s="842" t="s">
        <v>748</v>
      </c>
      <c r="B324" s="842" t="s">
        <v>1222</v>
      </c>
      <c r="C324" s="842"/>
      <c r="D324" s="842" t="s">
        <v>55</v>
      </c>
      <c r="E324" s="842" t="s">
        <v>747</v>
      </c>
      <c r="F324" s="961">
        <v>52.904394178915361</v>
      </c>
      <c r="G324" s="802">
        <v>50.080172008875209</v>
      </c>
      <c r="H324" s="802">
        <v>51.826754962828829</v>
      </c>
      <c r="I324" s="796">
        <v>104</v>
      </c>
      <c r="J324" s="797">
        <v>140</v>
      </c>
      <c r="K324" s="798">
        <v>244</v>
      </c>
      <c r="L324" s="799">
        <v>34.666666666666664</v>
      </c>
      <c r="M324" s="800">
        <v>46.666666666666664</v>
      </c>
      <c r="N324" s="801">
        <v>81.333333333333329</v>
      </c>
      <c r="O324" s="821">
        <v>1</v>
      </c>
      <c r="P324" s="821">
        <v>7</v>
      </c>
      <c r="Q324" s="534"/>
      <c r="R324" s="534"/>
      <c r="S324" s="534"/>
      <c r="T324" s="534"/>
      <c r="U324" s="534"/>
      <c r="V324" s="534"/>
      <c r="W324" s="534"/>
      <c r="X324" s="534"/>
      <c r="Y324" s="534"/>
      <c r="Z324" s="534"/>
    </row>
    <row r="325" spans="1:26" ht="13.5" customHeight="1" x14ac:dyDescent="0.3">
      <c r="A325" s="842" t="s">
        <v>749</v>
      </c>
      <c r="B325" s="842" t="s">
        <v>750</v>
      </c>
      <c r="C325" s="842"/>
      <c r="D325" s="842" t="s">
        <v>55</v>
      </c>
      <c r="E325" s="842" t="s">
        <v>747</v>
      </c>
      <c r="F325" s="961">
        <v>69.683081524053549</v>
      </c>
      <c r="G325" s="802">
        <v>60.271313543348519</v>
      </c>
      <c r="H325" s="802">
        <v>63.608439106537887</v>
      </c>
      <c r="I325" s="796">
        <v>215</v>
      </c>
      <c r="J325" s="797">
        <v>307</v>
      </c>
      <c r="K325" s="798">
        <v>522</v>
      </c>
      <c r="L325" s="799">
        <v>71.666666666666671</v>
      </c>
      <c r="M325" s="800">
        <v>102.33333333333333</v>
      </c>
      <c r="N325" s="801">
        <v>174</v>
      </c>
      <c r="O325" s="821">
        <v>5</v>
      </c>
      <c r="P325" s="821">
        <v>4</v>
      </c>
      <c r="Q325" s="534"/>
      <c r="R325" s="534"/>
      <c r="S325" s="534"/>
      <c r="T325" s="534"/>
      <c r="U325" s="534"/>
      <c r="V325" s="534"/>
      <c r="W325" s="534"/>
      <c r="X325" s="534"/>
      <c r="Y325" s="534"/>
      <c r="Z325" s="534"/>
    </row>
    <row r="326" spans="1:26" ht="13.5" customHeight="1" x14ac:dyDescent="0.3">
      <c r="A326" s="842" t="s">
        <v>751</v>
      </c>
      <c r="B326" s="842" t="s">
        <v>752</v>
      </c>
      <c r="C326" s="842"/>
      <c r="D326" s="842" t="s">
        <v>55</v>
      </c>
      <c r="E326" s="842" t="s">
        <v>747</v>
      </c>
      <c r="F326" s="961">
        <v>71.866433979817671</v>
      </c>
      <c r="G326" s="802">
        <v>58.934121410203083</v>
      </c>
      <c r="H326" s="802">
        <v>64.209809535042581</v>
      </c>
      <c r="I326" s="796">
        <v>108</v>
      </c>
      <c r="J326" s="797">
        <v>131</v>
      </c>
      <c r="K326" s="798">
        <v>239</v>
      </c>
      <c r="L326" s="799">
        <v>36</v>
      </c>
      <c r="M326" s="800">
        <v>43.666666666666664</v>
      </c>
      <c r="N326" s="801">
        <v>79.666666666666671</v>
      </c>
      <c r="O326" s="821">
        <v>6</v>
      </c>
      <c r="P326" s="821">
        <v>5</v>
      </c>
      <c r="Q326" s="534"/>
      <c r="R326" s="534"/>
      <c r="S326" s="534"/>
      <c r="T326" s="534"/>
      <c r="U326" s="534"/>
      <c r="V326" s="534"/>
      <c r="W326" s="534"/>
      <c r="X326" s="534"/>
      <c r="Y326" s="534"/>
      <c r="Z326" s="534"/>
    </row>
    <row r="327" spans="1:26" ht="13.5" customHeight="1" x14ac:dyDescent="0.3">
      <c r="A327" s="842" t="s">
        <v>753</v>
      </c>
      <c r="B327" s="842" t="s">
        <v>1223</v>
      </c>
      <c r="C327" s="842"/>
      <c r="D327" s="842" t="s">
        <v>55</v>
      </c>
      <c r="E327" s="842" t="s">
        <v>747</v>
      </c>
      <c r="F327" s="961">
        <v>80.871586114220477</v>
      </c>
      <c r="G327" s="802">
        <v>68.874659027721719</v>
      </c>
      <c r="H327" s="802">
        <v>73.473518470787212</v>
      </c>
      <c r="I327" s="796">
        <v>103</v>
      </c>
      <c r="J327" s="797">
        <v>122</v>
      </c>
      <c r="K327" s="798">
        <v>225</v>
      </c>
      <c r="L327" s="799">
        <v>34.333333333333336</v>
      </c>
      <c r="M327" s="800">
        <v>40.666666666666664</v>
      </c>
      <c r="N327" s="801">
        <v>75</v>
      </c>
      <c r="O327" s="821">
        <v>10</v>
      </c>
      <c r="P327" s="821">
        <v>1</v>
      </c>
      <c r="Q327" s="534"/>
      <c r="R327" s="534"/>
      <c r="S327" s="534"/>
      <c r="T327" s="534"/>
      <c r="U327" s="534"/>
      <c r="V327" s="534"/>
      <c r="W327" s="534"/>
      <c r="X327" s="534"/>
      <c r="Y327" s="534"/>
      <c r="Z327" s="534"/>
    </row>
    <row r="328" spans="1:26" ht="13.5" customHeight="1" x14ac:dyDescent="0.3">
      <c r="A328" s="842" t="s">
        <v>754</v>
      </c>
      <c r="B328" s="842" t="s">
        <v>755</v>
      </c>
      <c r="C328" s="842"/>
      <c r="D328" s="842" t="s">
        <v>55</v>
      </c>
      <c r="E328" s="842" t="s">
        <v>747</v>
      </c>
      <c r="F328" s="961">
        <v>78.155487101559828</v>
      </c>
      <c r="G328" s="802">
        <v>64.783677631977085</v>
      </c>
      <c r="H328" s="802">
        <v>69.927904167738006</v>
      </c>
      <c r="I328" s="796">
        <v>87</v>
      </c>
      <c r="J328" s="797">
        <v>109</v>
      </c>
      <c r="K328" s="798">
        <v>196</v>
      </c>
      <c r="L328" s="799">
        <v>29</v>
      </c>
      <c r="M328" s="800">
        <v>36.333333333333336</v>
      </c>
      <c r="N328" s="801">
        <v>65.333333333333329</v>
      </c>
      <c r="O328" s="821">
        <v>8</v>
      </c>
      <c r="P328" s="821">
        <v>2</v>
      </c>
      <c r="Q328" s="534"/>
      <c r="R328" s="534"/>
      <c r="S328" s="534"/>
      <c r="T328" s="534"/>
      <c r="U328" s="534"/>
      <c r="V328" s="534"/>
      <c r="W328" s="534"/>
      <c r="X328" s="534"/>
      <c r="Y328" s="534"/>
      <c r="Z328" s="534"/>
    </row>
    <row r="329" spans="1:26" ht="13.5" customHeight="1" x14ac:dyDescent="0.3">
      <c r="A329" s="842" t="s">
        <v>756</v>
      </c>
      <c r="B329" s="842" t="s">
        <v>757</v>
      </c>
      <c r="C329" s="842"/>
      <c r="D329" s="842" t="s">
        <v>55</v>
      </c>
      <c r="E329" s="842" t="s">
        <v>747</v>
      </c>
      <c r="F329" s="961">
        <v>59.601686047714033</v>
      </c>
      <c r="G329" s="802">
        <v>58.191722388769293</v>
      </c>
      <c r="H329" s="802">
        <v>59.902532721293802</v>
      </c>
      <c r="I329" s="796">
        <v>91</v>
      </c>
      <c r="J329" s="797">
        <v>132</v>
      </c>
      <c r="K329" s="798">
        <v>223</v>
      </c>
      <c r="L329" s="799">
        <v>30.333333333333332</v>
      </c>
      <c r="M329" s="800">
        <v>44</v>
      </c>
      <c r="N329" s="801">
        <v>74.333333333333329</v>
      </c>
      <c r="O329" s="821">
        <v>2</v>
      </c>
      <c r="P329" s="821">
        <v>11</v>
      </c>
      <c r="Q329" s="534"/>
      <c r="R329" s="534"/>
      <c r="S329" s="534"/>
      <c r="T329" s="534"/>
      <c r="U329" s="534"/>
      <c r="V329" s="534"/>
      <c r="W329" s="534"/>
      <c r="X329" s="534"/>
      <c r="Y329" s="534"/>
      <c r="Z329" s="534"/>
    </row>
    <row r="330" spans="1:26" ht="13.5" customHeight="1" x14ac:dyDescent="0.3">
      <c r="A330" s="842" t="s">
        <v>758</v>
      </c>
      <c r="B330" s="842" t="s">
        <v>759</v>
      </c>
      <c r="C330" s="842"/>
      <c r="D330" s="842" t="s">
        <v>55</v>
      </c>
      <c r="E330" s="842" t="s">
        <v>747</v>
      </c>
      <c r="F330" s="961">
        <v>83.165355921658119</v>
      </c>
      <c r="G330" s="802">
        <v>66.312337236514892</v>
      </c>
      <c r="H330" s="802">
        <v>73.641379086663392</v>
      </c>
      <c r="I330" s="796">
        <v>125</v>
      </c>
      <c r="J330" s="797">
        <v>156</v>
      </c>
      <c r="K330" s="798">
        <v>281</v>
      </c>
      <c r="L330" s="799">
        <v>41.666666666666664</v>
      </c>
      <c r="M330" s="800">
        <v>52</v>
      </c>
      <c r="N330" s="801">
        <v>93.666666666666671</v>
      </c>
      <c r="O330" s="821">
        <v>11</v>
      </c>
      <c r="P330" s="821">
        <v>8</v>
      </c>
      <c r="Q330" s="534"/>
      <c r="R330" s="534"/>
      <c r="S330" s="534"/>
      <c r="T330" s="534"/>
      <c r="U330" s="534"/>
      <c r="V330" s="534"/>
      <c r="W330" s="534"/>
      <c r="X330" s="534"/>
      <c r="Y330" s="534"/>
      <c r="Z330" s="534"/>
    </row>
    <row r="331" spans="1:26" ht="13.5" customHeight="1" x14ac:dyDescent="0.3">
      <c r="A331" s="842" t="s">
        <v>760</v>
      </c>
      <c r="B331" s="842" t="s">
        <v>761</v>
      </c>
      <c r="C331" s="842"/>
      <c r="D331" s="842" t="s">
        <v>55</v>
      </c>
      <c r="E331" s="842" t="s">
        <v>747</v>
      </c>
      <c r="F331" s="961">
        <v>83.699836912309266</v>
      </c>
      <c r="G331" s="802">
        <v>56.271062738277649</v>
      </c>
      <c r="H331" s="802">
        <v>67.831856174291786</v>
      </c>
      <c r="I331" s="796">
        <v>106</v>
      </c>
      <c r="J331" s="797">
        <v>102</v>
      </c>
      <c r="K331" s="798">
        <v>208</v>
      </c>
      <c r="L331" s="799">
        <v>35.333333333333336</v>
      </c>
      <c r="M331" s="800">
        <v>34</v>
      </c>
      <c r="N331" s="801">
        <v>69.333333333333329</v>
      </c>
      <c r="O331" s="821">
        <v>7</v>
      </c>
      <c r="P331" s="821">
        <v>6</v>
      </c>
      <c r="Q331" s="534"/>
      <c r="R331" s="534"/>
      <c r="S331" s="534"/>
      <c r="T331" s="534"/>
      <c r="U331" s="534"/>
      <c r="V331" s="534"/>
      <c r="W331" s="534"/>
      <c r="X331" s="534"/>
      <c r="Y331" s="534"/>
      <c r="Z331" s="534"/>
    </row>
    <row r="332" spans="1:26" ht="13.5" customHeight="1" x14ac:dyDescent="0.3">
      <c r="A332" s="842" t="s">
        <v>762</v>
      </c>
      <c r="B332" s="842" t="s">
        <v>763</v>
      </c>
      <c r="C332" s="842"/>
      <c r="D332" s="842" t="s">
        <v>55</v>
      </c>
      <c r="E332" s="842" t="s">
        <v>747</v>
      </c>
      <c r="F332" s="961">
        <v>64.948583996752859</v>
      </c>
      <c r="G332" s="802">
        <v>55.535451135369577</v>
      </c>
      <c r="H332" s="802">
        <v>60.429621539665611</v>
      </c>
      <c r="I332" s="796">
        <v>107</v>
      </c>
      <c r="J332" s="797">
        <v>134</v>
      </c>
      <c r="K332" s="798">
        <v>241</v>
      </c>
      <c r="L332" s="799">
        <v>35.666666666666664</v>
      </c>
      <c r="M332" s="800">
        <v>44.666666666666664</v>
      </c>
      <c r="N332" s="801">
        <v>80.333333333333329</v>
      </c>
      <c r="O332" s="821">
        <v>3</v>
      </c>
      <c r="P332" s="821">
        <v>3</v>
      </c>
      <c r="Q332" s="534"/>
      <c r="R332" s="534"/>
      <c r="S332" s="534"/>
      <c r="T332" s="534"/>
      <c r="U332" s="534"/>
      <c r="V332" s="534"/>
      <c r="W332" s="534"/>
      <c r="X332" s="534"/>
      <c r="Y332" s="534"/>
      <c r="Z332" s="534"/>
    </row>
    <row r="333" spans="1:26" ht="13.5" customHeight="1" x14ac:dyDescent="0.3">
      <c r="A333" s="842" t="s">
        <v>764</v>
      </c>
      <c r="B333" s="842" t="s">
        <v>1224</v>
      </c>
      <c r="C333" s="842"/>
      <c r="D333" s="842" t="s">
        <v>55</v>
      </c>
      <c r="E333" s="842" t="s">
        <v>747</v>
      </c>
      <c r="F333" s="961">
        <v>61.981150172061547</v>
      </c>
      <c r="G333" s="802">
        <v>62.951133599888216</v>
      </c>
      <c r="H333" s="802">
        <v>62.817132388416695</v>
      </c>
      <c r="I333" s="796">
        <v>113</v>
      </c>
      <c r="J333" s="797">
        <v>184</v>
      </c>
      <c r="K333" s="798">
        <v>297</v>
      </c>
      <c r="L333" s="799">
        <v>37.666666666666664</v>
      </c>
      <c r="M333" s="800">
        <v>61.333333333333336</v>
      </c>
      <c r="N333" s="801">
        <v>99</v>
      </c>
      <c r="O333" s="821">
        <v>4</v>
      </c>
      <c r="P333" s="821">
        <v>9</v>
      </c>
      <c r="Q333" s="534"/>
      <c r="R333" s="534"/>
      <c r="S333" s="534"/>
      <c r="T333" s="534"/>
      <c r="U333" s="534"/>
      <c r="V333" s="534"/>
      <c r="W333" s="534"/>
      <c r="X333" s="534"/>
      <c r="Y333" s="534"/>
      <c r="Z333" s="534"/>
    </row>
    <row r="334" spans="1:26" ht="13.5" customHeight="1" x14ac:dyDescent="0.3">
      <c r="A334" s="842" t="s">
        <v>776</v>
      </c>
      <c r="B334" s="842" t="s">
        <v>777</v>
      </c>
      <c r="C334" s="842"/>
      <c r="D334" s="842" t="s">
        <v>49</v>
      </c>
      <c r="E334" s="842" t="s">
        <v>767</v>
      </c>
      <c r="F334" s="961">
        <v>90.807951907720124</v>
      </c>
      <c r="G334" s="802">
        <v>71.94937484224954</v>
      </c>
      <c r="H334" s="802">
        <v>80.519392241487807</v>
      </c>
      <c r="I334" s="796">
        <v>53</v>
      </c>
      <c r="J334" s="797">
        <v>56</v>
      </c>
      <c r="K334" s="798">
        <v>109</v>
      </c>
      <c r="L334" s="799">
        <v>17.666666666666668</v>
      </c>
      <c r="M334" s="800">
        <v>18.666666666666668</v>
      </c>
      <c r="N334" s="801">
        <v>36.333333333333336</v>
      </c>
      <c r="O334" s="821">
        <v>18</v>
      </c>
      <c r="P334" s="821">
        <v>8</v>
      </c>
      <c r="Q334" s="534"/>
      <c r="R334" s="534"/>
      <c r="S334" s="534"/>
      <c r="T334" s="534"/>
      <c r="U334" s="534"/>
      <c r="V334" s="534"/>
      <c r="W334" s="534"/>
      <c r="X334" s="534"/>
      <c r="Y334" s="534"/>
      <c r="Z334" s="534"/>
    </row>
    <row r="335" spans="1:26" ht="13.5" customHeight="1" x14ac:dyDescent="0.3">
      <c r="A335" s="842" t="s">
        <v>778</v>
      </c>
      <c r="B335" s="842" t="s">
        <v>779</v>
      </c>
      <c r="C335" s="842"/>
      <c r="D335" s="842" t="s">
        <v>49</v>
      </c>
      <c r="E335" s="842" t="s">
        <v>767</v>
      </c>
      <c r="F335" s="961">
        <v>70.991934024885524</v>
      </c>
      <c r="G335" s="802">
        <v>75.05795237182673</v>
      </c>
      <c r="H335" s="802">
        <v>73.883619979709067</v>
      </c>
      <c r="I335" s="796">
        <v>159</v>
      </c>
      <c r="J335" s="797">
        <v>233</v>
      </c>
      <c r="K335" s="798">
        <v>392</v>
      </c>
      <c r="L335" s="799">
        <v>53</v>
      </c>
      <c r="M335" s="800">
        <v>77.666666666666671</v>
      </c>
      <c r="N335" s="801">
        <v>130.66666666666666</v>
      </c>
      <c r="O335" s="821">
        <v>11</v>
      </c>
      <c r="P335" s="821">
        <v>10</v>
      </c>
      <c r="Q335" s="534"/>
      <c r="R335" s="534"/>
      <c r="S335" s="534"/>
      <c r="T335" s="534"/>
      <c r="U335" s="534"/>
      <c r="V335" s="534"/>
      <c r="W335" s="534"/>
      <c r="X335" s="534"/>
      <c r="Y335" s="534"/>
      <c r="Z335" s="534"/>
    </row>
    <row r="336" spans="1:26" ht="13.5" customHeight="1" x14ac:dyDescent="0.3">
      <c r="A336" s="842" t="s">
        <v>782</v>
      </c>
      <c r="B336" s="842" t="s">
        <v>783</v>
      </c>
      <c r="C336" s="842"/>
      <c r="D336" s="842" t="s">
        <v>49</v>
      </c>
      <c r="E336" s="842" t="s">
        <v>767</v>
      </c>
      <c r="F336" s="961">
        <v>100.10399127586727</v>
      </c>
      <c r="G336" s="802">
        <v>80.906030231494469</v>
      </c>
      <c r="H336" s="802">
        <v>87.78647212180303</v>
      </c>
      <c r="I336" s="796">
        <v>131</v>
      </c>
      <c r="J336" s="797">
        <v>161</v>
      </c>
      <c r="K336" s="798">
        <v>292</v>
      </c>
      <c r="L336" s="799">
        <v>43.666666666666664</v>
      </c>
      <c r="M336" s="800">
        <v>53.666666666666664</v>
      </c>
      <c r="N336" s="801">
        <v>97.333333333333329</v>
      </c>
      <c r="O336" s="821">
        <v>26</v>
      </c>
      <c r="P336" s="821">
        <v>6</v>
      </c>
      <c r="Q336" s="534"/>
      <c r="R336" s="534"/>
      <c r="S336" s="534"/>
      <c r="T336" s="534"/>
      <c r="U336" s="534"/>
      <c r="V336" s="534"/>
      <c r="W336" s="534"/>
      <c r="X336" s="534"/>
      <c r="Y336" s="534"/>
      <c r="Z336" s="534"/>
    </row>
    <row r="337" spans="1:26" ht="13.5" customHeight="1" x14ac:dyDescent="0.3">
      <c r="A337" s="842" t="s">
        <v>786</v>
      </c>
      <c r="B337" s="842" t="s">
        <v>787</v>
      </c>
      <c r="C337" s="842"/>
      <c r="D337" s="842" t="s">
        <v>49</v>
      </c>
      <c r="E337" s="842" t="s">
        <v>767</v>
      </c>
      <c r="F337" s="961">
        <v>80.168869556021022</v>
      </c>
      <c r="G337" s="802">
        <v>60.807508357744766</v>
      </c>
      <c r="H337" s="802">
        <v>69.400962364308327</v>
      </c>
      <c r="I337" s="796">
        <v>98</v>
      </c>
      <c r="J337" s="797">
        <v>111</v>
      </c>
      <c r="K337" s="798">
        <v>209</v>
      </c>
      <c r="L337" s="799">
        <v>32.666666666666664</v>
      </c>
      <c r="M337" s="800">
        <v>37</v>
      </c>
      <c r="N337" s="801">
        <v>69.666666666666671</v>
      </c>
      <c r="O337" s="821">
        <v>5</v>
      </c>
      <c r="P337" s="821">
        <v>22</v>
      </c>
      <c r="Q337" s="534"/>
      <c r="R337" s="534"/>
      <c r="S337" s="534"/>
      <c r="T337" s="534"/>
      <c r="U337" s="534"/>
      <c r="V337" s="534"/>
      <c r="W337" s="534"/>
      <c r="X337" s="534"/>
      <c r="Y337" s="534"/>
      <c r="Z337" s="534"/>
    </row>
    <row r="338" spans="1:26" ht="13.5" customHeight="1" x14ac:dyDescent="0.3">
      <c r="A338" s="842" t="s">
        <v>788</v>
      </c>
      <c r="B338" s="842" t="s">
        <v>789</v>
      </c>
      <c r="C338" s="842"/>
      <c r="D338" s="842" t="s">
        <v>49</v>
      </c>
      <c r="E338" s="842" t="s">
        <v>767</v>
      </c>
      <c r="F338" s="961">
        <v>46.296790786365904</v>
      </c>
      <c r="G338" s="802">
        <v>65.38089275154833</v>
      </c>
      <c r="H338" s="802">
        <v>58.569461143567608</v>
      </c>
      <c r="I338" s="796">
        <v>55</v>
      </c>
      <c r="J338" s="797">
        <v>121</v>
      </c>
      <c r="K338" s="798">
        <v>176</v>
      </c>
      <c r="L338" s="799">
        <v>18.333333333333332</v>
      </c>
      <c r="M338" s="800">
        <v>40.333333333333336</v>
      </c>
      <c r="N338" s="801">
        <v>58.666666666666664</v>
      </c>
      <c r="O338" s="821">
        <v>1</v>
      </c>
      <c r="P338" s="821">
        <v>32</v>
      </c>
      <c r="Q338" s="534"/>
      <c r="R338" s="534"/>
      <c r="S338" s="534"/>
      <c r="T338" s="534"/>
      <c r="U338" s="534"/>
      <c r="V338" s="534"/>
      <c r="W338" s="534"/>
      <c r="X338" s="534"/>
      <c r="Y338" s="534"/>
      <c r="Z338" s="534"/>
    </row>
    <row r="339" spans="1:26" ht="13.5" customHeight="1" x14ac:dyDescent="0.3">
      <c r="A339" s="842" t="s">
        <v>790</v>
      </c>
      <c r="B339" s="842" t="s">
        <v>791</v>
      </c>
      <c r="C339" s="842"/>
      <c r="D339" s="842" t="s">
        <v>49</v>
      </c>
      <c r="E339" s="842" t="s">
        <v>767</v>
      </c>
      <c r="F339" s="961">
        <v>107.08049511474786</v>
      </c>
      <c r="G339" s="802">
        <v>83.908760248913509</v>
      </c>
      <c r="H339" s="802">
        <v>93.610972260433826</v>
      </c>
      <c r="I339" s="796">
        <v>42</v>
      </c>
      <c r="J339" s="797">
        <v>54</v>
      </c>
      <c r="K339" s="798">
        <v>96</v>
      </c>
      <c r="L339" s="799">
        <v>14</v>
      </c>
      <c r="M339" s="800">
        <v>18</v>
      </c>
      <c r="N339" s="801">
        <v>32</v>
      </c>
      <c r="O339" s="821">
        <v>32</v>
      </c>
      <c r="P339" s="821">
        <v>9</v>
      </c>
      <c r="Q339" s="534"/>
      <c r="R339" s="534"/>
      <c r="S339" s="534"/>
      <c r="T339" s="534"/>
      <c r="U339" s="534"/>
      <c r="V339" s="534"/>
      <c r="W339" s="534"/>
      <c r="X339" s="534"/>
      <c r="Y339" s="534"/>
      <c r="Z339" s="534"/>
    </row>
    <row r="340" spans="1:26" ht="13.5" customHeight="1" x14ac:dyDescent="0.3">
      <c r="A340" s="842" t="s">
        <v>792</v>
      </c>
      <c r="B340" s="842" t="s">
        <v>793</v>
      </c>
      <c r="C340" s="842"/>
      <c r="D340" s="842" t="s">
        <v>49</v>
      </c>
      <c r="E340" s="842" t="s">
        <v>767</v>
      </c>
      <c r="F340" s="961">
        <v>77.732539601872446</v>
      </c>
      <c r="G340" s="802">
        <v>85.496345535087741</v>
      </c>
      <c r="H340" s="802">
        <v>82.573622925714957</v>
      </c>
      <c r="I340" s="796">
        <v>134</v>
      </c>
      <c r="J340" s="797">
        <v>212</v>
      </c>
      <c r="K340" s="798">
        <v>346</v>
      </c>
      <c r="L340" s="799">
        <v>44.666666666666664</v>
      </c>
      <c r="M340" s="800">
        <v>70.666666666666671</v>
      </c>
      <c r="N340" s="801">
        <v>115.33333333333333</v>
      </c>
      <c r="O340" s="821">
        <v>20</v>
      </c>
      <c r="P340" s="821">
        <v>16</v>
      </c>
      <c r="Q340" s="534"/>
      <c r="R340" s="534"/>
      <c r="S340" s="534"/>
      <c r="T340" s="534"/>
      <c r="U340" s="534"/>
      <c r="V340" s="534"/>
      <c r="W340" s="534"/>
      <c r="X340" s="534"/>
      <c r="Y340" s="534"/>
      <c r="Z340" s="534"/>
    </row>
    <row r="341" spans="1:26" ht="13.5" customHeight="1" x14ac:dyDescent="0.3">
      <c r="A341" s="842" t="s">
        <v>796</v>
      </c>
      <c r="B341" s="842" t="s">
        <v>797</v>
      </c>
      <c r="C341" s="842"/>
      <c r="D341" s="842" t="s">
        <v>49</v>
      </c>
      <c r="E341" s="842" t="s">
        <v>767</v>
      </c>
      <c r="F341" s="961">
        <v>70.638951296485601</v>
      </c>
      <c r="G341" s="802">
        <v>81.007526232384251</v>
      </c>
      <c r="H341" s="802">
        <v>77.536594428458343</v>
      </c>
      <c r="I341" s="796">
        <v>209</v>
      </c>
      <c r="J341" s="797">
        <v>353</v>
      </c>
      <c r="K341" s="798">
        <v>562</v>
      </c>
      <c r="L341" s="799">
        <v>69.666666666666671</v>
      </c>
      <c r="M341" s="800">
        <v>117.66666666666667</v>
      </c>
      <c r="N341" s="801">
        <v>187.33333333333334</v>
      </c>
      <c r="O341" s="821">
        <v>15</v>
      </c>
      <c r="P341" s="821">
        <v>19</v>
      </c>
      <c r="Q341" s="534"/>
      <c r="R341" s="534"/>
      <c r="S341" s="534"/>
      <c r="T341" s="534"/>
      <c r="U341" s="534"/>
      <c r="V341" s="534"/>
      <c r="W341" s="534"/>
      <c r="X341" s="534"/>
      <c r="Y341" s="534"/>
      <c r="Z341" s="534"/>
    </row>
    <row r="342" spans="1:26" ht="13.5" customHeight="1" x14ac:dyDescent="0.3">
      <c r="A342" s="842" t="s">
        <v>798</v>
      </c>
      <c r="B342" s="842" t="s">
        <v>799</v>
      </c>
      <c r="C342" s="842"/>
      <c r="D342" s="842" t="s">
        <v>49</v>
      </c>
      <c r="E342" s="842" t="s">
        <v>767</v>
      </c>
      <c r="F342" s="961">
        <v>96.189831165227574</v>
      </c>
      <c r="G342" s="802">
        <v>76.265029660261646</v>
      </c>
      <c r="H342" s="802">
        <v>83.82427603774255</v>
      </c>
      <c r="I342" s="796">
        <v>86</v>
      </c>
      <c r="J342" s="797">
        <v>121</v>
      </c>
      <c r="K342" s="798">
        <v>207</v>
      </c>
      <c r="L342" s="799">
        <v>28.666666666666668</v>
      </c>
      <c r="M342" s="800">
        <v>40.333333333333336</v>
      </c>
      <c r="N342" s="801">
        <v>69</v>
      </c>
      <c r="O342" s="821">
        <v>22</v>
      </c>
      <c r="P342" s="821">
        <v>3</v>
      </c>
      <c r="Q342" s="560"/>
      <c r="R342" s="560"/>
      <c r="S342" s="560"/>
      <c r="T342" s="560"/>
      <c r="U342" s="560"/>
      <c r="V342" s="560"/>
      <c r="W342" s="560"/>
      <c r="X342" s="560"/>
      <c r="Y342" s="560"/>
      <c r="Z342" s="560"/>
    </row>
    <row r="343" spans="1:26" ht="13.5" customHeight="1" x14ac:dyDescent="0.3">
      <c r="A343" s="842" t="s">
        <v>800</v>
      </c>
      <c r="B343" s="842" t="s">
        <v>801</v>
      </c>
      <c r="C343" s="842"/>
      <c r="D343" s="842" t="s">
        <v>49</v>
      </c>
      <c r="E343" s="842" t="s">
        <v>767</v>
      </c>
      <c r="F343" s="961">
        <v>73.133339873247095</v>
      </c>
      <c r="G343" s="802">
        <v>80.918231754015522</v>
      </c>
      <c r="H343" s="802">
        <v>79.17154335546671</v>
      </c>
      <c r="I343" s="796">
        <v>70</v>
      </c>
      <c r="J343" s="797">
        <v>109</v>
      </c>
      <c r="K343" s="798">
        <v>179</v>
      </c>
      <c r="L343" s="799">
        <v>23.333333333333332</v>
      </c>
      <c r="M343" s="800">
        <v>36.333333333333336</v>
      </c>
      <c r="N343" s="801">
        <v>59.666666666666664</v>
      </c>
      <c r="O343" s="821">
        <v>17</v>
      </c>
      <c r="P343" s="821">
        <v>18</v>
      </c>
      <c r="Q343" s="534"/>
      <c r="R343" s="534"/>
      <c r="S343" s="534"/>
      <c r="T343" s="534"/>
      <c r="U343" s="534"/>
      <c r="V343" s="534"/>
      <c r="W343" s="534"/>
      <c r="X343" s="534"/>
      <c r="Y343" s="534"/>
      <c r="Z343" s="534"/>
    </row>
    <row r="344" spans="1:26" ht="13.5" customHeight="1" x14ac:dyDescent="0.3">
      <c r="A344" s="842" t="s">
        <v>802</v>
      </c>
      <c r="B344" s="842" t="s">
        <v>803</v>
      </c>
      <c r="C344" s="842"/>
      <c r="D344" s="842" t="s">
        <v>49</v>
      </c>
      <c r="E344" s="842" t="s">
        <v>767</v>
      </c>
      <c r="F344" s="961">
        <v>80.461813121301844</v>
      </c>
      <c r="G344" s="802">
        <v>91.51931643048853</v>
      </c>
      <c r="H344" s="802">
        <v>86.671217311996372</v>
      </c>
      <c r="I344" s="796">
        <v>97</v>
      </c>
      <c r="J344" s="797">
        <v>158</v>
      </c>
      <c r="K344" s="798">
        <v>255</v>
      </c>
      <c r="L344" s="799">
        <v>32.333333333333336</v>
      </c>
      <c r="M344" s="800">
        <v>52.666666666666664</v>
      </c>
      <c r="N344" s="801">
        <v>85</v>
      </c>
      <c r="O344" s="821">
        <v>25</v>
      </c>
      <c r="P344" s="821">
        <v>23</v>
      </c>
      <c r="Q344" s="534"/>
      <c r="R344" s="534"/>
      <c r="S344" s="534"/>
      <c r="T344" s="534"/>
      <c r="U344" s="534"/>
      <c r="V344" s="534"/>
      <c r="W344" s="534"/>
      <c r="X344" s="534"/>
      <c r="Y344" s="534"/>
      <c r="Z344" s="534"/>
    </row>
    <row r="345" spans="1:26" ht="13.5" customHeight="1" x14ac:dyDescent="0.3">
      <c r="A345" s="842" t="s">
        <v>804</v>
      </c>
      <c r="B345" s="842" t="s">
        <v>805</v>
      </c>
      <c r="C345" s="842"/>
      <c r="D345" s="842" t="s">
        <v>49</v>
      </c>
      <c r="E345" s="842" t="s">
        <v>767</v>
      </c>
      <c r="F345" s="961">
        <v>92.807978730002247</v>
      </c>
      <c r="G345" s="802">
        <v>77.711511616683993</v>
      </c>
      <c r="H345" s="802">
        <v>83.453186514708705</v>
      </c>
      <c r="I345" s="796">
        <v>150</v>
      </c>
      <c r="J345" s="797">
        <v>195</v>
      </c>
      <c r="K345" s="798">
        <v>345</v>
      </c>
      <c r="L345" s="799">
        <v>50</v>
      </c>
      <c r="M345" s="800">
        <v>65</v>
      </c>
      <c r="N345" s="801">
        <v>115</v>
      </c>
      <c r="O345" s="821">
        <v>21</v>
      </c>
      <c r="P345" s="821">
        <v>2</v>
      </c>
      <c r="Q345" s="534"/>
      <c r="R345" s="534"/>
      <c r="S345" s="534"/>
      <c r="T345" s="534"/>
      <c r="U345" s="534"/>
      <c r="V345" s="534"/>
      <c r="W345" s="534"/>
      <c r="X345" s="534"/>
      <c r="Y345" s="534"/>
      <c r="Z345" s="534"/>
    </row>
    <row r="346" spans="1:26" ht="13.5" customHeight="1" x14ac:dyDescent="0.3">
      <c r="A346" s="842" t="s">
        <v>807</v>
      </c>
      <c r="B346" s="842" t="s">
        <v>808</v>
      </c>
      <c r="C346" s="842"/>
      <c r="D346" s="842" t="s">
        <v>49</v>
      </c>
      <c r="E346" s="842" t="s">
        <v>767</v>
      </c>
      <c r="F346" s="961">
        <v>74.785539107128969</v>
      </c>
      <c r="G346" s="802">
        <v>71.814944028130526</v>
      </c>
      <c r="H346" s="802">
        <v>73.133059396347122</v>
      </c>
      <c r="I346" s="796">
        <v>24</v>
      </c>
      <c r="J346" s="797">
        <v>30</v>
      </c>
      <c r="K346" s="798">
        <v>54</v>
      </c>
      <c r="L346" s="799">
        <v>8</v>
      </c>
      <c r="M346" s="800">
        <v>10</v>
      </c>
      <c r="N346" s="801">
        <v>18</v>
      </c>
      <c r="O346" s="821">
        <v>8</v>
      </c>
      <c r="P346" s="821">
        <v>25</v>
      </c>
      <c r="Q346" s="534"/>
      <c r="R346" s="534"/>
      <c r="S346" s="534"/>
      <c r="T346" s="534"/>
      <c r="U346" s="534"/>
      <c r="V346" s="534"/>
      <c r="W346" s="534"/>
      <c r="X346" s="534"/>
      <c r="Y346" s="534"/>
      <c r="Z346" s="534"/>
    </row>
    <row r="347" spans="1:26" ht="13.5" customHeight="1" x14ac:dyDescent="0.3">
      <c r="A347" s="842" t="s">
        <v>812</v>
      </c>
      <c r="B347" s="842" t="s">
        <v>813</v>
      </c>
      <c r="C347" s="842"/>
      <c r="D347" s="842" t="s">
        <v>49</v>
      </c>
      <c r="E347" s="842" t="s">
        <v>767</v>
      </c>
      <c r="F347" s="961">
        <v>76.131741950683477</v>
      </c>
      <c r="G347" s="802">
        <v>67.5754011029819</v>
      </c>
      <c r="H347" s="802">
        <v>71.143616534823465</v>
      </c>
      <c r="I347" s="796">
        <v>117</v>
      </c>
      <c r="J347" s="797">
        <v>156</v>
      </c>
      <c r="K347" s="798">
        <v>273</v>
      </c>
      <c r="L347" s="799">
        <v>39</v>
      </c>
      <c r="M347" s="800">
        <v>52</v>
      </c>
      <c r="N347" s="801">
        <v>91</v>
      </c>
      <c r="O347" s="821">
        <v>6</v>
      </c>
      <c r="P347" s="821">
        <v>21</v>
      </c>
      <c r="Q347" s="534"/>
      <c r="R347" s="534"/>
      <c r="S347" s="534"/>
      <c r="T347" s="534"/>
      <c r="U347" s="534"/>
      <c r="V347" s="534"/>
      <c r="W347" s="534"/>
      <c r="X347" s="534"/>
      <c r="Y347" s="534"/>
      <c r="Z347" s="534"/>
    </row>
    <row r="348" spans="1:26" ht="13.5" customHeight="1" x14ac:dyDescent="0.3">
      <c r="A348" s="842" t="s">
        <v>814</v>
      </c>
      <c r="B348" s="842" t="s">
        <v>815</v>
      </c>
      <c r="C348" s="842"/>
      <c r="D348" s="842" t="s">
        <v>49</v>
      </c>
      <c r="E348" s="842" t="s">
        <v>767</v>
      </c>
      <c r="F348" s="961">
        <v>80.833373931332858</v>
      </c>
      <c r="G348" s="802">
        <v>65.50854549155504</v>
      </c>
      <c r="H348" s="802">
        <v>73.141087101826741</v>
      </c>
      <c r="I348" s="796">
        <v>19</v>
      </c>
      <c r="J348" s="797">
        <v>24</v>
      </c>
      <c r="K348" s="798">
        <v>43</v>
      </c>
      <c r="L348" s="799">
        <v>6.333333333333333</v>
      </c>
      <c r="M348" s="800">
        <v>8</v>
      </c>
      <c r="N348" s="801">
        <v>14.333333333333334</v>
      </c>
      <c r="O348" s="821">
        <v>9</v>
      </c>
      <c r="P348" s="821">
        <v>24</v>
      </c>
      <c r="Q348" s="534"/>
      <c r="R348" s="534"/>
      <c r="S348" s="534"/>
      <c r="T348" s="534"/>
      <c r="U348" s="534"/>
      <c r="V348" s="534"/>
      <c r="W348" s="534"/>
      <c r="X348" s="534"/>
      <c r="Y348" s="534"/>
      <c r="Z348" s="534"/>
    </row>
    <row r="349" spans="1:26" ht="13.5" customHeight="1" x14ac:dyDescent="0.3">
      <c r="A349" s="842" t="s">
        <v>816</v>
      </c>
      <c r="B349" s="842" t="s">
        <v>817</v>
      </c>
      <c r="C349" s="842"/>
      <c r="D349" s="842" t="s">
        <v>49</v>
      </c>
      <c r="E349" s="842" t="s">
        <v>767</v>
      </c>
      <c r="F349" s="961">
        <v>95.116592698443142</v>
      </c>
      <c r="G349" s="802">
        <v>81.32780244074489</v>
      </c>
      <c r="H349" s="802">
        <v>87.985277141299235</v>
      </c>
      <c r="I349" s="796">
        <v>160</v>
      </c>
      <c r="J349" s="797">
        <v>202</v>
      </c>
      <c r="K349" s="798">
        <v>362</v>
      </c>
      <c r="L349" s="799">
        <v>53.333333333333336</v>
      </c>
      <c r="M349" s="800">
        <v>67.333333333333329</v>
      </c>
      <c r="N349" s="801">
        <v>120.66666666666667</v>
      </c>
      <c r="O349" s="821">
        <v>27</v>
      </c>
      <c r="P349" s="821">
        <v>13</v>
      </c>
      <c r="Q349" s="534"/>
      <c r="R349" s="534"/>
      <c r="S349" s="534"/>
      <c r="T349" s="534"/>
      <c r="U349" s="534"/>
      <c r="V349" s="534"/>
      <c r="W349" s="534"/>
      <c r="X349" s="534"/>
      <c r="Y349" s="534"/>
      <c r="Z349" s="534"/>
    </row>
    <row r="350" spans="1:26" ht="13.5" customHeight="1" x14ac:dyDescent="0.3">
      <c r="A350" s="842" t="s">
        <v>818</v>
      </c>
      <c r="B350" s="842" t="s">
        <v>819</v>
      </c>
      <c r="C350" s="842"/>
      <c r="D350" s="842" t="s">
        <v>49</v>
      </c>
      <c r="E350" s="842" t="s">
        <v>767</v>
      </c>
      <c r="F350" s="961">
        <v>84.936258886775676</v>
      </c>
      <c r="G350" s="802">
        <v>83.694079667522871</v>
      </c>
      <c r="H350" s="802">
        <v>85.814019632808012</v>
      </c>
      <c r="I350" s="796">
        <v>300</v>
      </c>
      <c r="J350" s="797">
        <v>445</v>
      </c>
      <c r="K350" s="798">
        <v>745</v>
      </c>
      <c r="L350" s="799">
        <v>100</v>
      </c>
      <c r="M350" s="800">
        <v>148.33333333333334</v>
      </c>
      <c r="N350" s="801">
        <v>248.33333333333334</v>
      </c>
      <c r="O350" s="821">
        <v>23</v>
      </c>
      <c r="P350" s="821">
        <v>11</v>
      </c>
      <c r="Q350" s="534"/>
      <c r="R350" s="534"/>
      <c r="S350" s="534"/>
      <c r="T350" s="534"/>
      <c r="U350" s="534"/>
      <c r="V350" s="534"/>
      <c r="W350" s="534"/>
      <c r="X350" s="534"/>
      <c r="Y350" s="534"/>
      <c r="Z350" s="534"/>
    </row>
    <row r="351" spans="1:26" ht="13.5" customHeight="1" x14ac:dyDescent="0.3">
      <c r="A351" s="842" t="s">
        <v>820</v>
      </c>
      <c r="B351" s="842" t="s">
        <v>821</v>
      </c>
      <c r="C351" s="842"/>
      <c r="D351" s="842" t="s">
        <v>49</v>
      </c>
      <c r="E351" s="842" t="s">
        <v>767</v>
      </c>
      <c r="F351" s="961">
        <v>48.587983006157586</v>
      </c>
      <c r="G351" s="802">
        <v>73.897740619922274</v>
      </c>
      <c r="H351" s="802">
        <v>65.902235207604022</v>
      </c>
      <c r="I351" s="796">
        <v>50</v>
      </c>
      <c r="J351" s="797">
        <v>117</v>
      </c>
      <c r="K351" s="798">
        <v>167</v>
      </c>
      <c r="L351" s="799">
        <v>16.666666666666668</v>
      </c>
      <c r="M351" s="800">
        <v>39</v>
      </c>
      <c r="N351" s="801">
        <v>55.666666666666664</v>
      </c>
      <c r="O351" s="821">
        <v>3</v>
      </c>
      <c r="P351" s="821">
        <v>28</v>
      </c>
      <c r="Q351" s="534"/>
      <c r="R351" s="534"/>
      <c r="S351" s="534"/>
      <c r="T351" s="534"/>
      <c r="U351" s="534"/>
      <c r="V351" s="534"/>
      <c r="W351" s="534"/>
      <c r="X351" s="534"/>
      <c r="Y351" s="534"/>
      <c r="Z351" s="534"/>
    </row>
    <row r="352" spans="1:26" ht="13.5" customHeight="1" x14ac:dyDescent="0.3">
      <c r="A352" s="842" t="s">
        <v>765</v>
      </c>
      <c r="B352" s="842" t="s">
        <v>766</v>
      </c>
      <c r="C352" s="842"/>
      <c r="D352" s="842" t="s">
        <v>49</v>
      </c>
      <c r="E352" s="842" t="s">
        <v>767</v>
      </c>
      <c r="F352" s="961">
        <v>95.060928541903479</v>
      </c>
      <c r="G352" s="802">
        <v>81.257727775750993</v>
      </c>
      <c r="H352" s="802">
        <v>86.095062704852424</v>
      </c>
      <c r="I352" s="796">
        <v>200</v>
      </c>
      <c r="J352" s="797">
        <v>274</v>
      </c>
      <c r="K352" s="798">
        <v>474</v>
      </c>
      <c r="L352" s="799">
        <v>66.666666666666671</v>
      </c>
      <c r="M352" s="800">
        <v>91.333333333333329</v>
      </c>
      <c r="N352" s="801">
        <v>158</v>
      </c>
      <c r="O352" s="821">
        <v>24</v>
      </c>
      <c r="P352" s="821">
        <v>26</v>
      </c>
      <c r="Q352" s="560"/>
      <c r="R352" s="560"/>
      <c r="S352" s="560"/>
      <c r="T352" s="560"/>
      <c r="U352" s="560"/>
      <c r="V352" s="560"/>
      <c r="W352" s="560"/>
      <c r="X352" s="560"/>
      <c r="Y352" s="560"/>
      <c r="Z352" s="560"/>
    </row>
    <row r="353" spans="1:26" ht="13.5" customHeight="1" x14ac:dyDescent="0.3">
      <c r="A353" s="842" t="s">
        <v>768</v>
      </c>
      <c r="B353" s="842" t="s">
        <v>769</v>
      </c>
      <c r="C353" s="842"/>
      <c r="D353" s="842" t="s">
        <v>49</v>
      </c>
      <c r="E353" s="842" t="s">
        <v>767</v>
      </c>
      <c r="F353" s="961">
        <v>100.19848326650299</v>
      </c>
      <c r="G353" s="802">
        <v>82.073177984412297</v>
      </c>
      <c r="H353" s="802">
        <v>90.698771461613887</v>
      </c>
      <c r="I353" s="796">
        <v>286</v>
      </c>
      <c r="J353" s="797">
        <v>332</v>
      </c>
      <c r="K353" s="798">
        <v>618</v>
      </c>
      <c r="L353" s="799">
        <v>95.333333333333329</v>
      </c>
      <c r="M353" s="800">
        <v>110.66666666666667</v>
      </c>
      <c r="N353" s="801">
        <v>206</v>
      </c>
      <c r="O353" s="821">
        <v>31</v>
      </c>
      <c r="P353" s="821">
        <v>29</v>
      </c>
      <c r="Q353" s="534"/>
      <c r="R353" s="534"/>
      <c r="S353" s="534"/>
      <c r="T353" s="534"/>
      <c r="U353" s="534"/>
      <c r="V353" s="534"/>
      <c r="W353" s="534"/>
      <c r="X353" s="534"/>
      <c r="Y353" s="534"/>
      <c r="Z353" s="534"/>
    </row>
    <row r="354" spans="1:26" ht="13.5" customHeight="1" x14ac:dyDescent="0.3">
      <c r="A354" s="842" t="s">
        <v>772</v>
      </c>
      <c r="B354" s="842" t="s">
        <v>773</v>
      </c>
      <c r="C354" s="842"/>
      <c r="D354" s="842" t="s">
        <v>49</v>
      </c>
      <c r="E354" s="842" t="s">
        <v>767</v>
      </c>
      <c r="F354" s="961">
        <v>68.38023255100147</v>
      </c>
      <c r="G354" s="802">
        <v>73.656815283714124</v>
      </c>
      <c r="H354" s="802">
        <v>72.865708220305692</v>
      </c>
      <c r="I354" s="796">
        <v>87</v>
      </c>
      <c r="J354" s="797">
        <v>138</v>
      </c>
      <c r="K354" s="798">
        <v>225</v>
      </c>
      <c r="L354" s="799">
        <v>29</v>
      </c>
      <c r="M354" s="800">
        <v>46</v>
      </c>
      <c r="N354" s="801">
        <v>75</v>
      </c>
      <c r="O354" s="821">
        <v>7</v>
      </c>
      <c r="P354" s="821">
        <v>15</v>
      </c>
      <c r="Q354" s="534"/>
      <c r="R354" s="534"/>
      <c r="S354" s="534"/>
      <c r="T354" s="534"/>
      <c r="U354" s="534"/>
      <c r="V354" s="534"/>
      <c r="W354" s="534"/>
      <c r="X354" s="534"/>
      <c r="Y354" s="534"/>
      <c r="Z354" s="534"/>
    </row>
    <row r="355" spans="1:26" ht="13.5" customHeight="1" x14ac:dyDescent="0.3">
      <c r="A355" s="842" t="s">
        <v>774</v>
      </c>
      <c r="B355" s="842" t="s">
        <v>775</v>
      </c>
      <c r="C355" s="842"/>
      <c r="D355" s="842" t="s">
        <v>49</v>
      </c>
      <c r="E355" s="842" t="s">
        <v>767</v>
      </c>
      <c r="F355" s="961">
        <v>81.774416365474707</v>
      </c>
      <c r="G355" s="802">
        <v>72.709523531483129</v>
      </c>
      <c r="H355" s="802">
        <v>76.300450523346584</v>
      </c>
      <c r="I355" s="796">
        <v>384</v>
      </c>
      <c r="J355" s="797">
        <v>570</v>
      </c>
      <c r="K355" s="798">
        <v>954</v>
      </c>
      <c r="L355" s="799">
        <v>128</v>
      </c>
      <c r="M355" s="800">
        <v>190</v>
      </c>
      <c r="N355" s="801">
        <v>318</v>
      </c>
      <c r="O355" s="821">
        <v>14</v>
      </c>
      <c r="P355" s="821">
        <v>30</v>
      </c>
      <c r="Q355" s="534"/>
      <c r="R355" s="534"/>
      <c r="S355" s="534"/>
      <c r="T355" s="534"/>
      <c r="U355" s="534"/>
      <c r="V355" s="534"/>
      <c r="W355" s="534"/>
      <c r="X355" s="534"/>
      <c r="Y355" s="534"/>
      <c r="Z355" s="534"/>
    </row>
    <row r="356" spans="1:26" ht="13.5" customHeight="1" x14ac:dyDescent="0.3">
      <c r="A356" s="842" t="s">
        <v>810</v>
      </c>
      <c r="B356" s="842" t="s">
        <v>811</v>
      </c>
      <c r="C356" s="842"/>
      <c r="D356" s="842" t="s">
        <v>49</v>
      </c>
      <c r="E356" s="842" t="s">
        <v>767</v>
      </c>
      <c r="F356" s="961">
        <v>94.486951007812195</v>
      </c>
      <c r="G356" s="802">
        <v>81.424048458137918</v>
      </c>
      <c r="H356" s="802">
        <v>88.338836225811519</v>
      </c>
      <c r="I356" s="796">
        <v>189</v>
      </c>
      <c r="J356" s="797">
        <v>236</v>
      </c>
      <c r="K356" s="798">
        <v>425</v>
      </c>
      <c r="L356" s="799">
        <v>63</v>
      </c>
      <c r="M356" s="800">
        <v>78.666666666666671</v>
      </c>
      <c r="N356" s="801">
        <v>141.66666666666666</v>
      </c>
      <c r="O356" s="821">
        <v>28</v>
      </c>
      <c r="P356" s="821">
        <v>12</v>
      </c>
      <c r="Q356" s="534"/>
      <c r="R356" s="534"/>
      <c r="S356" s="534"/>
      <c r="T356" s="534"/>
      <c r="U356" s="534"/>
      <c r="V356" s="534"/>
      <c r="W356" s="534"/>
      <c r="X356" s="534"/>
      <c r="Y356" s="534"/>
      <c r="Z356" s="534"/>
    </row>
    <row r="357" spans="1:26" ht="13.5" customHeight="1" x14ac:dyDescent="0.3">
      <c r="A357" s="842" t="s">
        <v>822</v>
      </c>
      <c r="B357" s="842" t="s">
        <v>823</v>
      </c>
      <c r="C357" s="842"/>
      <c r="D357" s="842" t="s">
        <v>49</v>
      </c>
      <c r="E357" s="842" t="s">
        <v>767</v>
      </c>
      <c r="F357" s="961">
        <v>93.69535382301143</v>
      </c>
      <c r="G357" s="802">
        <v>74.548949453570344</v>
      </c>
      <c r="H357" s="802">
        <v>81.349826950682683</v>
      </c>
      <c r="I357" s="796">
        <v>79</v>
      </c>
      <c r="J357" s="797">
        <v>109</v>
      </c>
      <c r="K357" s="798">
        <v>188</v>
      </c>
      <c r="L357" s="799">
        <v>26.333333333333332</v>
      </c>
      <c r="M357" s="800">
        <v>36.333333333333336</v>
      </c>
      <c r="N357" s="801">
        <v>62.666666666666664</v>
      </c>
      <c r="O357" s="821">
        <v>19</v>
      </c>
      <c r="P357" s="821">
        <v>1</v>
      </c>
      <c r="Q357" s="534"/>
      <c r="R357" s="534"/>
      <c r="S357" s="534"/>
      <c r="T357" s="534"/>
      <c r="U357" s="534"/>
      <c r="V357" s="534"/>
      <c r="W357" s="534"/>
      <c r="X357" s="534"/>
      <c r="Y357" s="534"/>
      <c r="Z357" s="534"/>
    </row>
    <row r="358" spans="1:26" ht="13.5" customHeight="1" x14ac:dyDescent="0.3">
      <c r="A358" s="842" t="s">
        <v>824</v>
      </c>
      <c r="B358" s="842" t="s">
        <v>825</v>
      </c>
      <c r="C358" s="842"/>
      <c r="D358" s="842" t="s">
        <v>49</v>
      </c>
      <c r="E358" s="842" t="s">
        <v>767</v>
      </c>
      <c r="F358" s="961">
        <v>72.297519764878459</v>
      </c>
      <c r="G358" s="802">
        <v>77.276794976270708</v>
      </c>
      <c r="H358" s="802">
        <v>76.100694575642308</v>
      </c>
      <c r="I358" s="796">
        <v>121</v>
      </c>
      <c r="J358" s="797">
        <v>175</v>
      </c>
      <c r="K358" s="798">
        <v>296</v>
      </c>
      <c r="L358" s="799">
        <v>40.333333333333336</v>
      </c>
      <c r="M358" s="800">
        <v>58.333333333333336</v>
      </c>
      <c r="N358" s="801">
        <v>98.666666666666671</v>
      </c>
      <c r="O358" s="821">
        <v>13</v>
      </c>
      <c r="P358" s="821">
        <v>17</v>
      </c>
      <c r="Q358" s="534"/>
      <c r="R358" s="534"/>
      <c r="S358" s="534"/>
      <c r="T358" s="534"/>
      <c r="U358" s="534"/>
      <c r="V358" s="534"/>
      <c r="W358" s="534"/>
      <c r="X358" s="534"/>
      <c r="Y358" s="534"/>
      <c r="Z358" s="534"/>
    </row>
    <row r="359" spans="1:26" ht="13.5" customHeight="1" x14ac:dyDescent="0.3">
      <c r="A359" s="842" t="s">
        <v>770</v>
      </c>
      <c r="B359" s="842" t="s">
        <v>771</v>
      </c>
      <c r="C359" s="842"/>
      <c r="D359" s="842" t="s">
        <v>49</v>
      </c>
      <c r="E359" s="842" t="s">
        <v>767</v>
      </c>
      <c r="F359" s="961">
        <v>72.950205579022594</v>
      </c>
      <c r="G359" s="802">
        <v>73.355306974105432</v>
      </c>
      <c r="H359" s="802">
        <v>73.629890671322173</v>
      </c>
      <c r="I359" s="796">
        <v>113</v>
      </c>
      <c r="J359" s="797">
        <v>182</v>
      </c>
      <c r="K359" s="798">
        <v>295</v>
      </c>
      <c r="L359" s="799">
        <v>37.666666666666664</v>
      </c>
      <c r="M359" s="800">
        <v>60.666666666666664</v>
      </c>
      <c r="N359" s="801">
        <v>98.333333333333329</v>
      </c>
      <c r="O359" s="821">
        <v>10</v>
      </c>
      <c r="P359" s="821">
        <v>20</v>
      </c>
      <c r="Q359" s="534"/>
      <c r="R359" s="534"/>
      <c r="S359" s="534"/>
      <c r="T359" s="534"/>
      <c r="U359" s="534"/>
      <c r="V359" s="534"/>
      <c r="W359" s="534"/>
      <c r="X359" s="534"/>
      <c r="Y359" s="534"/>
      <c r="Z359" s="534"/>
    </row>
    <row r="360" spans="1:26" ht="13.5" customHeight="1" x14ac:dyDescent="0.3">
      <c r="A360" s="842" t="s">
        <v>780</v>
      </c>
      <c r="B360" s="842" t="s">
        <v>781</v>
      </c>
      <c r="C360" s="842"/>
      <c r="D360" s="842" t="s">
        <v>49</v>
      </c>
      <c r="E360" s="842" t="s">
        <v>767</v>
      </c>
      <c r="F360" s="961">
        <v>89.396153280966743</v>
      </c>
      <c r="G360" s="802">
        <v>72.391070545334784</v>
      </c>
      <c r="H360" s="802">
        <v>79.078415736130623</v>
      </c>
      <c r="I360" s="796">
        <v>140</v>
      </c>
      <c r="J360" s="797">
        <v>183</v>
      </c>
      <c r="K360" s="798">
        <v>323</v>
      </c>
      <c r="L360" s="799">
        <v>46.666666666666664</v>
      </c>
      <c r="M360" s="800">
        <v>61</v>
      </c>
      <c r="N360" s="801">
        <v>107.66666666666667</v>
      </c>
      <c r="O360" s="821">
        <v>16</v>
      </c>
      <c r="P360" s="821">
        <v>7</v>
      </c>
      <c r="Q360" s="534"/>
      <c r="R360" s="534"/>
      <c r="S360" s="534"/>
      <c r="T360" s="534"/>
      <c r="U360" s="534"/>
      <c r="V360" s="534"/>
      <c r="W360" s="534"/>
      <c r="X360" s="534"/>
      <c r="Y360" s="534"/>
      <c r="Z360" s="534"/>
    </row>
    <row r="361" spans="1:26" ht="13.5" customHeight="1" x14ac:dyDescent="0.3">
      <c r="A361" s="842" t="s">
        <v>784</v>
      </c>
      <c r="B361" s="842" t="s">
        <v>785</v>
      </c>
      <c r="C361" s="842"/>
      <c r="D361" s="842" t="s">
        <v>49</v>
      </c>
      <c r="E361" s="842" t="s">
        <v>767</v>
      </c>
      <c r="F361" s="961">
        <v>59.920734105648805</v>
      </c>
      <c r="G361" s="802">
        <v>63.46988788370799</v>
      </c>
      <c r="H361" s="802">
        <v>63.016391617363638</v>
      </c>
      <c r="I361" s="796">
        <v>88</v>
      </c>
      <c r="J361" s="797">
        <v>141</v>
      </c>
      <c r="K361" s="798">
        <v>229</v>
      </c>
      <c r="L361" s="799">
        <v>29.333333333333332</v>
      </c>
      <c r="M361" s="800">
        <v>47</v>
      </c>
      <c r="N361" s="801">
        <v>76.333333333333329</v>
      </c>
      <c r="O361" s="821">
        <v>2</v>
      </c>
      <c r="P361" s="821">
        <v>31</v>
      </c>
      <c r="Q361" s="561"/>
      <c r="R361" s="561"/>
      <c r="S361" s="561"/>
      <c r="T361" s="561"/>
      <c r="U361" s="561"/>
      <c r="V361" s="561"/>
      <c r="W361" s="561"/>
      <c r="X361" s="561"/>
      <c r="Y361" s="561"/>
      <c r="Z361" s="561"/>
    </row>
    <row r="362" spans="1:26" ht="13.5" customHeight="1" x14ac:dyDescent="0.3">
      <c r="A362" s="842" t="s">
        <v>1225</v>
      </c>
      <c r="B362" s="842" t="s">
        <v>794</v>
      </c>
      <c r="C362" s="842"/>
      <c r="D362" s="842" t="s">
        <v>49</v>
      </c>
      <c r="E362" s="842" t="s">
        <v>767</v>
      </c>
      <c r="F362" s="961">
        <v>79.15921276625177</v>
      </c>
      <c r="G362" s="802">
        <v>72.071495737993345</v>
      </c>
      <c r="H362" s="802">
        <v>75.577455183931178</v>
      </c>
      <c r="I362" s="796">
        <v>341</v>
      </c>
      <c r="J362" s="797">
        <v>464</v>
      </c>
      <c r="K362" s="798">
        <v>805</v>
      </c>
      <c r="L362" s="799">
        <v>113.66666666666667</v>
      </c>
      <c r="M362" s="800">
        <v>154.66666666666666</v>
      </c>
      <c r="N362" s="801">
        <v>268.33333333333331</v>
      </c>
      <c r="O362" s="821">
        <v>12</v>
      </c>
      <c r="P362" s="821">
        <v>14</v>
      </c>
      <c r="Q362" s="534"/>
      <c r="R362" s="534"/>
      <c r="S362" s="534"/>
      <c r="T362" s="534"/>
      <c r="U362" s="534"/>
      <c r="V362" s="534"/>
      <c r="W362" s="534"/>
      <c r="X362" s="534"/>
      <c r="Y362" s="534"/>
      <c r="Z362" s="534"/>
    </row>
    <row r="363" spans="1:26" ht="13.5" customHeight="1" x14ac:dyDescent="0.3">
      <c r="A363" s="842" t="s">
        <v>1226</v>
      </c>
      <c r="B363" s="842" t="s">
        <v>809</v>
      </c>
      <c r="C363" s="842"/>
      <c r="D363" s="842" t="s">
        <v>49</v>
      </c>
      <c r="E363" s="842" t="s">
        <v>767</v>
      </c>
      <c r="F363" s="961">
        <v>62.31100208670594</v>
      </c>
      <c r="G363" s="802">
        <v>69.273623367698903</v>
      </c>
      <c r="H363" s="802">
        <v>66.491339440011515</v>
      </c>
      <c r="I363" s="796">
        <v>132</v>
      </c>
      <c r="J363" s="797">
        <v>224</v>
      </c>
      <c r="K363" s="798">
        <v>356</v>
      </c>
      <c r="L363" s="799">
        <v>44</v>
      </c>
      <c r="M363" s="800">
        <v>74.666666666666671</v>
      </c>
      <c r="N363" s="801">
        <v>118.66666666666667</v>
      </c>
      <c r="O363" s="821">
        <v>4</v>
      </c>
      <c r="P363" s="821">
        <v>27</v>
      </c>
      <c r="Q363" s="534"/>
      <c r="R363" s="534"/>
      <c r="S363" s="534"/>
      <c r="T363" s="534"/>
      <c r="U363" s="534"/>
      <c r="V363" s="534"/>
      <c r="W363" s="534"/>
      <c r="X363" s="534"/>
      <c r="Y363" s="534"/>
      <c r="Z363" s="534"/>
    </row>
    <row r="364" spans="1:26" ht="13.5" customHeight="1" x14ac:dyDescent="0.3">
      <c r="A364" s="842" t="s">
        <v>1228</v>
      </c>
      <c r="B364" s="842" t="s">
        <v>795</v>
      </c>
      <c r="C364" s="842"/>
      <c r="D364" s="842" t="s">
        <v>49</v>
      </c>
      <c r="E364" s="842" t="s">
        <v>767</v>
      </c>
      <c r="F364" s="961">
        <v>96.712579237671434</v>
      </c>
      <c r="G364" s="802">
        <v>84.457604702508277</v>
      </c>
      <c r="H364" s="802">
        <v>90.390838016292875</v>
      </c>
      <c r="I364" s="796">
        <v>498</v>
      </c>
      <c r="J364" s="797">
        <v>700</v>
      </c>
      <c r="K364" s="798">
        <v>1198</v>
      </c>
      <c r="L364" s="799">
        <v>166</v>
      </c>
      <c r="M364" s="800">
        <v>233.33333333333334</v>
      </c>
      <c r="N364" s="801">
        <v>399.33333333333331</v>
      </c>
      <c r="O364" s="821">
        <v>30</v>
      </c>
      <c r="P364" s="821">
        <v>4</v>
      </c>
      <c r="Q364" s="534"/>
      <c r="R364" s="534"/>
      <c r="S364" s="534"/>
      <c r="T364" s="534"/>
      <c r="U364" s="534"/>
      <c r="V364" s="534"/>
      <c r="W364" s="534"/>
      <c r="X364" s="534"/>
      <c r="Y364" s="534"/>
      <c r="Z364" s="534"/>
    </row>
    <row r="365" spans="1:26" ht="13.5" customHeight="1" x14ac:dyDescent="0.3">
      <c r="A365" s="842" t="s">
        <v>1227</v>
      </c>
      <c r="B365" s="842" t="s">
        <v>806</v>
      </c>
      <c r="C365" s="842"/>
      <c r="D365" s="842" t="s">
        <v>49</v>
      </c>
      <c r="E365" s="842" t="s">
        <v>767</v>
      </c>
      <c r="F365" s="961">
        <v>98.855509732536305</v>
      </c>
      <c r="G365" s="802">
        <v>82.34487252199402</v>
      </c>
      <c r="H365" s="802">
        <v>89.690982687667912</v>
      </c>
      <c r="I365" s="796">
        <v>318</v>
      </c>
      <c r="J365" s="797">
        <v>384</v>
      </c>
      <c r="K365" s="798">
        <v>702</v>
      </c>
      <c r="L365" s="799">
        <v>106</v>
      </c>
      <c r="M365" s="800">
        <v>128</v>
      </c>
      <c r="N365" s="801">
        <v>234</v>
      </c>
      <c r="O365" s="821">
        <v>29</v>
      </c>
      <c r="P365" s="821">
        <v>5</v>
      </c>
      <c r="Q365" s="560"/>
      <c r="R365" s="560"/>
      <c r="S365" s="560"/>
      <c r="T365" s="560"/>
      <c r="U365" s="560"/>
      <c r="V365" s="560"/>
      <c r="W365" s="560"/>
      <c r="X365" s="560"/>
      <c r="Y365" s="560"/>
      <c r="Z365" s="560"/>
    </row>
    <row r="366" spans="1:26" ht="13.5" customHeight="1" x14ac:dyDescent="0.3">
      <c r="A366" s="842" t="s">
        <v>826</v>
      </c>
      <c r="B366" s="842" t="s">
        <v>827</v>
      </c>
      <c r="C366" s="842" t="s">
        <v>955</v>
      </c>
      <c r="D366" s="842" t="s">
        <v>828</v>
      </c>
      <c r="E366" s="842" t="s">
        <v>829</v>
      </c>
      <c r="F366" s="960"/>
      <c r="G366" s="844"/>
      <c r="H366" s="844"/>
      <c r="I366" s="796">
        <v>119</v>
      </c>
      <c r="J366" s="797">
        <v>184</v>
      </c>
      <c r="K366" s="798">
        <v>303</v>
      </c>
      <c r="L366" s="799">
        <v>39.666666666666664</v>
      </c>
      <c r="M366" s="800">
        <v>61.333333333333336</v>
      </c>
      <c r="N366" s="801">
        <v>101</v>
      </c>
      <c r="O366" s="848"/>
      <c r="P366" s="821">
        <v>14</v>
      </c>
      <c r="Q366" s="534"/>
      <c r="R366" s="534"/>
      <c r="S366" s="534"/>
      <c r="T366" s="534"/>
      <c r="U366" s="534"/>
      <c r="V366" s="534"/>
      <c r="W366" s="534"/>
      <c r="X366" s="534"/>
      <c r="Y366" s="534"/>
      <c r="Z366" s="534"/>
    </row>
    <row r="367" spans="1:26" ht="13.5" customHeight="1" x14ac:dyDescent="0.3">
      <c r="A367" s="842" t="s">
        <v>830</v>
      </c>
      <c r="B367" s="842" t="s">
        <v>831</v>
      </c>
      <c r="C367" s="842" t="s">
        <v>955</v>
      </c>
      <c r="D367" s="842" t="s">
        <v>828</v>
      </c>
      <c r="E367" s="842" t="s">
        <v>829</v>
      </c>
      <c r="F367" s="960"/>
      <c r="G367" s="844"/>
      <c r="H367" s="844"/>
      <c r="I367" s="796">
        <v>103</v>
      </c>
      <c r="J367" s="797">
        <v>124</v>
      </c>
      <c r="K367" s="798">
        <v>227</v>
      </c>
      <c r="L367" s="799">
        <v>34.333333333333336</v>
      </c>
      <c r="M367" s="800">
        <v>41.333333333333336</v>
      </c>
      <c r="N367" s="801">
        <v>75.666666666666671</v>
      </c>
      <c r="O367" s="848"/>
      <c r="P367" s="821">
        <v>9</v>
      </c>
      <c r="Q367" s="534"/>
      <c r="R367" s="534"/>
      <c r="S367" s="534"/>
      <c r="T367" s="534"/>
      <c r="U367" s="534"/>
      <c r="V367" s="534"/>
      <c r="W367" s="534"/>
      <c r="X367" s="534"/>
      <c r="Y367" s="534"/>
      <c r="Z367" s="534"/>
    </row>
    <row r="368" spans="1:26" ht="13.5" customHeight="1" x14ac:dyDescent="0.3">
      <c r="A368" s="842" t="s">
        <v>832</v>
      </c>
      <c r="B368" s="842" t="s">
        <v>833</v>
      </c>
      <c r="C368" s="842" t="s">
        <v>955</v>
      </c>
      <c r="D368" s="842" t="s">
        <v>828</v>
      </c>
      <c r="E368" s="842" t="s">
        <v>829</v>
      </c>
      <c r="F368" s="960"/>
      <c r="G368" s="844"/>
      <c r="H368" s="844"/>
      <c r="I368" s="796">
        <v>109</v>
      </c>
      <c r="J368" s="797">
        <v>147</v>
      </c>
      <c r="K368" s="798">
        <v>256</v>
      </c>
      <c r="L368" s="799">
        <v>36.333333333333336</v>
      </c>
      <c r="M368" s="800">
        <v>49</v>
      </c>
      <c r="N368" s="801">
        <v>85.333333333333329</v>
      </c>
      <c r="O368" s="848"/>
      <c r="P368" s="821">
        <v>18</v>
      </c>
      <c r="Q368" s="534"/>
      <c r="R368" s="534"/>
      <c r="S368" s="534"/>
      <c r="T368" s="534"/>
      <c r="U368" s="534"/>
      <c r="V368" s="534"/>
      <c r="W368" s="534"/>
      <c r="X368" s="534"/>
      <c r="Y368" s="534"/>
      <c r="Z368" s="534"/>
    </row>
    <row r="369" spans="1:26" ht="13.5" customHeight="1" x14ac:dyDescent="0.3">
      <c r="A369" s="842" t="s">
        <v>834</v>
      </c>
      <c r="B369" s="842" t="s">
        <v>835</v>
      </c>
      <c r="C369" s="842" t="s">
        <v>955</v>
      </c>
      <c r="D369" s="842" t="s">
        <v>828</v>
      </c>
      <c r="E369" s="842" t="s">
        <v>829</v>
      </c>
      <c r="F369" s="960"/>
      <c r="G369" s="844"/>
      <c r="H369" s="844"/>
      <c r="I369" s="796">
        <v>87</v>
      </c>
      <c r="J369" s="797">
        <v>133</v>
      </c>
      <c r="K369" s="798">
        <v>220</v>
      </c>
      <c r="L369" s="799">
        <v>29</v>
      </c>
      <c r="M369" s="800">
        <v>44.333333333333336</v>
      </c>
      <c r="N369" s="801">
        <v>73.333333333333329</v>
      </c>
      <c r="O369" s="848"/>
      <c r="P369" s="821">
        <v>16</v>
      </c>
      <c r="Q369" s="534"/>
      <c r="R369" s="534"/>
      <c r="S369" s="534"/>
      <c r="T369" s="534"/>
      <c r="U369" s="534"/>
      <c r="V369" s="534"/>
      <c r="W369" s="534"/>
      <c r="X369" s="534"/>
      <c r="Y369" s="534"/>
      <c r="Z369" s="534"/>
    </row>
    <row r="370" spans="1:26" ht="13.5" customHeight="1" x14ac:dyDescent="0.3">
      <c r="A370" s="842" t="s">
        <v>838</v>
      </c>
      <c r="B370" s="842" t="s">
        <v>839</v>
      </c>
      <c r="C370" s="842" t="s">
        <v>956</v>
      </c>
      <c r="D370" s="842" t="s">
        <v>828</v>
      </c>
      <c r="E370" s="842" t="s">
        <v>829</v>
      </c>
      <c r="F370" s="960"/>
      <c r="G370" s="844"/>
      <c r="H370" s="844"/>
      <c r="I370" s="796">
        <v>75</v>
      </c>
      <c r="J370" s="797">
        <v>74</v>
      </c>
      <c r="K370" s="798">
        <v>149</v>
      </c>
      <c r="L370" s="799">
        <v>25</v>
      </c>
      <c r="M370" s="800">
        <v>24.666666666666668</v>
      </c>
      <c r="N370" s="801">
        <v>49.666666666666664</v>
      </c>
      <c r="O370" s="848"/>
      <c r="P370" s="821">
        <v>20</v>
      </c>
      <c r="Q370" s="534"/>
      <c r="R370" s="534"/>
      <c r="S370" s="534"/>
      <c r="T370" s="534"/>
      <c r="U370" s="534"/>
      <c r="V370" s="534"/>
      <c r="W370" s="534"/>
      <c r="X370" s="534"/>
      <c r="Y370" s="534"/>
      <c r="Z370" s="534"/>
    </row>
    <row r="371" spans="1:26" ht="13.5" customHeight="1" x14ac:dyDescent="0.3">
      <c r="A371" s="842" t="s">
        <v>840</v>
      </c>
      <c r="B371" s="842" t="s">
        <v>841</v>
      </c>
      <c r="C371" s="842" t="s">
        <v>956</v>
      </c>
      <c r="D371" s="842" t="s">
        <v>828</v>
      </c>
      <c r="E371" s="842" t="s">
        <v>829</v>
      </c>
      <c r="F371" s="960"/>
      <c r="G371" s="844"/>
      <c r="H371" s="844"/>
      <c r="I371" s="796">
        <v>95</v>
      </c>
      <c r="J371" s="797">
        <v>146</v>
      </c>
      <c r="K371" s="798">
        <v>241</v>
      </c>
      <c r="L371" s="799">
        <v>31.666666666666668</v>
      </c>
      <c r="M371" s="800">
        <v>48.666666666666664</v>
      </c>
      <c r="N371" s="801">
        <v>80.333333333333329</v>
      </c>
      <c r="O371" s="848"/>
      <c r="P371" s="821">
        <v>13</v>
      </c>
      <c r="Q371" s="534"/>
      <c r="R371" s="534"/>
      <c r="S371" s="534"/>
      <c r="T371" s="534"/>
      <c r="U371" s="534"/>
      <c r="V371" s="534"/>
      <c r="W371" s="534"/>
      <c r="X371" s="534"/>
      <c r="Y371" s="534"/>
      <c r="Z371" s="534"/>
    </row>
    <row r="372" spans="1:26" ht="13.5" customHeight="1" x14ac:dyDescent="0.3">
      <c r="A372" s="842" t="s">
        <v>836</v>
      </c>
      <c r="B372" s="842" t="s">
        <v>837</v>
      </c>
      <c r="C372" s="842" t="s">
        <v>956</v>
      </c>
      <c r="D372" s="842" t="s">
        <v>828</v>
      </c>
      <c r="E372" s="842" t="s">
        <v>829</v>
      </c>
      <c r="F372" s="960"/>
      <c r="G372" s="844"/>
      <c r="H372" s="844"/>
      <c r="I372" s="796">
        <v>192</v>
      </c>
      <c r="J372" s="797">
        <v>233</v>
      </c>
      <c r="K372" s="798">
        <v>425</v>
      </c>
      <c r="L372" s="799">
        <v>64</v>
      </c>
      <c r="M372" s="800">
        <v>77.666666666666671</v>
      </c>
      <c r="N372" s="801">
        <v>141.66666666666666</v>
      </c>
      <c r="O372" s="848"/>
      <c r="P372" s="821">
        <v>10</v>
      </c>
      <c r="Q372" s="534"/>
      <c r="R372" s="534"/>
      <c r="S372" s="534"/>
      <c r="T372" s="534"/>
      <c r="U372" s="534"/>
      <c r="V372" s="534"/>
      <c r="W372" s="534"/>
      <c r="X372" s="534"/>
      <c r="Y372" s="534"/>
      <c r="Z372" s="534"/>
    </row>
    <row r="373" spans="1:26" ht="13.5" customHeight="1" x14ac:dyDescent="0.3">
      <c r="A373" s="842" t="s">
        <v>844</v>
      </c>
      <c r="B373" s="842" t="s">
        <v>845</v>
      </c>
      <c r="C373" s="842" t="s">
        <v>960</v>
      </c>
      <c r="D373" s="842" t="s">
        <v>828</v>
      </c>
      <c r="E373" s="842" t="s">
        <v>829</v>
      </c>
      <c r="F373" s="960"/>
      <c r="G373" s="844"/>
      <c r="H373" s="844"/>
      <c r="I373" s="796">
        <v>134</v>
      </c>
      <c r="J373" s="797">
        <v>177</v>
      </c>
      <c r="K373" s="798">
        <v>311</v>
      </c>
      <c r="L373" s="799">
        <v>44.666666666666664</v>
      </c>
      <c r="M373" s="800">
        <v>59</v>
      </c>
      <c r="N373" s="801">
        <v>103.66666666666667</v>
      </c>
      <c r="O373" s="848"/>
      <c r="P373" s="821">
        <v>5</v>
      </c>
      <c r="Q373" s="561"/>
      <c r="R373" s="561"/>
      <c r="S373" s="561"/>
      <c r="T373" s="561"/>
      <c r="U373" s="561"/>
      <c r="V373" s="561"/>
      <c r="W373" s="561"/>
      <c r="X373" s="561"/>
      <c r="Y373" s="561"/>
      <c r="Z373" s="561"/>
    </row>
    <row r="374" spans="1:26" ht="13.5" customHeight="1" x14ac:dyDescent="0.3">
      <c r="A374" s="842" t="s">
        <v>842</v>
      </c>
      <c r="B374" s="842" t="s">
        <v>843</v>
      </c>
      <c r="C374" s="842" t="s">
        <v>960</v>
      </c>
      <c r="D374" s="842" t="s">
        <v>828</v>
      </c>
      <c r="E374" s="842" t="s">
        <v>829</v>
      </c>
      <c r="F374" s="960"/>
      <c r="G374" s="844"/>
      <c r="H374" s="844"/>
      <c r="I374" s="796">
        <v>60</v>
      </c>
      <c r="J374" s="797">
        <v>87</v>
      </c>
      <c r="K374" s="798">
        <v>147</v>
      </c>
      <c r="L374" s="799">
        <v>20</v>
      </c>
      <c r="M374" s="800">
        <v>29</v>
      </c>
      <c r="N374" s="801">
        <v>49</v>
      </c>
      <c r="O374" s="848"/>
      <c r="P374" s="821">
        <v>1</v>
      </c>
      <c r="Q374" s="534"/>
      <c r="R374" s="534"/>
      <c r="S374" s="534"/>
      <c r="T374" s="534"/>
      <c r="U374" s="534"/>
      <c r="V374" s="534"/>
      <c r="W374" s="534"/>
      <c r="X374" s="534"/>
      <c r="Y374" s="534"/>
      <c r="Z374" s="534"/>
    </row>
    <row r="375" spans="1:26" ht="13.5" customHeight="1" x14ac:dyDescent="0.3">
      <c r="A375" s="842" t="s">
        <v>850</v>
      </c>
      <c r="B375" s="842" t="s">
        <v>851</v>
      </c>
      <c r="C375" s="842" t="s">
        <v>960</v>
      </c>
      <c r="D375" s="842" t="s">
        <v>828</v>
      </c>
      <c r="E375" s="842" t="s">
        <v>829</v>
      </c>
      <c r="F375" s="960"/>
      <c r="G375" s="844"/>
      <c r="H375" s="844"/>
      <c r="I375" s="796">
        <v>71</v>
      </c>
      <c r="J375" s="797">
        <v>101</v>
      </c>
      <c r="K375" s="798">
        <v>172</v>
      </c>
      <c r="L375" s="799">
        <v>23.666666666666668</v>
      </c>
      <c r="M375" s="800">
        <v>33.666666666666664</v>
      </c>
      <c r="N375" s="801">
        <v>57.333333333333336</v>
      </c>
      <c r="O375" s="848"/>
      <c r="P375" s="821">
        <v>6</v>
      </c>
      <c r="Q375" s="534"/>
      <c r="R375" s="534"/>
      <c r="S375" s="534"/>
      <c r="T375" s="534"/>
      <c r="U375" s="534"/>
      <c r="V375" s="534"/>
      <c r="W375" s="534"/>
      <c r="X375" s="534"/>
      <c r="Y375" s="534"/>
      <c r="Z375" s="534"/>
    </row>
    <row r="376" spans="1:26" ht="13.5" customHeight="1" x14ac:dyDescent="0.3">
      <c r="A376" s="842" t="s">
        <v>846</v>
      </c>
      <c r="B376" s="842" t="s">
        <v>847</v>
      </c>
      <c r="C376" s="842" t="s">
        <v>960</v>
      </c>
      <c r="D376" s="842" t="s">
        <v>828</v>
      </c>
      <c r="E376" s="842" t="s">
        <v>829</v>
      </c>
      <c r="F376" s="960"/>
      <c r="G376" s="844"/>
      <c r="H376" s="844"/>
      <c r="I376" s="796">
        <v>81</v>
      </c>
      <c r="J376" s="797">
        <v>117</v>
      </c>
      <c r="K376" s="798">
        <v>198</v>
      </c>
      <c r="L376" s="799">
        <v>27</v>
      </c>
      <c r="M376" s="800">
        <v>39</v>
      </c>
      <c r="N376" s="801">
        <v>66</v>
      </c>
      <c r="O376" s="848"/>
      <c r="P376" s="821">
        <v>22</v>
      </c>
      <c r="Q376" s="534"/>
      <c r="R376" s="534"/>
      <c r="S376" s="534"/>
      <c r="T376" s="534"/>
      <c r="U376" s="534"/>
      <c r="V376" s="534"/>
      <c r="W376" s="534"/>
      <c r="X376" s="534"/>
      <c r="Y376" s="534"/>
      <c r="Z376" s="534"/>
    </row>
    <row r="377" spans="1:26" ht="13.5" customHeight="1" x14ac:dyDescent="0.3">
      <c r="A377" s="842" t="s">
        <v>848</v>
      </c>
      <c r="B377" s="842" t="s">
        <v>849</v>
      </c>
      <c r="C377" s="842" t="s">
        <v>960</v>
      </c>
      <c r="D377" s="842" t="s">
        <v>828</v>
      </c>
      <c r="E377" s="842" t="s">
        <v>829</v>
      </c>
      <c r="F377" s="960"/>
      <c r="G377" s="844"/>
      <c r="H377" s="844"/>
      <c r="I377" s="796">
        <v>125</v>
      </c>
      <c r="J377" s="797">
        <v>155</v>
      </c>
      <c r="K377" s="798">
        <v>280</v>
      </c>
      <c r="L377" s="799">
        <v>41.666666666666664</v>
      </c>
      <c r="M377" s="800">
        <v>51.666666666666664</v>
      </c>
      <c r="N377" s="801">
        <v>93.333333333333329</v>
      </c>
      <c r="O377" s="848"/>
      <c r="P377" s="821">
        <v>7</v>
      </c>
      <c r="Q377" s="534"/>
      <c r="R377" s="534"/>
      <c r="S377" s="534"/>
      <c r="T377" s="534"/>
      <c r="U377" s="534"/>
      <c r="V377" s="534"/>
      <c r="W377" s="534"/>
      <c r="X377" s="534"/>
      <c r="Y377" s="534"/>
      <c r="Z377" s="534"/>
    </row>
    <row r="378" spans="1:26" ht="13.5" customHeight="1" x14ac:dyDescent="0.3">
      <c r="A378" s="842" t="s">
        <v>855</v>
      </c>
      <c r="B378" s="842" t="s">
        <v>856</v>
      </c>
      <c r="C378" s="842" t="s">
        <v>854</v>
      </c>
      <c r="D378" s="842" t="s">
        <v>828</v>
      </c>
      <c r="E378" s="842" t="s">
        <v>829</v>
      </c>
      <c r="F378" s="960"/>
      <c r="G378" s="844"/>
      <c r="H378" s="844"/>
      <c r="I378" s="796">
        <v>65</v>
      </c>
      <c r="J378" s="797">
        <v>128</v>
      </c>
      <c r="K378" s="798">
        <v>193</v>
      </c>
      <c r="L378" s="799">
        <v>21.666666666666668</v>
      </c>
      <c r="M378" s="800">
        <v>42.666666666666664</v>
      </c>
      <c r="N378" s="801">
        <v>64.333333333333329</v>
      </c>
      <c r="O378" s="848"/>
      <c r="P378" s="821">
        <v>11</v>
      </c>
      <c r="Q378" s="534"/>
      <c r="R378" s="534"/>
      <c r="S378" s="534"/>
      <c r="T378" s="534"/>
      <c r="U378" s="534"/>
      <c r="V378" s="534"/>
      <c r="W378" s="534"/>
      <c r="X378" s="534"/>
      <c r="Y378" s="534"/>
      <c r="Z378" s="534"/>
    </row>
    <row r="379" spans="1:26" ht="13.5" customHeight="1" x14ac:dyDescent="0.3">
      <c r="A379" s="842" t="s">
        <v>852</v>
      </c>
      <c r="B379" s="842" t="s">
        <v>853</v>
      </c>
      <c r="C379" s="842" t="s">
        <v>854</v>
      </c>
      <c r="D379" s="842" t="s">
        <v>828</v>
      </c>
      <c r="E379" s="842" t="s">
        <v>829</v>
      </c>
      <c r="F379" s="960"/>
      <c r="G379" s="844"/>
      <c r="H379" s="844"/>
      <c r="I379" s="796">
        <v>109</v>
      </c>
      <c r="J379" s="797">
        <v>177</v>
      </c>
      <c r="K379" s="798">
        <v>286</v>
      </c>
      <c r="L379" s="799">
        <v>36.333333333333336</v>
      </c>
      <c r="M379" s="800">
        <v>59</v>
      </c>
      <c r="N379" s="801">
        <v>95.333333333333329</v>
      </c>
      <c r="O379" s="848"/>
      <c r="P379" s="821">
        <v>17</v>
      </c>
      <c r="Q379" s="534"/>
      <c r="R379" s="534"/>
      <c r="S379" s="534"/>
      <c r="T379" s="534"/>
      <c r="U379" s="534"/>
      <c r="V379" s="534"/>
      <c r="W379" s="534"/>
      <c r="X379" s="534"/>
      <c r="Y379" s="534"/>
      <c r="Z379" s="534"/>
    </row>
    <row r="380" spans="1:26" ht="13.5" customHeight="1" x14ac:dyDescent="0.3">
      <c r="A380" s="842" t="s">
        <v>857</v>
      </c>
      <c r="B380" s="842" t="s">
        <v>858</v>
      </c>
      <c r="C380" s="842" t="s">
        <v>958</v>
      </c>
      <c r="D380" s="842" t="s">
        <v>828</v>
      </c>
      <c r="E380" s="842" t="s">
        <v>829</v>
      </c>
      <c r="F380" s="960"/>
      <c r="G380" s="844"/>
      <c r="H380" s="844"/>
      <c r="I380" s="796">
        <v>123</v>
      </c>
      <c r="J380" s="797">
        <v>142</v>
      </c>
      <c r="K380" s="798">
        <v>265</v>
      </c>
      <c r="L380" s="799">
        <v>41</v>
      </c>
      <c r="M380" s="800">
        <v>47.333333333333336</v>
      </c>
      <c r="N380" s="801">
        <v>88.333333333333329</v>
      </c>
      <c r="O380" s="848"/>
      <c r="P380" s="821">
        <v>8</v>
      </c>
      <c r="Q380" s="534"/>
      <c r="R380" s="534"/>
      <c r="S380" s="534"/>
      <c r="T380" s="534"/>
      <c r="U380" s="534"/>
      <c r="V380" s="534"/>
      <c r="W380" s="534"/>
      <c r="X380" s="534"/>
      <c r="Y380" s="534"/>
      <c r="Z380" s="534"/>
    </row>
    <row r="381" spans="1:26" ht="13.5" customHeight="1" x14ac:dyDescent="0.3">
      <c r="A381" s="842" t="s">
        <v>861</v>
      </c>
      <c r="B381" s="842" t="s">
        <v>862</v>
      </c>
      <c r="C381" s="842" t="s">
        <v>958</v>
      </c>
      <c r="D381" s="842" t="s">
        <v>828</v>
      </c>
      <c r="E381" s="842" t="s">
        <v>829</v>
      </c>
      <c r="F381" s="960"/>
      <c r="G381" s="844"/>
      <c r="H381" s="844"/>
      <c r="I381" s="796">
        <v>194</v>
      </c>
      <c r="J381" s="797">
        <v>265</v>
      </c>
      <c r="K381" s="798">
        <v>459</v>
      </c>
      <c r="L381" s="799">
        <v>64.666666666666671</v>
      </c>
      <c r="M381" s="800">
        <v>88.333333333333329</v>
      </c>
      <c r="N381" s="801">
        <v>153</v>
      </c>
      <c r="O381" s="848"/>
      <c r="P381" s="821">
        <v>4</v>
      </c>
      <c r="Q381" s="534"/>
      <c r="R381" s="534"/>
      <c r="S381" s="534"/>
      <c r="T381" s="534"/>
      <c r="U381" s="534"/>
      <c r="V381" s="534"/>
      <c r="W381" s="534"/>
      <c r="X381" s="534"/>
      <c r="Y381" s="534"/>
      <c r="Z381" s="534"/>
    </row>
    <row r="382" spans="1:26" ht="13.5" customHeight="1" x14ac:dyDescent="0.3">
      <c r="A382" s="842" t="s">
        <v>859</v>
      </c>
      <c r="B382" s="842" t="s">
        <v>860</v>
      </c>
      <c r="C382" s="842" t="s">
        <v>958</v>
      </c>
      <c r="D382" s="842" t="s">
        <v>828</v>
      </c>
      <c r="E382" s="842" t="s">
        <v>829</v>
      </c>
      <c r="F382" s="960"/>
      <c r="G382" s="844"/>
      <c r="H382" s="844"/>
      <c r="I382" s="796">
        <v>48</v>
      </c>
      <c r="J382" s="797">
        <v>72</v>
      </c>
      <c r="K382" s="798">
        <v>120</v>
      </c>
      <c r="L382" s="799">
        <v>16</v>
      </c>
      <c r="M382" s="800">
        <v>24</v>
      </c>
      <c r="N382" s="801">
        <v>40</v>
      </c>
      <c r="O382" s="848"/>
      <c r="P382" s="821">
        <v>2</v>
      </c>
      <c r="Q382" s="534"/>
      <c r="R382" s="534"/>
      <c r="S382" s="534"/>
      <c r="T382" s="534"/>
      <c r="U382" s="534"/>
      <c r="V382" s="534"/>
      <c r="W382" s="534"/>
      <c r="X382" s="534"/>
      <c r="Y382" s="534"/>
      <c r="Z382" s="534"/>
    </row>
    <row r="383" spans="1:26" ht="13.5" customHeight="1" x14ac:dyDescent="0.3">
      <c r="A383" s="842" t="s">
        <v>863</v>
      </c>
      <c r="B383" s="842" t="s">
        <v>864</v>
      </c>
      <c r="C383" s="842" t="s">
        <v>865</v>
      </c>
      <c r="D383" s="842" t="s">
        <v>828</v>
      </c>
      <c r="E383" s="842" t="s">
        <v>829</v>
      </c>
      <c r="F383" s="960"/>
      <c r="G383" s="844"/>
      <c r="H383" s="844"/>
      <c r="I383" s="796">
        <v>147</v>
      </c>
      <c r="J383" s="797">
        <v>230</v>
      </c>
      <c r="K383" s="798">
        <v>377</v>
      </c>
      <c r="L383" s="799">
        <v>49</v>
      </c>
      <c r="M383" s="800">
        <v>76.666666666666671</v>
      </c>
      <c r="N383" s="801">
        <v>125.66666666666667</v>
      </c>
      <c r="O383" s="848"/>
      <c r="P383" s="821">
        <v>21</v>
      </c>
      <c r="Q383" s="534"/>
      <c r="R383" s="534"/>
      <c r="S383" s="534"/>
      <c r="T383" s="534"/>
      <c r="U383" s="534"/>
      <c r="V383" s="534"/>
      <c r="W383" s="534"/>
      <c r="X383" s="534"/>
      <c r="Y383" s="534"/>
      <c r="Z383" s="534"/>
    </row>
    <row r="384" spans="1:26" ht="13.5" customHeight="1" x14ac:dyDescent="0.3">
      <c r="A384" s="842" t="s">
        <v>868</v>
      </c>
      <c r="B384" s="842" t="s">
        <v>869</v>
      </c>
      <c r="C384" s="842" t="s">
        <v>959</v>
      </c>
      <c r="D384" s="842" t="s">
        <v>828</v>
      </c>
      <c r="E384" s="842" t="s">
        <v>829</v>
      </c>
      <c r="F384" s="960"/>
      <c r="G384" s="844"/>
      <c r="H384" s="844"/>
      <c r="I384" s="796">
        <v>94</v>
      </c>
      <c r="J384" s="797">
        <v>144</v>
      </c>
      <c r="K384" s="798">
        <v>238</v>
      </c>
      <c r="L384" s="799">
        <v>31.333333333333332</v>
      </c>
      <c r="M384" s="800">
        <v>48</v>
      </c>
      <c r="N384" s="801">
        <v>79.333333333333329</v>
      </c>
      <c r="O384" s="848"/>
      <c r="P384" s="821">
        <v>19</v>
      </c>
      <c r="Q384" s="534"/>
      <c r="R384" s="534"/>
      <c r="S384" s="534"/>
      <c r="T384" s="534"/>
      <c r="U384" s="534"/>
      <c r="V384" s="534"/>
      <c r="W384" s="534"/>
      <c r="X384" s="534"/>
      <c r="Y384" s="534"/>
      <c r="Z384" s="534"/>
    </row>
    <row r="385" spans="1:26" ht="13.5" customHeight="1" x14ac:dyDescent="0.3">
      <c r="A385" s="842" t="s">
        <v>866</v>
      </c>
      <c r="B385" s="842" t="s">
        <v>867</v>
      </c>
      <c r="C385" s="842" t="s">
        <v>959</v>
      </c>
      <c r="D385" s="842" t="s">
        <v>828</v>
      </c>
      <c r="E385" s="842" t="s">
        <v>829</v>
      </c>
      <c r="F385" s="960"/>
      <c r="G385" s="844"/>
      <c r="H385" s="844"/>
      <c r="I385" s="796">
        <v>227</v>
      </c>
      <c r="J385" s="797">
        <v>295</v>
      </c>
      <c r="K385" s="798">
        <v>522</v>
      </c>
      <c r="L385" s="799">
        <v>75.666666666666671</v>
      </c>
      <c r="M385" s="800">
        <v>98.333333333333329</v>
      </c>
      <c r="N385" s="801">
        <v>174</v>
      </c>
      <c r="O385" s="848"/>
      <c r="P385" s="821">
        <v>15</v>
      </c>
      <c r="Q385" s="534"/>
      <c r="R385" s="534"/>
      <c r="S385" s="534"/>
      <c r="T385" s="534"/>
      <c r="U385" s="534"/>
      <c r="V385" s="534"/>
      <c r="W385" s="534"/>
      <c r="X385" s="534"/>
      <c r="Y385" s="534"/>
      <c r="Z385" s="534"/>
    </row>
    <row r="386" spans="1:26" ht="13.5" customHeight="1" x14ac:dyDescent="0.3">
      <c r="A386" s="842" t="s">
        <v>872</v>
      </c>
      <c r="B386" s="842" t="s">
        <v>873</v>
      </c>
      <c r="C386" s="842" t="s">
        <v>957</v>
      </c>
      <c r="D386" s="842" t="s">
        <v>828</v>
      </c>
      <c r="E386" s="842" t="s">
        <v>829</v>
      </c>
      <c r="F386" s="960"/>
      <c r="G386" s="844"/>
      <c r="H386" s="844"/>
      <c r="I386" s="796">
        <v>197</v>
      </c>
      <c r="J386" s="797">
        <v>260</v>
      </c>
      <c r="K386" s="798">
        <v>457</v>
      </c>
      <c r="L386" s="799">
        <v>65.666666666666671</v>
      </c>
      <c r="M386" s="800">
        <v>86.666666666666671</v>
      </c>
      <c r="N386" s="801">
        <v>152.33333333333334</v>
      </c>
      <c r="O386" s="848"/>
      <c r="P386" s="821">
        <v>12</v>
      </c>
      <c r="Q386" s="534"/>
      <c r="R386" s="534"/>
      <c r="S386" s="534"/>
      <c r="T386" s="534"/>
      <c r="U386" s="534"/>
      <c r="V386" s="534"/>
      <c r="W386" s="534"/>
      <c r="X386" s="534"/>
      <c r="Y386" s="534"/>
      <c r="Z386" s="534"/>
    </row>
    <row r="387" spans="1:26" ht="13.5" customHeight="1" x14ac:dyDescent="0.3">
      <c r="A387" s="842" t="s">
        <v>870</v>
      </c>
      <c r="B387" s="842" t="s">
        <v>871</v>
      </c>
      <c r="C387" s="842" t="s">
        <v>957</v>
      </c>
      <c r="D387" s="842" t="s">
        <v>828</v>
      </c>
      <c r="E387" s="842" t="s">
        <v>829</v>
      </c>
      <c r="F387" s="960"/>
      <c r="G387" s="844"/>
      <c r="H387" s="844"/>
      <c r="I387" s="796">
        <v>101</v>
      </c>
      <c r="J387" s="797">
        <v>158</v>
      </c>
      <c r="K387" s="798">
        <v>259</v>
      </c>
      <c r="L387" s="799">
        <v>33.666666666666664</v>
      </c>
      <c r="M387" s="800">
        <v>52.666666666666664</v>
      </c>
      <c r="N387" s="801">
        <v>86.333333333333329</v>
      </c>
      <c r="O387" s="848"/>
      <c r="P387" s="821">
        <v>3</v>
      </c>
      <c r="Q387" s="560"/>
      <c r="R387" s="560"/>
      <c r="S387" s="560"/>
      <c r="T387" s="560"/>
      <c r="U387" s="560"/>
      <c r="V387" s="560"/>
      <c r="W387" s="560"/>
      <c r="X387" s="560"/>
      <c r="Y387" s="560"/>
      <c r="Z387" s="560"/>
    </row>
    <row r="388" spans="1:26" ht="15" x14ac:dyDescent="0.3">
      <c r="A388" s="112"/>
      <c r="B388" s="112"/>
      <c r="C388" s="112"/>
      <c r="D388" s="112"/>
      <c r="E388" s="112"/>
      <c r="F388" s="805"/>
      <c r="G388" s="806"/>
      <c r="H388" s="702"/>
      <c r="I388" s="807"/>
      <c r="J388" s="807"/>
      <c r="K388" s="735"/>
      <c r="L388" s="808"/>
      <c r="M388" s="808"/>
      <c r="N388" s="809"/>
      <c r="O388" s="702"/>
      <c r="P388" s="736"/>
    </row>
    <row r="389" spans="1:26" s="557" customFormat="1" ht="15" x14ac:dyDescent="0.35">
      <c r="A389" s="737" t="s">
        <v>87</v>
      </c>
      <c r="B389" s="738" t="s">
        <v>106</v>
      </c>
      <c r="C389" s="738"/>
      <c r="D389" s="112"/>
      <c r="E389" s="112"/>
      <c r="F389" s="804"/>
      <c r="G389" s="806"/>
      <c r="H389" s="805"/>
      <c r="I389" s="807"/>
      <c r="J389" s="807"/>
      <c r="K389" s="807"/>
      <c r="L389" s="808"/>
      <c r="M389" s="808"/>
      <c r="N389" s="810"/>
      <c r="O389" s="702"/>
      <c r="P389" s="736"/>
    </row>
    <row r="390" spans="1:26" s="557" customFormat="1" ht="15" x14ac:dyDescent="0.35">
      <c r="A390" s="738"/>
      <c r="B390" s="738" t="s">
        <v>1266</v>
      </c>
      <c r="C390" s="738"/>
      <c r="D390" s="702"/>
      <c r="E390" s="702"/>
      <c r="F390" s="734"/>
      <c r="G390" s="734"/>
      <c r="H390" s="734"/>
      <c r="I390" s="702"/>
      <c r="J390" s="702"/>
      <c r="K390" s="702"/>
      <c r="L390" s="702"/>
      <c r="M390" s="702"/>
      <c r="N390" s="702"/>
      <c r="O390" s="702"/>
      <c r="P390" s="736"/>
    </row>
    <row r="391" spans="1:26" s="557" customFormat="1" ht="15" x14ac:dyDescent="0.35">
      <c r="A391" s="738"/>
      <c r="B391" s="738"/>
      <c r="C391" s="738"/>
      <c r="D391" s="112"/>
      <c r="E391" s="112"/>
      <c r="F391" s="804"/>
      <c r="G391" s="806"/>
      <c r="H391" s="805"/>
      <c r="I391" s="807"/>
      <c r="J391" s="807"/>
      <c r="K391" s="807"/>
      <c r="L391" s="808"/>
      <c r="M391" s="808"/>
      <c r="N391" s="810"/>
      <c r="O391" s="702"/>
      <c r="P391" s="736"/>
    </row>
    <row r="392" spans="1:26" s="557" customFormat="1" ht="15" x14ac:dyDescent="0.35">
      <c r="A392" s="737" t="s">
        <v>44</v>
      </c>
      <c r="B392" s="739" t="s">
        <v>1318</v>
      </c>
      <c r="C392" s="739"/>
      <c r="D392" s="112"/>
      <c r="E392" s="112"/>
      <c r="F392" s="804"/>
      <c r="G392" s="806"/>
      <c r="H392" s="958" t="s">
        <v>1079</v>
      </c>
      <c r="I392" s="811"/>
      <c r="J392" s="811"/>
      <c r="K392" s="807"/>
      <c r="L392" s="812"/>
      <c r="M392" s="812"/>
      <c r="N392" s="810"/>
      <c r="O392" s="702"/>
      <c r="P392" s="736"/>
    </row>
    <row r="393" spans="1:26" s="557" customFormat="1" ht="15" x14ac:dyDescent="0.35">
      <c r="A393" s="738"/>
      <c r="B393" s="1135" t="s">
        <v>1316</v>
      </c>
      <c r="C393" s="739"/>
      <c r="D393" s="702"/>
      <c r="E393" s="702"/>
      <c r="F393" s="734"/>
      <c r="G393" s="734"/>
      <c r="H393" s="956" t="s">
        <v>1080</v>
      </c>
      <c r="I393" s="735"/>
      <c r="J393" s="807"/>
      <c r="K393" s="807"/>
      <c r="L393" s="808"/>
      <c r="M393" s="808"/>
      <c r="N393" s="810"/>
      <c r="O393" s="702"/>
      <c r="P393" s="736"/>
    </row>
    <row r="394" spans="1:26" s="557" customFormat="1" ht="15" x14ac:dyDescent="0.35">
      <c r="A394" s="738"/>
      <c r="B394" s="740" t="s">
        <v>1024</v>
      </c>
      <c r="C394" s="740"/>
      <c r="D394" s="112"/>
      <c r="E394" s="112"/>
      <c r="F394" s="804"/>
      <c r="G394" s="806"/>
      <c r="H394" s="805"/>
      <c r="I394" s="807"/>
      <c r="J394" s="807"/>
      <c r="K394" s="807"/>
      <c r="L394" s="808"/>
      <c r="M394" s="808"/>
      <c r="N394" s="810"/>
      <c r="O394" s="702"/>
      <c r="P394" s="736"/>
    </row>
    <row r="395" spans="1:26" s="557" customFormat="1" ht="15" x14ac:dyDescent="0.35">
      <c r="A395" s="112"/>
      <c r="B395" s="740" t="s">
        <v>1025</v>
      </c>
      <c r="C395" s="740"/>
      <c r="D395" s="112"/>
      <c r="E395" s="112"/>
      <c r="F395" s="804"/>
      <c r="G395" s="806"/>
      <c r="H395" s="805"/>
      <c r="I395" s="807"/>
      <c r="J395" s="807"/>
      <c r="K395" s="807"/>
      <c r="L395" s="808"/>
      <c r="M395" s="808"/>
      <c r="N395" s="810"/>
      <c r="O395" s="702"/>
      <c r="P395" s="736"/>
    </row>
    <row r="396" spans="1:26" s="112" customFormat="1" ht="13.5" x14ac:dyDescent="0.3">
      <c r="B396" s="739" t="s">
        <v>1293</v>
      </c>
      <c r="E396" s="957" t="s">
        <v>1292</v>
      </c>
      <c r="F396" s="702"/>
      <c r="G396" s="702"/>
      <c r="H396" s="702"/>
      <c r="I396" s="735"/>
      <c r="J396" s="735"/>
      <c r="K396" s="735"/>
      <c r="L396" s="702"/>
      <c r="M396" s="702"/>
      <c r="N396" s="702"/>
      <c r="O396" s="852"/>
      <c r="P396" s="736"/>
    </row>
    <row r="397" spans="1:26" s="112" customFormat="1" ht="13.5" x14ac:dyDescent="0.3">
      <c r="B397" s="1136" t="s">
        <v>1289</v>
      </c>
      <c r="E397" s="957" t="s">
        <v>1287</v>
      </c>
      <c r="I397" s="1147"/>
      <c r="J397" s="1147"/>
      <c r="K397" s="1147"/>
      <c r="O397" s="1148"/>
      <c r="P397" s="736"/>
    </row>
    <row r="398" spans="1:26" s="112" customFormat="1" ht="13.5" x14ac:dyDescent="0.3">
      <c r="B398" s="740" t="s">
        <v>1290</v>
      </c>
      <c r="E398" s="957" t="s">
        <v>1286</v>
      </c>
      <c r="I398" s="1147"/>
      <c r="J398" s="1147"/>
      <c r="K398" s="1147"/>
      <c r="O398" s="1148"/>
      <c r="P398" s="1149"/>
    </row>
    <row r="399" spans="1:26" s="112" customFormat="1" ht="13.5" x14ac:dyDescent="0.3">
      <c r="B399" s="740" t="s">
        <v>1291</v>
      </c>
      <c r="E399" s="957" t="s">
        <v>1288</v>
      </c>
      <c r="I399" s="1147"/>
      <c r="J399" s="1147"/>
      <c r="K399" s="1147"/>
      <c r="O399" s="1148"/>
      <c r="P399" s="1149"/>
    </row>
    <row r="400" spans="1:26" ht="17.25" x14ac:dyDescent="0.35">
      <c r="F400" s="547"/>
      <c r="G400" s="549"/>
      <c r="H400" s="548"/>
      <c r="I400" s="550"/>
      <c r="J400" s="550"/>
      <c r="K400" s="550"/>
      <c r="L400" s="552"/>
      <c r="M400" s="552"/>
      <c r="N400" s="553"/>
      <c r="O400" s="534"/>
      <c r="P400" s="537"/>
    </row>
    <row r="401" spans="16:16" x14ac:dyDescent="0.3">
      <c r="P401" s="537"/>
    </row>
  </sheetData>
  <autoFilter ref="A5:P5" xr:uid="{00000000-0009-0000-0000-00003D000000}">
    <sortState xmlns:xlrd2="http://schemas.microsoft.com/office/spreadsheetml/2017/richdata2" ref="A6:P387">
      <sortCondition ref="E5"/>
    </sortState>
  </autoFilter>
  <mergeCells count="4">
    <mergeCell ref="F3:N3"/>
    <mergeCell ref="F4:H4"/>
    <mergeCell ref="I4:K4"/>
    <mergeCell ref="L4:N4"/>
  </mergeCells>
  <conditionalFormatting sqref="H6:H32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66:H38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2" location="'CHAPTER 1'!A1" display="Back to Table of Contents" xr:uid="{00000000-0004-0000-3D00-000000000000}"/>
    <hyperlink ref="H392" r:id="rId1" xr:uid="{00000000-0004-0000-3D00-000001000000}"/>
    <hyperlink ref="H393" r:id="rId2" xr:uid="{00000000-0004-0000-3D00-000002000000}"/>
    <hyperlink ref="E399" r:id="rId3" xr:uid="{00000000-0004-0000-3D00-000003000000}"/>
    <hyperlink ref="E398" r:id="rId4" xr:uid="{00000000-0004-0000-3D00-000004000000}"/>
    <hyperlink ref="E397" r:id="rId5" xr:uid="{00000000-0004-0000-3D00-000005000000}"/>
    <hyperlink ref="E396" r:id="rId6" xr:uid="{00000000-0004-0000-3D00-000006000000}"/>
  </hyperlinks>
  <pageMargins left="0.70866141732283472" right="0.70866141732283472" top="0.74803149606299213" bottom="0.74803149606299213" header="0.31496062992125984" footer="0.31496062992125984"/>
  <pageSetup paperSize="9" scale="61" fitToHeight="8" orientation="landscape" r:id="rId7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">
    <tabColor theme="9" tint="0.39997558519241921"/>
    <pageSetUpPr fitToPage="1"/>
  </sheetPr>
  <dimension ref="A1:P58"/>
  <sheetViews>
    <sheetView showGridLines="0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6384" width="9.140625" style="3"/>
  </cols>
  <sheetData>
    <row r="1" spans="1:16" ht="15" x14ac:dyDescent="0.3">
      <c r="A1" s="574" t="s">
        <v>965</v>
      </c>
      <c r="D1" s="1112" t="s">
        <v>1265</v>
      </c>
    </row>
    <row r="3" spans="1:16" x14ac:dyDescent="0.2">
      <c r="B3" s="1" t="s">
        <v>47</v>
      </c>
    </row>
    <row r="4" spans="1:16" x14ac:dyDescent="0.2">
      <c r="B4" s="1" t="s">
        <v>48</v>
      </c>
    </row>
    <row r="5" spans="1:16" x14ac:dyDescent="0.2">
      <c r="B5" s="1" t="s">
        <v>49</v>
      </c>
    </row>
    <row r="6" spans="1:16" x14ac:dyDescent="0.2">
      <c r="B6" s="1" t="s">
        <v>55</v>
      </c>
    </row>
    <row r="7" spans="1:16" x14ac:dyDescent="0.2">
      <c r="B7" s="3" t="s">
        <v>48</v>
      </c>
    </row>
    <row r="16" spans="1:16" x14ac:dyDescent="0.2">
      <c r="P16" s="6"/>
    </row>
    <row r="17" spans="16:16" x14ac:dyDescent="0.2">
      <c r="P17" s="7"/>
    </row>
    <row r="57" spans="16:16" x14ac:dyDescent="0.2">
      <c r="P57" s="6"/>
    </row>
    <row r="58" spans="16:16" x14ac:dyDescent="0.2">
      <c r="P58" s="7"/>
    </row>
  </sheetData>
  <hyperlinks>
    <hyperlink ref="A1" location="'CHAPTER 1'!A1" display="Back to Table of Contents" xr:uid="{00000000-0004-0000-3E00-000000000000}"/>
  </hyperlinks>
  <pageMargins left="0.7" right="0.7" top="0.75" bottom="0.75" header="0.3" footer="0.3"/>
  <pageSetup paperSize="9" scale="69" orientation="portrait" r:id="rId1"/>
  <rowBreaks count="1" manualBreakCount="1">
    <brk id="35" max="16383" man="1"/>
  </rowBreaks>
  <drawing r:id="rId2"/>
  <legacyDrawing r:id="rId3"/>
  <controls>
    <mc:AlternateContent xmlns:mc="http://schemas.openxmlformats.org/markup-compatibility/2006">
      <mc:Choice Requires="x14">
        <control shapeId="61441" r:id="rId4" name="ComboBox1">
          <controlPr defaultSize="0" autoLine="0" autoPict="0" linkedCell="B7" listFillRange="B4:B6" r:id="rId5">
            <anchor moveWithCells="1">
              <from>
                <xdr:col>0</xdr:col>
                <xdr:colOff>161925</xdr:colOff>
                <xdr:row>0</xdr:row>
                <xdr:rowOff>0</xdr:rowOff>
              </from>
              <to>
                <xdr:col>0</xdr:col>
                <xdr:colOff>247650</xdr:colOff>
                <xdr:row>0</xdr:row>
                <xdr:rowOff>9525</xdr:rowOff>
              </to>
            </anchor>
          </controlPr>
        </control>
      </mc:Choice>
      <mc:Fallback>
        <control shapeId="61441" r:id="rId4" name="ComboBox1"/>
      </mc:Fallback>
    </mc:AlternateContent>
  </control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C64EB-97CB-4D21-A50A-B4F97C0E380F}">
  <sheetPr>
    <tabColor theme="9" tint="0.59999389629810485"/>
    <pageSetUpPr fitToPage="1"/>
  </sheetPr>
  <dimension ref="A1:Q400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A2" sqref="A2"/>
    </sheetView>
  </sheetViews>
  <sheetFormatPr defaultColWidth="9.140625" defaultRowHeight="17.25" x14ac:dyDescent="0.35"/>
  <cols>
    <col min="1" max="1" width="13.140625" style="639" customWidth="1"/>
    <col min="2" max="2" width="29.42578125" style="639" customWidth="1"/>
    <col min="3" max="3" width="24.5703125" style="639" customWidth="1"/>
    <col min="4" max="4" width="18.7109375" style="639" customWidth="1"/>
    <col min="5" max="5" width="5" style="639" bestFit="1" customWidth="1"/>
    <col min="6" max="6" width="6.28515625" style="1270" customWidth="1"/>
    <col min="7" max="7" width="8" style="1270" customWidth="1"/>
    <col min="8" max="8" width="6.140625" style="1270" customWidth="1"/>
    <col min="9" max="9" width="7.140625" style="1271" customWidth="1"/>
    <col min="10" max="10" width="7.7109375" style="1271" customWidth="1"/>
    <col min="11" max="11" width="7" style="1271" customWidth="1"/>
    <col min="12" max="12" width="7.7109375" style="1270" customWidth="1"/>
    <col min="13" max="13" width="8.28515625" style="1270" customWidth="1"/>
    <col min="14" max="14" width="8.42578125" style="1270" customWidth="1"/>
    <col min="15" max="15" width="11.7109375" style="1269" customWidth="1"/>
    <col min="16" max="16" width="14.28515625" style="1268" customWidth="1"/>
    <col min="17" max="16384" width="9.140625" style="639"/>
  </cols>
  <sheetData>
    <row r="1" spans="1:16" s="1344" customFormat="1" ht="18" x14ac:dyDescent="0.35">
      <c r="A1" s="1346" t="s">
        <v>1335</v>
      </c>
      <c r="B1" s="1346"/>
      <c r="C1" s="1346"/>
      <c r="D1" s="1346"/>
      <c r="E1" s="1346"/>
      <c r="F1" s="1346"/>
      <c r="G1" s="1346"/>
      <c r="H1" s="1346"/>
      <c r="I1" s="1347"/>
      <c r="J1" s="1347"/>
      <c r="K1" s="1347"/>
      <c r="L1" s="1346"/>
      <c r="M1" s="1346"/>
      <c r="N1" s="1346"/>
      <c r="O1" s="1345"/>
      <c r="P1" s="1345"/>
    </row>
    <row r="2" spans="1:16" x14ac:dyDescent="0.35">
      <c r="A2" s="574" t="s">
        <v>965</v>
      </c>
      <c r="B2" s="1342"/>
      <c r="C2" s="1342"/>
      <c r="D2" s="1342"/>
      <c r="E2" s="1342"/>
      <c r="F2" s="1342"/>
      <c r="G2" s="1342"/>
      <c r="H2" s="1342"/>
      <c r="I2" s="1343"/>
      <c r="J2" s="1343"/>
      <c r="K2" s="1343"/>
      <c r="L2" s="1342"/>
      <c r="M2" s="1342"/>
      <c r="N2" s="1342"/>
      <c r="O2" s="1341"/>
      <c r="P2" s="1340"/>
    </row>
    <row r="3" spans="1:16" ht="15" x14ac:dyDescent="0.35">
      <c r="A3" s="1339"/>
      <c r="B3" s="1339"/>
      <c r="C3" s="1339"/>
      <c r="D3" s="1339"/>
      <c r="E3" s="1339"/>
      <c r="F3" s="1338" t="s">
        <v>67</v>
      </c>
      <c r="G3" s="1337"/>
      <c r="H3" s="1337"/>
      <c r="I3" s="1337"/>
      <c r="J3" s="1337"/>
      <c r="K3" s="1337"/>
      <c r="L3" s="1337"/>
      <c r="M3" s="1337"/>
      <c r="N3" s="1337"/>
      <c r="O3" s="1336"/>
      <c r="P3" s="1336"/>
    </row>
    <row r="4" spans="1:16" ht="48" customHeight="1" x14ac:dyDescent="0.35">
      <c r="A4" s="1335"/>
      <c r="B4" s="1334"/>
      <c r="C4" s="1334"/>
      <c r="D4" s="1334"/>
      <c r="E4" s="1334"/>
      <c r="F4" s="1330" t="s">
        <v>962</v>
      </c>
      <c r="G4" s="1329"/>
      <c r="H4" s="1328"/>
      <c r="I4" s="1333" t="s">
        <v>1171</v>
      </c>
      <c r="J4" s="1332"/>
      <c r="K4" s="1331"/>
      <c r="L4" s="1330" t="s">
        <v>1170</v>
      </c>
      <c r="M4" s="1329"/>
      <c r="N4" s="1328"/>
      <c r="O4" s="1327" t="s">
        <v>1076</v>
      </c>
      <c r="P4" s="1326" t="s">
        <v>903</v>
      </c>
    </row>
    <row r="5" spans="1:16" ht="26.25" customHeight="1" x14ac:dyDescent="0.35">
      <c r="A5" s="1325" t="s">
        <v>879</v>
      </c>
      <c r="B5" s="1324" t="s">
        <v>124</v>
      </c>
      <c r="C5" s="1324" t="s">
        <v>914</v>
      </c>
      <c r="D5" s="1324" t="s">
        <v>125</v>
      </c>
      <c r="E5" s="1324" t="s">
        <v>126</v>
      </c>
      <c r="F5" s="1320" t="s">
        <v>65</v>
      </c>
      <c r="G5" s="1319" t="s">
        <v>64</v>
      </c>
      <c r="H5" s="1318" t="s">
        <v>17</v>
      </c>
      <c r="I5" s="1323" t="s">
        <v>65</v>
      </c>
      <c r="J5" s="1322" t="s">
        <v>64</v>
      </c>
      <c r="K5" s="1321" t="s">
        <v>17</v>
      </c>
      <c r="L5" s="1320" t="s">
        <v>65</v>
      </c>
      <c r="M5" s="1319" t="s">
        <v>64</v>
      </c>
      <c r="N5" s="1318" t="s">
        <v>17</v>
      </c>
      <c r="O5" s="1317" t="s">
        <v>126</v>
      </c>
      <c r="P5" s="1316" t="s">
        <v>887</v>
      </c>
    </row>
    <row r="6" spans="1:16" ht="13.5" customHeight="1" x14ac:dyDescent="0.35">
      <c r="A6" s="1315" t="s">
        <v>212</v>
      </c>
      <c r="B6" s="1315" t="s">
        <v>213</v>
      </c>
      <c r="C6" s="1315" t="s">
        <v>931</v>
      </c>
      <c r="D6" s="1315" t="s">
        <v>59</v>
      </c>
      <c r="E6" s="1315" t="s">
        <v>129</v>
      </c>
      <c r="F6" s="1305">
        <v>26.087449830000001</v>
      </c>
      <c r="G6" s="1304">
        <v>10.78228751</v>
      </c>
      <c r="H6" s="1303">
        <v>18.2071367</v>
      </c>
      <c r="I6" s="1314">
        <v>52</v>
      </c>
      <c r="J6" s="1313">
        <v>20</v>
      </c>
      <c r="K6" s="1312">
        <v>74</v>
      </c>
      <c r="L6" s="1311">
        <v>17.333333333333332</v>
      </c>
      <c r="M6" s="1310">
        <v>6.666666666666667</v>
      </c>
      <c r="N6" s="1309">
        <v>24.666666666666668</v>
      </c>
      <c r="O6" s="1308">
        <v>298</v>
      </c>
      <c r="P6" s="1307">
        <v>52</v>
      </c>
    </row>
    <row r="7" spans="1:16" ht="13.5" customHeight="1" x14ac:dyDescent="0.35">
      <c r="A7" s="1301" t="s">
        <v>208</v>
      </c>
      <c r="B7" s="1301" t="s">
        <v>209</v>
      </c>
      <c r="C7" s="1301" t="s">
        <v>931</v>
      </c>
      <c r="D7" s="1301" t="s">
        <v>59</v>
      </c>
      <c r="E7" s="1301" t="s">
        <v>129</v>
      </c>
      <c r="F7" s="1305">
        <v>16.02886612</v>
      </c>
      <c r="G7" s="1304">
        <v>8.226169359</v>
      </c>
      <c r="H7" s="1303">
        <v>12.06057989</v>
      </c>
      <c r="I7" s="1297">
        <v>31</v>
      </c>
      <c r="J7" s="1296">
        <v>16</v>
      </c>
      <c r="K7" s="1295">
        <v>52</v>
      </c>
      <c r="L7" s="1294">
        <v>10.333333333333334</v>
      </c>
      <c r="M7" s="1293">
        <v>5.333333333333333</v>
      </c>
      <c r="N7" s="1292">
        <v>17.333333333333332</v>
      </c>
      <c r="O7" s="1302">
        <v>158</v>
      </c>
      <c r="P7" s="1290">
        <v>156</v>
      </c>
    </row>
    <row r="8" spans="1:16" ht="13.5" customHeight="1" x14ac:dyDescent="0.35">
      <c r="A8" s="1301" t="s">
        <v>210</v>
      </c>
      <c r="B8" s="1301" t="s">
        <v>211</v>
      </c>
      <c r="C8" s="1301" t="s">
        <v>931</v>
      </c>
      <c r="D8" s="1301" t="s">
        <v>59</v>
      </c>
      <c r="E8" s="1301" t="s">
        <v>129</v>
      </c>
      <c r="F8" s="1305">
        <v>9.6257173250000001</v>
      </c>
      <c r="G8" s="1304">
        <v>7.5540133230000004</v>
      </c>
      <c r="H8" s="1303">
        <v>8.5675967669999995</v>
      </c>
      <c r="I8" s="1297">
        <v>35</v>
      </c>
      <c r="J8" s="1296">
        <v>27</v>
      </c>
      <c r="K8" s="1295">
        <v>64</v>
      </c>
      <c r="L8" s="1294">
        <v>11.666666666666666</v>
      </c>
      <c r="M8" s="1293">
        <v>9</v>
      </c>
      <c r="N8" s="1292">
        <v>21.333333333333332</v>
      </c>
      <c r="O8" s="1302">
        <v>34</v>
      </c>
      <c r="P8" s="1290">
        <v>264</v>
      </c>
    </row>
    <row r="9" spans="1:16" ht="13.5" customHeight="1" x14ac:dyDescent="0.35">
      <c r="A9" s="1301" t="s">
        <v>461</v>
      </c>
      <c r="B9" s="1301" t="s">
        <v>462</v>
      </c>
      <c r="C9" s="1301" t="s">
        <v>934</v>
      </c>
      <c r="D9" s="1301" t="s">
        <v>58</v>
      </c>
      <c r="E9" s="1301" t="s">
        <v>129</v>
      </c>
      <c r="F9" s="1305">
        <v>0</v>
      </c>
      <c r="G9" s="1304">
        <v>7.1703405690000004</v>
      </c>
      <c r="H9" s="1303">
        <v>5.6978903150000004</v>
      </c>
      <c r="I9" s="1297">
        <v>4</v>
      </c>
      <c r="J9" s="1296">
        <v>13</v>
      </c>
      <c r="K9" s="1295">
        <v>18</v>
      </c>
      <c r="L9" s="1294">
        <v>1.3333333333333333</v>
      </c>
      <c r="M9" s="1293">
        <v>4.333333333333333</v>
      </c>
      <c r="N9" s="1292">
        <v>6</v>
      </c>
      <c r="O9" s="1302">
        <v>6</v>
      </c>
      <c r="P9" s="1290">
        <v>284</v>
      </c>
    </row>
    <row r="10" spans="1:16" ht="13.5" customHeight="1" x14ac:dyDescent="0.35">
      <c r="A10" s="1301" t="s">
        <v>467</v>
      </c>
      <c r="B10" s="1301" t="s">
        <v>468</v>
      </c>
      <c r="C10" s="1301" t="s">
        <v>934</v>
      </c>
      <c r="D10" s="1301" t="s">
        <v>58</v>
      </c>
      <c r="E10" s="1301" t="s">
        <v>129</v>
      </c>
      <c r="F10" s="1305">
        <v>8.8071703659999994</v>
      </c>
      <c r="G10" s="1304">
        <v>9.1257508319999996</v>
      </c>
      <c r="H10" s="1303">
        <v>9.0103379369999992</v>
      </c>
      <c r="I10" s="1297">
        <v>14</v>
      </c>
      <c r="J10" s="1296">
        <v>13</v>
      </c>
      <c r="K10" s="1295">
        <v>38</v>
      </c>
      <c r="L10" s="1294">
        <v>4.666666666666667</v>
      </c>
      <c r="M10" s="1293">
        <v>4.333333333333333</v>
      </c>
      <c r="N10" s="1292">
        <v>12.666666666666666</v>
      </c>
      <c r="O10" s="1302">
        <v>50</v>
      </c>
      <c r="P10" s="1290">
        <v>289</v>
      </c>
    </row>
    <row r="11" spans="1:16" ht="13.5" customHeight="1" x14ac:dyDescent="0.35">
      <c r="A11" s="1301" t="s">
        <v>463</v>
      </c>
      <c r="B11" s="1301" t="s">
        <v>464</v>
      </c>
      <c r="C11" s="1301" t="s">
        <v>934</v>
      </c>
      <c r="D11" s="1301" t="s">
        <v>58</v>
      </c>
      <c r="E11" s="1301" t="s">
        <v>129</v>
      </c>
      <c r="F11" s="1305">
        <v>20.219430469999999</v>
      </c>
      <c r="G11" s="1304">
        <v>9.656450371</v>
      </c>
      <c r="H11" s="1303">
        <v>14.963518240000001</v>
      </c>
      <c r="I11" s="1297">
        <v>22</v>
      </c>
      <c r="J11" s="1296">
        <v>17</v>
      </c>
      <c r="K11" s="1295">
        <v>45</v>
      </c>
      <c r="L11" s="1294">
        <v>7.333333333333333</v>
      </c>
      <c r="M11" s="1293">
        <v>5.666666666666667</v>
      </c>
      <c r="N11" s="1292">
        <v>15</v>
      </c>
      <c r="O11" s="1302">
        <v>243</v>
      </c>
      <c r="P11" s="1290">
        <v>141</v>
      </c>
    </row>
    <row r="12" spans="1:16" ht="13.5" customHeight="1" x14ac:dyDescent="0.35">
      <c r="A12" s="1301" t="s">
        <v>465</v>
      </c>
      <c r="B12" s="1301" t="s">
        <v>466</v>
      </c>
      <c r="C12" s="1301" t="s">
        <v>934</v>
      </c>
      <c r="D12" s="1301" t="s">
        <v>58</v>
      </c>
      <c r="E12" s="1301" t="s">
        <v>129</v>
      </c>
      <c r="F12" s="1305">
        <v>16.103616290000001</v>
      </c>
      <c r="G12" s="1304">
        <v>20.642032589999999</v>
      </c>
      <c r="H12" s="1303">
        <v>18.47757344</v>
      </c>
      <c r="I12" s="1297">
        <v>16</v>
      </c>
      <c r="J12" s="1296">
        <v>27</v>
      </c>
      <c r="K12" s="1295">
        <v>45</v>
      </c>
      <c r="L12" s="1294">
        <v>5.333333333333333</v>
      </c>
      <c r="M12" s="1293">
        <v>9</v>
      </c>
      <c r="N12" s="1292">
        <v>15</v>
      </c>
      <c r="O12" s="1302">
        <v>301</v>
      </c>
      <c r="P12" s="1290">
        <v>73</v>
      </c>
    </row>
    <row r="13" spans="1:16" ht="13.5" customHeight="1" x14ac:dyDescent="0.35">
      <c r="A13" s="1301" t="s">
        <v>469</v>
      </c>
      <c r="B13" s="1301" t="s">
        <v>470</v>
      </c>
      <c r="C13" s="1301" t="s">
        <v>934</v>
      </c>
      <c r="D13" s="1301" t="s">
        <v>58</v>
      </c>
      <c r="E13" s="1301" t="s">
        <v>129</v>
      </c>
      <c r="F13" s="1305">
        <v>13.385779489999999</v>
      </c>
      <c r="G13" s="1304">
        <v>9.5989345860000004</v>
      </c>
      <c r="H13" s="1303">
        <v>11.41320157</v>
      </c>
      <c r="I13" s="1297">
        <v>21</v>
      </c>
      <c r="J13" s="1296">
        <v>18</v>
      </c>
      <c r="K13" s="1295">
        <v>44</v>
      </c>
      <c r="L13" s="1294">
        <v>7</v>
      </c>
      <c r="M13" s="1293">
        <v>6</v>
      </c>
      <c r="N13" s="1292">
        <v>14.666666666666666</v>
      </c>
      <c r="O13" s="1302">
        <v>137</v>
      </c>
      <c r="P13" s="1290">
        <v>304</v>
      </c>
    </row>
    <row r="14" spans="1:16" ht="13.5" customHeight="1" x14ac:dyDescent="0.35">
      <c r="A14" s="1301" t="s">
        <v>471</v>
      </c>
      <c r="B14" s="1301" t="s">
        <v>472</v>
      </c>
      <c r="C14" s="1301" t="s">
        <v>934</v>
      </c>
      <c r="D14" s="1301" t="s">
        <v>58</v>
      </c>
      <c r="E14" s="1301" t="s">
        <v>129</v>
      </c>
      <c r="F14" s="1305">
        <v>9.1943560980000001</v>
      </c>
      <c r="G14" s="1304">
        <v>6.3176506889999997</v>
      </c>
      <c r="H14" s="1303">
        <v>7.7178172849999997</v>
      </c>
      <c r="I14" s="1297">
        <v>18</v>
      </c>
      <c r="J14" s="1296">
        <v>11</v>
      </c>
      <c r="K14" s="1295">
        <v>31</v>
      </c>
      <c r="L14" s="1294">
        <v>6</v>
      </c>
      <c r="M14" s="1293">
        <v>3.6666666666666665</v>
      </c>
      <c r="N14" s="1292">
        <v>10.333333333333334</v>
      </c>
      <c r="O14" s="1302">
        <v>20</v>
      </c>
      <c r="P14" s="1290">
        <v>316</v>
      </c>
    </row>
    <row r="15" spans="1:16" ht="13.5" customHeight="1" x14ac:dyDescent="0.35">
      <c r="A15" s="1301" t="s">
        <v>594</v>
      </c>
      <c r="B15" s="1301" t="s">
        <v>926</v>
      </c>
      <c r="C15" s="1301" t="s">
        <v>926</v>
      </c>
      <c r="D15" s="1301" t="s">
        <v>56</v>
      </c>
      <c r="E15" s="1301" t="s">
        <v>129</v>
      </c>
      <c r="F15" s="1305">
        <v>14.2949979</v>
      </c>
      <c r="G15" s="1304">
        <v>11.12084215</v>
      </c>
      <c r="H15" s="1303">
        <v>12.72564811</v>
      </c>
      <c r="I15" s="1297">
        <v>64</v>
      </c>
      <c r="J15" s="1296">
        <v>49</v>
      </c>
      <c r="K15" s="1295">
        <v>113</v>
      </c>
      <c r="L15" s="1294">
        <v>21.333333333333332</v>
      </c>
      <c r="M15" s="1293">
        <v>16.333333333333332</v>
      </c>
      <c r="N15" s="1292">
        <v>37.666666666666664</v>
      </c>
      <c r="O15" s="1302">
        <v>180</v>
      </c>
      <c r="P15" s="1290">
        <v>82</v>
      </c>
    </row>
    <row r="16" spans="1:16" ht="13.5" customHeight="1" x14ac:dyDescent="0.35">
      <c r="A16" s="1301" t="s">
        <v>477</v>
      </c>
      <c r="B16" s="1301" t="s">
        <v>478</v>
      </c>
      <c r="C16" s="1301" t="s">
        <v>935</v>
      </c>
      <c r="D16" s="1301" t="s">
        <v>58</v>
      </c>
      <c r="E16" s="1301" t="s">
        <v>129</v>
      </c>
      <c r="F16" s="1305">
        <v>16.6204167</v>
      </c>
      <c r="G16" s="1304">
        <v>11.445709750000001</v>
      </c>
      <c r="H16" s="1303">
        <v>13.947174309999999</v>
      </c>
      <c r="I16" s="1297">
        <v>45</v>
      </c>
      <c r="J16" s="1296">
        <v>35</v>
      </c>
      <c r="K16" s="1295">
        <v>83</v>
      </c>
      <c r="L16" s="1294">
        <v>15</v>
      </c>
      <c r="M16" s="1293">
        <v>11.666666666666666</v>
      </c>
      <c r="N16" s="1292">
        <v>27.666666666666668</v>
      </c>
      <c r="O16" s="1302">
        <v>218</v>
      </c>
      <c r="P16" s="1290">
        <v>172</v>
      </c>
    </row>
    <row r="17" spans="1:16" ht="13.5" customHeight="1" x14ac:dyDescent="0.35">
      <c r="A17" s="1301" t="s">
        <v>473</v>
      </c>
      <c r="B17" s="1301" t="s">
        <v>474</v>
      </c>
      <c r="C17" s="1301" t="s">
        <v>935</v>
      </c>
      <c r="D17" s="1301" t="s">
        <v>58</v>
      </c>
      <c r="E17" s="1301" t="s">
        <v>129</v>
      </c>
      <c r="F17" s="1305">
        <v>10.08319886</v>
      </c>
      <c r="G17" s="1304">
        <v>7.9335677369999997</v>
      </c>
      <c r="H17" s="1303">
        <v>8.9119578770000007</v>
      </c>
      <c r="I17" s="1297">
        <v>20</v>
      </c>
      <c r="J17" s="1296">
        <v>16</v>
      </c>
      <c r="K17" s="1295">
        <v>43</v>
      </c>
      <c r="L17" s="1294">
        <v>6.666666666666667</v>
      </c>
      <c r="M17" s="1293">
        <v>5.333333333333333</v>
      </c>
      <c r="N17" s="1292">
        <v>14.333333333333334</v>
      </c>
      <c r="O17" s="1302">
        <v>46</v>
      </c>
      <c r="P17" s="1290">
        <v>277</v>
      </c>
    </row>
    <row r="18" spans="1:16" ht="13.5" customHeight="1" x14ac:dyDescent="0.35">
      <c r="A18" s="1301" t="s">
        <v>475</v>
      </c>
      <c r="B18" s="1301" t="s">
        <v>476</v>
      </c>
      <c r="C18" s="1301" t="s">
        <v>935</v>
      </c>
      <c r="D18" s="1301" t="s">
        <v>58</v>
      </c>
      <c r="E18" s="1301" t="s">
        <v>129</v>
      </c>
      <c r="F18" s="1305">
        <v>0</v>
      </c>
      <c r="G18" s="1304">
        <v>0</v>
      </c>
      <c r="H18" s="1303">
        <v>5.8178334610000002</v>
      </c>
      <c r="I18" s="1297">
        <v>9</v>
      </c>
      <c r="J18" s="1296">
        <v>11</v>
      </c>
      <c r="K18" s="1295">
        <v>15</v>
      </c>
      <c r="L18" s="1294">
        <v>3</v>
      </c>
      <c r="M18" s="1293">
        <v>3.6666666666666665</v>
      </c>
      <c r="N18" s="1292">
        <v>5</v>
      </c>
      <c r="O18" s="1302">
        <v>8</v>
      </c>
      <c r="P18" s="1290">
        <v>315</v>
      </c>
    </row>
    <row r="19" spans="1:16" ht="13.5" customHeight="1" x14ac:dyDescent="0.35">
      <c r="A19" s="1301" t="s">
        <v>479</v>
      </c>
      <c r="B19" s="1301" t="s">
        <v>480</v>
      </c>
      <c r="C19" s="1301" t="s">
        <v>935</v>
      </c>
      <c r="D19" s="1301" t="s">
        <v>58</v>
      </c>
      <c r="E19" s="1301" t="s">
        <v>129</v>
      </c>
      <c r="F19" s="1305">
        <v>0</v>
      </c>
      <c r="G19" s="1304">
        <v>10.915569639999999</v>
      </c>
      <c r="H19" s="1303">
        <v>9.5208984700000006</v>
      </c>
      <c r="I19" s="1297">
        <v>5</v>
      </c>
      <c r="J19" s="1296">
        <v>9</v>
      </c>
      <c r="K19" s="1295">
        <v>18</v>
      </c>
      <c r="L19" s="1294">
        <v>1.6666666666666667</v>
      </c>
      <c r="M19" s="1293">
        <v>3</v>
      </c>
      <c r="N19" s="1292">
        <v>6</v>
      </c>
      <c r="O19" s="1302">
        <v>64</v>
      </c>
      <c r="P19" s="1290">
        <v>292</v>
      </c>
    </row>
    <row r="20" spans="1:16" ht="13.5" customHeight="1" x14ac:dyDescent="0.35">
      <c r="A20" s="1301" t="s">
        <v>481</v>
      </c>
      <c r="B20" s="1301" t="s">
        <v>482</v>
      </c>
      <c r="C20" s="1301" t="s">
        <v>935</v>
      </c>
      <c r="D20" s="1301" t="s">
        <v>58</v>
      </c>
      <c r="E20" s="1301" t="s">
        <v>129</v>
      </c>
      <c r="F20" s="1305">
        <v>9.164089594</v>
      </c>
      <c r="G20" s="1304">
        <v>5.5228279789999997</v>
      </c>
      <c r="H20" s="1303">
        <v>7.2897768200000002</v>
      </c>
      <c r="I20" s="1297">
        <v>22</v>
      </c>
      <c r="J20" s="1296">
        <v>11</v>
      </c>
      <c r="K20" s="1295">
        <v>33</v>
      </c>
      <c r="L20" s="1294">
        <v>7.333333333333333</v>
      </c>
      <c r="M20" s="1293">
        <v>3.6666666666666665</v>
      </c>
      <c r="N20" s="1292">
        <v>11</v>
      </c>
      <c r="O20" s="1302">
        <v>14</v>
      </c>
      <c r="P20" s="1290">
        <v>280</v>
      </c>
    </row>
    <row r="21" spans="1:16" ht="13.5" customHeight="1" x14ac:dyDescent="0.35">
      <c r="A21" s="1301" t="s">
        <v>222</v>
      </c>
      <c r="B21" s="1301" t="s">
        <v>223</v>
      </c>
      <c r="C21" s="1301" t="s">
        <v>930</v>
      </c>
      <c r="D21" s="1301" t="s">
        <v>59</v>
      </c>
      <c r="E21" s="1301" t="s">
        <v>129</v>
      </c>
      <c r="F21" s="1305">
        <v>18.243374249999999</v>
      </c>
      <c r="G21" s="1304">
        <v>12.922757689999999</v>
      </c>
      <c r="H21" s="1303">
        <v>15.58246087</v>
      </c>
      <c r="I21" s="1297">
        <v>38</v>
      </c>
      <c r="J21" s="1296">
        <v>26</v>
      </c>
      <c r="K21" s="1295">
        <v>69</v>
      </c>
      <c r="L21" s="1294">
        <v>12.666666666666666</v>
      </c>
      <c r="M21" s="1293">
        <v>8.6666666666666661</v>
      </c>
      <c r="N21" s="1292">
        <v>23</v>
      </c>
      <c r="O21" s="1302">
        <v>261</v>
      </c>
      <c r="P21" s="1290">
        <v>53</v>
      </c>
    </row>
    <row r="22" spans="1:16" ht="13.5" customHeight="1" x14ac:dyDescent="0.35">
      <c r="A22" s="1301" t="s">
        <v>214</v>
      </c>
      <c r="B22" s="1301" t="s">
        <v>215</v>
      </c>
      <c r="C22" s="1301" t="s">
        <v>930</v>
      </c>
      <c r="D22" s="1301" t="s">
        <v>59</v>
      </c>
      <c r="E22" s="1301" t="s">
        <v>129</v>
      </c>
      <c r="F22" s="1305">
        <v>16.772245300000002</v>
      </c>
      <c r="G22" s="1304">
        <v>0</v>
      </c>
      <c r="H22" s="1303">
        <v>9.7818334749999991</v>
      </c>
      <c r="I22" s="1297">
        <v>17</v>
      </c>
      <c r="J22" s="1296">
        <v>6</v>
      </c>
      <c r="K22" s="1295">
        <v>20</v>
      </c>
      <c r="L22" s="1294">
        <v>5.666666666666667</v>
      </c>
      <c r="M22" s="1293">
        <v>2</v>
      </c>
      <c r="N22" s="1292">
        <v>6.666666666666667</v>
      </c>
      <c r="O22" s="1302">
        <v>70</v>
      </c>
      <c r="P22" s="1290">
        <v>205</v>
      </c>
    </row>
    <row r="23" spans="1:16" ht="13.5" customHeight="1" x14ac:dyDescent="0.35">
      <c r="A23" s="1301" t="s">
        <v>216</v>
      </c>
      <c r="B23" s="1301" t="s">
        <v>217</v>
      </c>
      <c r="C23" s="1301" t="s">
        <v>930</v>
      </c>
      <c r="D23" s="1301" t="s">
        <v>59</v>
      </c>
      <c r="E23" s="1301" t="s">
        <v>129</v>
      </c>
      <c r="F23" s="1305">
        <v>12.396824029999999</v>
      </c>
      <c r="G23" s="1304">
        <v>13.161233559999999</v>
      </c>
      <c r="H23" s="1303">
        <v>12.745846269999999</v>
      </c>
      <c r="I23" s="1297">
        <v>16</v>
      </c>
      <c r="J23" s="1296">
        <v>13</v>
      </c>
      <c r="K23" s="1295">
        <v>29</v>
      </c>
      <c r="L23" s="1294">
        <v>5.333333333333333</v>
      </c>
      <c r="M23" s="1293">
        <v>4.333333333333333</v>
      </c>
      <c r="N23" s="1292">
        <v>9.6666666666666661</v>
      </c>
      <c r="O23" s="1302">
        <v>183</v>
      </c>
      <c r="P23" s="1290">
        <v>266</v>
      </c>
    </row>
    <row r="24" spans="1:16" ht="13.5" customHeight="1" x14ac:dyDescent="0.35">
      <c r="A24" s="1301" t="s">
        <v>218</v>
      </c>
      <c r="B24" s="1301" t="s">
        <v>219</v>
      </c>
      <c r="C24" s="1301" t="s">
        <v>930</v>
      </c>
      <c r="D24" s="1301" t="s">
        <v>59</v>
      </c>
      <c r="E24" s="1301" t="s">
        <v>129</v>
      </c>
      <c r="F24" s="1305">
        <v>16.815286969999999</v>
      </c>
      <c r="G24" s="1304">
        <v>13.88473677</v>
      </c>
      <c r="H24" s="1303">
        <v>15.340167689999999</v>
      </c>
      <c r="I24" s="1297">
        <v>24</v>
      </c>
      <c r="J24" s="1296">
        <v>18</v>
      </c>
      <c r="K24" s="1295">
        <v>46</v>
      </c>
      <c r="L24" s="1294">
        <v>8</v>
      </c>
      <c r="M24" s="1293">
        <v>6</v>
      </c>
      <c r="N24" s="1292">
        <v>15.333333333333334</v>
      </c>
      <c r="O24" s="1302">
        <v>254</v>
      </c>
      <c r="P24" s="1290">
        <v>51</v>
      </c>
    </row>
    <row r="25" spans="1:16" ht="13.5" customHeight="1" x14ac:dyDescent="0.35">
      <c r="A25" s="1301" t="s">
        <v>220</v>
      </c>
      <c r="B25" s="1301" t="s">
        <v>221</v>
      </c>
      <c r="C25" s="1301" t="s">
        <v>930</v>
      </c>
      <c r="D25" s="1301" t="s">
        <v>59</v>
      </c>
      <c r="E25" s="1301" t="s">
        <v>129</v>
      </c>
      <c r="F25" s="1305">
        <v>9.5384252049999994</v>
      </c>
      <c r="G25" s="1304">
        <v>4.2568278380000004</v>
      </c>
      <c r="H25" s="1303">
        <v>6.8596868239999997</v>
      </c>
      <c r="I25" s="1297">
        <v>22</v>
      </c>
      <c r="J25" s="1296">
        <v>10</v>
      </c>
      <c r="K25" s="1295">
        <v>35</v>
      </c>
      <c r="L25" s="1294">
        <v>7.333333333333333</v>
      </c>
      <c r="M25" s="1293">
        <v>3.3333333333333335</v>
      </c>
      <c r="N25" s="1292">
        <v>11.666666666666666</v>
      </c>
      <c r="O25" s="1302">
        <v>12</v>
      </c>
      <c r="P25" s="1290">
        <v>247</v>
      </c>
    </row>
    <row r="26" spans="1:16" ht="13.5" customHeight="1" x14ac:dyDescent="0.35">
      <c r="A26" s="1301" t="s">
        <v>224</v>
      </c>
      <c r="B26" s="1301" t="s">
        <v>225</v>
      </c>
      <c r="C26" s="1301" t="s">
        <v>930</v>
      </c>
      <c r="D26" s="1301" t="s">
        <v>59</v>
      </c>
      <c r="E26" s="1301" t="s">
        <v>129</v>
      </c>
      <c r="F26" s="1305">
        <v>10.335376009999999</v>
      </c>
      <c r="G26" s="1304">
        <v>7.99379054</v>
      </c>
      <c r="H26" s="1303">
        <v>9.126574347</v>
      </c>
      <c r="I26" s="1297">
        <v>16</v>
      </c>
      <c r="J26" s="1296">
        <v>19</v>
      </c>
      <c r="K26" s="1295">
        <v>40</v>
      </c>
      <c r="L26" s="1294">
        <v>5.333333333333333</v>
      </c>
      <c r="M26" s="1293">
        <v>6.333333333333333</v>
      </c>
      <c r="N26" s="1292">
        <v>13.333333333333334</v>
      </c>
      <c r="O26" s="1302">
        <v>53</v>
      </c>
      <c r="P26" s="1290">
        <v>300</v>
      </c>
    </row>
    <row r="27" spans="1:16" ht="13.5" customHeight="1" x14ac:dyDescent="0.35">
      <c r="A27" s="1301" t="s">
        <v>387</v>
      </c>
      <c r="B27" s="1301" t="s">
        <v>388</v>
      </c>
      <c r="C27" s="1301" t="s">
        <v>916</v>
      </c>
      <c r="D27" s="1301" t="s">
        <v>62</v>
      </c>
      <c r="E27" s="1301" t="s">
        <v>129</v>
      </c>
      <c r="F27" s="1305">
        <v>20.368847240000001</v>
      </c>
      <c r="G27" s="1304">
        <v>11.97884255</v>
      </c>
      <c r="H27" s="1303">
        <v>16.078163069999999</v>
      </c>
      <c r="I27" s="1297">
        <v>32</v>
      </c>
      <c r="J27" s="1296">
        <v>21</v>
      </c>
      <c r="K27" s="1295">
        <v>57</v>
      </c>
      <c r="L27" s="1294">
        <v>10.666666666666666</v>
      </c>
      <c r="M27" s="1293">
        <v>7</v>
      </c>
      <c r="N27" s="1292">
        <v>19</v>
      </c>
      <c r="O27" s="1302">
        <v>268</v>
      </c>
      <c r="P27" s="1290">
        <v>39</v>
      </c>
    </row>
    <row r="28" spans="1:16" ht="13.5" customHeight="1" x14ac:dyDescent="0.35">
      <c r="A28" s="1301" t="s">
        <v>389</v>
      </c>
      <c r="B28" s="1301" t="s">
        <v>390</v>
      </c>
      <c r="C28" s="1301" t="s">
        <v>916</v>
      </c>
      <c r="D28" s="1301" t="s">
        <v>62</v>
      </c>
      <c r="E28" s="1301" t="s">
        <v>129</v>
      </c>
      <c r="F28" s="1305">
        <v>17.970264199999999</v>
      </c>
      <c r="G28" s="1304">
        <v>12.873589559999999</v>
      </c>
      <c r="H28" s="1303">
        <v>15.36576226</v>
      </c>
      <c r="I28" s="1297">
        <v>49</v>
      </c>
      <c r="J28" s="1296">
        <v>36</v>
      </c>
      <c r="K28" s="1295">
        <v>87</v>
      </c>
      <c r="L28" s="1294">
        <v>16.333333333333332</v>
      </c>
      <c r="M28" s="1293">
        <v>12</v>
      </c>
      <c r="N28" s="1292">
        <v>29</v>
      </c>
      <c r="O28" s="1302">
        <v>256</v>
      </c>
      <c r="P28" s="1290">
        <v>175</v>
      </c>
    </row>
    <row r="29" spans="1:16" ht="13.5" customHeight="1" x14ac:dyDescent="0.35">
      <c r="A29" s="1301" t="s">
        <v>383</v>
      </c>
      <c r="B29" s="1301" t="s">
        <v>384</v>
      </c>
      <c r="C29" s="1301" t="s">
        <v>916</v>
      </c>
      <c r="D29" s="1301" t="s">
        <v>62</v>
      </c>
      <c r="E29" s="1301" t="s">
        <v>129</v>
      </c>
      <c r="F29" s="1305">
        <v>13.80005843</v>
      </c>
      <c r="G29" s="1304">
        <v>6.6496776730000002</v>
      </c>
      <c r="H29" s="1303">
        <v>10.15559912</v>
      </c>
      <c r="I29" s="1297">
        <v>78</v>
      </c>
      <c r="J29" s="1296">
        <v>40</v>
      </c>
      <c r="K29" s="1295">
        <v>118</v>
      </c>
      <c r="L29" s="1294">
        <v>26</v>
      </c>
      <c r="M29" s="1293">
        <v>13.333333333333334</v>
      </c>
      <c r="N29" s="1292">
        <v>39.333333333333336</v>
      </c>
      <c r="O29" s="1302">
        <v>84</v>
      </c>
      <c r="P29" s="1290">
        <v>228</v>
      </c>
    </row>
    <row r="30" spans="1:16" ht="13.5" customHeight="1" x14ac:dyDescent="0.35">
      <c r="A30" s="1301" t="s">
        <v>385</v>
      </c>
      <c r="B30" s="1301" t="s">
        <v>386</v>
      </c>
      <c r="C30" s="1301" t="s">
        <v>916</v>
      </c>
      <c r="D30" s="1301" t="s">
        <v>62</v>
      </c>
      <c r="E30" s="1301" t="s">
        <v>129</v>
      </c>
      <c r="F30" s="1305">
        <v>16.15068685</v>
      </c>
      <c r="G30" s="1304">
        <v>9.5018629709999995</v>
      </c>
      <c r="H30" s="1303">
        <v>12.74201051</v>
      </c>
      <c r="I30" s="1297">
        <v>77</v>
      </c>
      <c r="J30" s="1296">
        <v>48</v>
      </c>
      <c r="K30" s="1295">
        <v>125</v>
      </c>
      <c r="L30" s="1294">
        <v>25.666666666666668</v>
      </c>
      <c r="M30" s="1293">
        <v>16</v>
      </c>
      <c r="N30" s="1292">
        <v>41.666666666666664</v>
      </c>
      <c r="O30" s="1302">
        <v>182</v>
      </c>
      <c r="P30" s="1290">
        <v>183</v>
      </c>
    </row>
    <row r="31" spans="1:16" ht="13.5" customHeight="1" x14ac:dyDescent="0.35">
      <c r="A31" s="1301" t="s">
        <v>595</v>
      </c>
      <c r="B31" s="1301" t="s">
        <v>938</v>
      </c>
      <c r="C31" s="1301" t="s">
        <v>938</v>
      </c>
      <c r="D31" s="1301" t="s">
        <v>56</v>
      </c>
      <c r="E31" s="1301" t="s">
        <v>129</v>
      </c>
      <c r="F31" s="1305">
        <v>14.055280890000001</v>
      </c>
      <c r="G31" s="1304">
        <v>10.57626829</v>
      </c>
      <c r="H31" s="1303">
        <v>12.252435699999999</v>
      </c>
      <c r="I31" s="1297">
        <v>127</v>
      </c>
      <c r="J31" s="1296">
        <v>103</v>
      </c>
      <c r="K31" s="1295">
        <v>230</v>
      </c>
      <c r="L31" s="1294">
        <v>42.333333333333336</v>
      </c>
      <c r="M31" s="1293">
        <v>34.333333333333336</v>
      </c>
      <c r="N31" s="1292">
        <v>76.666666666666671</v>
      </c>
      <c r="O31" s="1302">
        <v>166</v>
      </c>
      <c r="P31" s="1290">
        <v>83</v>
      </c>
    </row>
    <row r="32" spans="1:16" ht="13.5" customHeight="1" x14ac:dyDescent="0.35">
      <c r="A32" s="1301" t="s">
        <v>1209</v>
      </c>
      <c r="B32" s="1301" t="s">
        <v>1210</v>
      </c>
      <c r="C32" s="1301" t="s">
        <v>938</v>
      </c>
      <c r="D32" s="1301" t="s">
        <v>56</v>
      </c>
      <c r="E32" s="1301" t="s">
        <v>129</v>
      </c>
      <c r="F32" s="1305">
        <v>0</v>
      </c>
      <c r="G32" s="1304">
        <v>0</v>
      </c>
      <c r="H32" s="1303">
        <v>0</v>
      </c>
      <c r="I32" s="1297">
        <v>0</v>
      </c>
      <c r="J32" s="1296">
        <v>0</v>
      </c>
      <c r="K32" s="1295">
        <v>0</v>
      </c>
      <c r="L32" s="1294">
        <v>0</v>
      </c>
      <c r="M32" s="1293">
        <v>0</v>
      </c>
      <c r="N32" s="1292">
        <v>0</v>
      </c>
      <c r="O32" s="1302">
        <v>1</v>
      </c>
      <c r="P32" s="1290">
        <v>245</v>
      </c>
    </row>
    <row r="33" spans="1:16" ht="13.5" customHeight="1" x14ac:dyDescent="0.35">
      <c r="A33" s="1301" t="s">
        <v>363</v>
      </c>
      <c r="B33" s="1301" t="s">
        <v>364</v>
      </c>
      <c r="C33" s="1301" t="s">
        <v>360</v>
      </c>
      <c r="D33" s="1301" t="s">
        <v>63</v>
      </c>
      <c r="E33" s="1301" t="s">
        <v>129</v>
      </c>
      <c r="F33" s="1305">
        <v>24.863428880000001</v>
      </c>
      <c r="G33" s="1304">
        <v>15.93510113</v>
      </c>
      <c r="H33" s="1303">
        <v>20.292430299999999</v>
      </c>
      <c r="I33" s="1297">
        <v>33</v>
      </c>
      <c r="J33" s="1296">
        <v>23</v>
      </c>
      <c r="K33" s="1295">
        <v>49</v>
      </c>
      <c r="L33" s="1294">
        <v>11</v>
      </c>
      <c r="M33" s="1293">
        <v>7.666666666666667</v>
      </c>
      <c r="N33" s="1292">
        <v>16.333333333333332</v>
      </c>
      <c r="O33" s="1302">
        <v>311</v>
      </c>
      <c r="P33" s="1290">
        <v>25</v>
      </c>
    </row>
    <row r="34" spans="1:16" ht="13.5" customHeight="1" x14ac:dyDescent="0.35">
      <c r="A34" s="1301" t="s">
        <v>365</v>
      </c>
      <c r="B34" s="1301" t="s">
        <v>366</v>
      </c>
      <c r="C34" s="1301" t="s">
        <v>360</v>
      </c>
      <c r="D34" s="1301" t="s">
        <v>63</v>
      </c>
      <c r="E34" s="1301" t="s">
        <v>129</v>
      </c>
      <c r="F34" s="1305">
        <v>14.1302348</v>
      </c>
      <c r="G34" s="1304">
        <v>10.954374749999999</v>
      </c>
      <c r="H34" s="1303">
        <v>12.49892522</v>
      </c>
      <c r="I34" s="1297">
        <v>33</v>
      </c>
      <c r="J34" s="1296">
        <v>29</v>
      </c>
      <c r="K34" s="1295">
        <v>64</v>
      </c>
      <c r="L34" s="1294">
        <v>11</v>
      </c>
      <c r="M34" s="1293">
        <v>9.6666666666666661</v>
      </c>
      <c r="N34" s="1292">
        <v>21.333333333333332</v>
      </c>
      <c r="O34" s="1302">
        <v>175</v>
      </c>
      <c r="P34" s="1290">
        <v>113</v>
      </c>
    </row>
    <row r="35" spans="1:16" ht="13.5" customHeight="1" x14ac:dyDescent="0.35">
      <c r="A35" s="1301" t="s">
        <v>361</v>
      </c>
      <c r="B35" s="1301" t="s">
        <v>362</v>
      </c>
      <c r="C35" s="1301" t="s">
        <v>360</v>
      </c>
      <c r="D35" s="1301" t="s">
        <v>63</v>
      </c>
      <c r="E35" s="1301" t="s">
        <v>129</v>
      </c>
      <c r="F35" s="1305">
        <v>16.080908969999999</v>
      </c>
      <c r="G35" s="1304">
        <v>15.123260180000001</v>
      </c>
      <c r="H35" s="1303">
        <v>15.62207121</v>
      </c>
      <c r="I35" s="1297">
        <v>19</v>
      </c>
      <c r="J35" s="1296">
        <v>20</v>
      </c>
      <c r="K35" s="1295">
        <v>46</v>
      </c>
      <c r="L35" s="1294">
        <v>6.333333333333333</v>
      </c>
      <c r="M35" s="1293">
        <v>6.666666666666667</v>
      </c>
      <c r="N35" s="1292">
        <v>15.333333333333334</v>
      </c>
      <c r="O35" s="1302">
        <v>265</v>
      </c>
      <c r="P35" s="1290">
        <v>103</v>
      </c>
    </row>
    <row r="36" spans="1:16" ht="13.5" customHeight="1" x14ac:dyDescent="0.35">
      <c r="A36" s="1301" t="s">
        <v>359</v>
      </c>
      <c r="B36" s="1301" t="s">
        <v>360</v>
      </c>
      <c r="C36" s="1301" t="s">
        <v>360</v>
      </c>
      <c r="D36" s="1301" t="s">
        <v>63</v>
      </c>
      <c r="E36" s="1301" t="s">
        <v>129</v>
      </c>
      <c r="F36" s="1305">
        <v>17.973821019999999</v>
      </c>
      <c r="G36" s="1304">
        <v>15.837883870000001</v>
      </c>
      <c r="H36" s="1303">
        <v>16.889264239999999</v>
      </c>
      <c r="I36" s="1297">
        <v>134</v>
      </c>
      <c r="J36" s="1296">
        <v>124</v>
      </c>
      <c r="K36" s="1295">
        <v>258</v>
      </c>
      <c r="L36" s="1294">
        <v>44.666666666666664</v>
      </c>
      <c r="M36" s="1293">
        <v>41.333333333333336</v>
      </c>
      <c r="N36" s="1292">
        <v>86</v>
      </c>
      <c r="O36" s="1302">
        <v>280</v>
      </c>
      <c r="P36" s="1290">
        <v>65</v>
      </c>
    </row>
    <row r="37" spans="1:16" ht="13.5" customHeight="1" x14ac:dyDescent="0.35">
      <c r="A37" s="1301" t="s">
        <v>391</v>
      </c>
      <c r="B37" s="1301" t="s">
        <v>392</v>
      </c>
      <c r="C37" s="1301" t="s">
        <v>939</v>
      </c>
      <c r="D37" s="1301" t="s">
        <v>62</v>
      </c>
      <c r="E37" s="1301" t="s">
        <v>129</v>
      </c>
      <c r="F37" s="1305">
        <v>16.298983339999999</v>
      </c>
      <c r="G37" s="1304">
        <v>11.14179815</v>
      </c>
      <c r="H37" s="1303">
        <v>13.695686309999999</v>
      </c>
      <c r="I37" s="1297">
        <v>23</v>
      </c>
      <c r="J37" s="1296">
        <v>17</v>
      </c>
      <c r="K37" s="1295">
        <v>44</v>
      </c>
      <c r="L37" s="1294">
        <v>7.666666666666667</v>
      </c>
      <c r="M37" s="1293">
        <v>5.666666666666667</v>
      </c>
      <c r="N37" s="1292">
        <v>14.666666666666666</v>
      </c>
      <c r="O37" s="1302">
        <v>210</v>
      </c>
      <c r="P37" s="1290">
        <v>109</v>
      </c>
    </row>
    <row r="38" spans="1:16" ht="13.5" customHeight="1" x14ac:dyDescent="0.35">
      <c r="A38" s="1301" t="s">
        <v>393</v>
      </c>
      <c r="B38" s="1301" t="s">
        <v>394</v>
      </c>
      <c r="C38" s="1301" t="s">
        <v>939</v>
      </c>
      <c r="D38" s="1301" t="s">
        <v>62</v>
      </c>
      <c r="E38" s="1301" t="s">
        <v>129</v>
      </c>
      <c r="F38" s="1305">
        <v>19.541203079999999</v>
      </c>
      <c r="G38" s="1304">
        <v>13.556767020000001</v>
      </c>
      <c r="H38" s="1303">
        <v>16.51808188</v>
      </c>
      <c r="I38" s="1297">
        <v>21</v>
      </c>
      <c r="J38" s="1296">
        <v>8</v>
      </c>
      <c r="K38" s="1295">
        <v>30</v>
      </c>
      <c r="L38" s="1294">
        <v>7</v>
      </c>
      <c r="M38" s="1293">
        <v>2.6666666666666665</v>
      </c>
      <c r="N38" s="1292">
        <v>10</v>
      </c>
      <c r="O38" s="1302">
        <v>277</v>
      </c>
      <c r="P38" s="1290">
        <v>44</v>
      </c>
    </row>
    <row r="39" spans="1:16" ht="13.5" customHeight="1" x14ac:dyDescent="0.35">
      <c r="A39" s="1301" t="s">
        <v>395</v>
      </c>
      <c r="B39" s="1301" t="s">
        <v>396</v>
      </c>
      <c r="C39" s="1301" t="s">
        <v>939</v>
      </c>
      <c r="D39" s="1301" t="s">
        <v>62</v>
      </c>
      <c r="E39" s="1301" t="s">
        <v>129</v>
      </c>
      <c r="F39" s="1305">
        <v>14.127520199999999</v>
      </c>
      <c r="G39" s="1304">
        <v>8.6683631479999992</v>
      </c>
      <c r="H39" s="1303">
        <v>11.34830109</v>
      </c>
      <c r="I39" s="1297">
        <v>21</v>
      </c>
      <c r="J39" s="1296">
        <v>14</v>
      </c>
      <c r="K39" s="1295">
        <v>36</v>
      </c>
      <c r="L39" s="1294">
        <v>7</v>
      </c>
      <c r="M39" s="1293">
        <v>4.666666666666667</v>
      </c>
      <c r="N39" s="1292">
        <v>12</v>
      </c>
      <c r="O39" s="1302">
        <v>132</v>
      </c>
      <c r="P39" s="1290">
        <v>115</v>
      </c>
    </row>
    <row r="40" spans="1:16" ht="13.5" customHeight="1" x14ac:dyDescent="0.35">
      <c r="A40" s="1301" t="s">
        <v>397</v>
      </c>
      <c r="B40" s="1301" t="s">
        <v>398</v>
      </c>
      <c r="C40" s="1301" t="s">
        <v>939</v>
      </c>
      <c r="D40" s="1301" t="s">
        <v>62</v>
      </c>
      <c r="E40" s="1301" t="s">
        <v>129</v>
      </c>
      <c r="F40" s="1305">
        <v>16.502193470000002</v>
      </c>
      <c r="G40" s="1304">
        <v>0</v>
      </c>
      <c r="H40" s="1303">
        <v>11.99302132</v>
      </c>
      <c r="I40" s="1297">
        <v>19</v>
      </c>
      <c r="J40" s="1296">
        <v>4</v>
      </c>
      <c r="K40" s="1295">
        <v>27</v>
      </c>
      <c r="L40" s="1294">
        <v>6.333333333333333</v>
      </c>
      <c r="M40" s="1293">
        <v>1.3333333333333333</v>
      </c>
      <c r="N40" s="1292">
        <v>9</v>
      </c>
      <c r="O40" s="1302">
        <v>154</v>
      </c>
      <c r="P40" s="1290">
        <v>78</v>
      </c>
    </row>
    <row r="41" spans="1:16" ht="13.5" customHeight="1" x14ac:dyDescent="0.35">
      <c r="A41" s="1301" t="s">
        <v>399</v>
      </c>
      <c r="B41" s="1301" t="s">
        <v>400</v>
      </c>
      <c r="C41" s="1301" t="s">
        <v>939</v>
      </c>
      <c r="D41" s="1301" t="s">
        <v>62</v>
      </c>
      <c r="E41" s="1301" t="s">
        <v>129</v>
      </c>
      <c r="F41" s="1305">
        <v>0</v>
      </c>
      <c r="G41" s="1304">
        <v>11.216424290000001</v>
      </c>
      <c r="H41" s="1303">
        <v>8.8688893289999999</v>
      </c>
      <c r="I41" s="1297">
        <v>8</v>
      </c>
      <c r="J41" s="1296">
        <v>20</v>
      </c>
      <c r="K41" s="1295">
        <v>11</v>
      </c>
      <c r="L41" s="1294">
        <v>2.6666666666666665</v>
      </c>
      <c r="M41" s="1293">
        <v>6.666666666666667</v>
      </c>
      <c r="N41" s="1292">
        <v>3.6666666666666665</v>
      </c>
      <c r="O41" s="1302">
        <v>45</v>
      </c>
      <c r="P41" s="1290">
        <v>169</v>
      </c>
    </row>
    <row r="42" spans="1:16" ht="13.5" customHeight="1" x14ac:dyDescent="0.35">
      <c r="A42" s="1301" t="s">
        <v>401</v>
      </c>
      <c r="B42" s="1301" t="s">
        <v>402</v>
      </c>
      <c r="C42" s="1301" t="s">
        <v>939</v>
      </c>
      <c r="D42" s="1301" t="s">
        <v>62</v>
      </c>
      <c r="E42" s="1301" t="s">
        <v>129</v>
      </c>
      <c r="F42" s="1305">
        <v>11.934142</v>
      </c>
      <c r="G42" s="1304">
        <v>8.9482443450000009</v>
      </c>
      <c r="H42" s="1303">
        <v>10.391875369999999</v>
      </c>
      <c r="I42" s="1297">
        <v>20</v>
      </c>
      <c r="J42" s="1296">
        <v>19</v>
      </c>
      <c r="K42" s="1295">
        <v>39</v>
      </c>
      <c r="L42" s="1294">
        <v>6.666666666666667</v>
      </c>
      <c r="M42" s="1293">
        <v>6.333333333333333</v>
      </c>
      <c r="N42" s="1292">
        <v>13</v>
      </c>
      <c r="O42" s="1302">
        <v>93</v>
      </c>
      <c r="P42" s="1290">
        <v>242</v>
      </c>
    </row>
    <row r="43" spans="1:16" ht="13.5" customHeight="1" x14ac:dyDescent="0.35">
      <c r="A43" s="1301" t="s">
        <v>134</v>
      </c>
      <c r="B43" s="1301" t="s">
        <v>135</v>
      </c>
      <c r="C43" s="1301" t="s">
        <v>920</v>
      </c>
      <c r="D43" s="1301" t="s">
        <v>61</v>
      </c>
      <c r="E43" s="1301" t="s">
        <v>129</v>
      </c>
      <c r="F43" s="1305">
        <v>17.177087100000001</v>
      </c>
      <c r="G43" s="1304">
        <v>12.890049080000001</v>
      </c>
      <c r="H43" s="1303">
        <v>14.89363187</v>
      </c>
      <c r="I43" s="1297">
        <v>47</v>
      </c>
      <c r="J43" s="1296">
        <v>39</v>
      </c>
      <c r="K43" s="1295">
        <v>86</v>
      </c>
      <c r="L43" s="1294">
        <v>15.666666666666666</v>
      </c>
      <c r="M43" s="1293">
        <v>13</v>
      </c>
      <c r="N43" s="1292">
        <v>28.666666666666668</v>
      </c>
      <c r="O43" s="1302">
        <v>240</v>
      </c>
      <c r="P43" s="1290">
        <v>90</v>
      </c>
    </row>
    <row r="44" spans="1:16" ht="13.5" customHeight="1" x14ac:dyDescent="0.35">
      <c r="A44" s="1301" t="s">
        <v>127</v>
      </c>
      <c r="B44" s="1301" t="s">
        <v>128</v>
      </c>
      <c r="C44" s="1301" t="s">
        <v>920</v>
      </c>
      <c r="D44" s="1301" t="s">
        <v>61</v>
      </c>
      <c r="E44" s="1301" t="s">
        <v>129</v>
      </c>
      <c r="F44" s="1305">
        <v>12.70003812</v>
      </c>
      <c r="G44" s="1304">
        <v>11.577150850000001</v>
      </c>
      <c r="H44" s="1303">
        <v>12.143791670000001</v>
      </c>
      <c r="I44" s="1297">
        <v>24</v>
      </c>
      <c r="J44" s="1296">
        <v>20</v>
      </c>
      <c r="K44" s="1295">
        <v>47</v>
      </c>
      <c r="L44" s="1294">
        <v>8</v>
      </c>
      <c r="M44" s="1293">
        <v>6.666666666666667</v>
      </c>
      <c r="N44" s="1292">
        <v>15.666666666666666</v>
      </c>
      <c r="O44" s="1302">
        <v>160</v>
      </c>
      <c r="P44" s="1290">
        <v>167</v>
      </c>
    </row>
    <row r="45" spans="1:16" ht="13.5" customHeight="1" x14ac:dyDescent="0.35">
      <c r="A45" s="1301" t="s">
        <v>130</v>
      </c>
      <c r="B45" s="1301" t="s">
        <v>131</v>
      </c>
      <c r="C45" s="1301" t="s">
        <v>920</v>
      </c>
      <c r="D45" s="1301" t="s">
        <v>61</v>
      </c>
      <c r="E45" s="1301" t="s">
        <v>129</v>
      </c>
      <c r="F45" s="1305">
        <v>12.42167431</v>
      </c>
      <c r="G45" s="1304">
        <v>0</v>
      </c>
      <c r="H45" s="1303">
        <v>9.265249614</v>
      </c>
      <c r="I45" s="1297">
        <v>12</v>
      </c>
      <c r="J45" s="1296">
        <v>9</v>
      </c>
      <c r="K45" s="1295">
        <v>19</v>
      </c>
      <c r="L45" s="1294">
        <v>4</v>
      </c>
      <c r="M45" s="1293">
        <v>3</v>
      </c>
      <c r="N45" s="1292">
        <v>6.333333333333333</v>
      </c>
      <c r="O45" s="1302">
        <v>55</v>
      </c>
      <c r="P45" s="1290">
        <v>58</v>
      </c>
    </row>
    <row r="46" spans="1:16" ht="13.5" customHeight="1" x14ac:dyDescent="0.35">
      <c r="A46" s="1301" t="s">
        <v>132</v>
      </c>
      <c r="B46" s="1301" t="s">
        <v>133</v>
      </c>
      <c r="C46" s="1301" t="s">
        <v>920</v>
      </c>
      <c r="D46" s="1301" t="s">
        <v>61</v>
      </c>
      <c r="E46" s="1301" t="s">
        <v>129</v>
      </c>
      <c r="F46" s="1305">
        <v>18.57592665</v>
      </c>
      <c r="G46" s="1304">
        <v>11.12572475</v>
      </c>
      <c r="H46" s="1303">
        <v>14.78526604</v>
      </c>
      <c r="I46" s="1297">
        <v>21</v>
      </c>
      <c r="J46" s="1296">
        <v>18</v>
      </c>
      <c r="K46" s="1295">
        <v>45</v>
      </c>
      <c r="L46" s="1294">
        <v>7</v>
      </c>
      <c r="M46" s="1293">
        <v>6</v>
      </c>
      <c r="N46" s="1292">
        <v>15</v>
      </c>
      <c r="O46" s="1302">
        <v>237</v>
      </c>
      <c r="P46" s="1290">
        <v>86</v>
      </c>
    </row>
    <row r="47" spans="1:16" ht="13.5" customHeight="1" x14ac:dyDescent="0.35">
      <c r="A47" s="1301" t="s">
        <v>136</v>
      </c>
      <c r="B47" s="1301" t="s">
        <v>137</v>
      </c>
      <c r="C47" s="1301" t="s">
        <v>920</v>
      </c>
      <c r="D47" s="1301" t="s">
        <v>61</v>
      </c>
      <c r="E47" s="1301" t="s">
        <v>129</v>
      </c>
      <c r="F47" s="1305">
        <v>8.7248579040000003</v>
      </c>
      <c r="G47" s="1304">
        <v>8.3298540079999999</v>
      </c>
      <c r="H47" s="1303">
        <v>8.6250741249999994</v>
      </c>
      <c r="I47" s="1297">
        <v>8</v>
      </c>
      <c r="J47" s="1296">
        <v>11</v>
      </c>
      <c r="K47" s="1295">
        <v>17</v>
      </c>
      <c r="L47" s="1294">
        <v>2.6666666666666665</v>
      </c>
      <c r="M47" s="1293">
        <v>3.6666666666666665</v>
      </c>
      <c r="N47" s="1292">
        <v>5.666666666666667</v>
      </c>
      <c r="O47" s="1302">
        <v>36</v>
      </c>
      <c r="P47" s="1290">
        <v>265</v>
      </c>
    </row>
    <row r="48" spans="1:16" ht="13.5" customHeight="1" x14ac:dyDescent="0.35">
      <c r="A48" s="1301" t="s">
        <v>138</v>
      </c>
      <c r="B48" s="1301" t="s">
        <v>139</v>
      </c>
      <c r="C48" s="1301" t="s">
        <v>920</v>
      </c>
      <c r="D48" s="1301" t="s">
        <v>61</v>
      </c>
      <c r="E48" s="1301" t="s">
        <v>129</v>
      </c>
      <c r="F48" s="1305">
        <v>16.529594580000001</v>
      </c>
      <c r="G48" s="1304">
        <v>14.265952090000001</v>
      </c>
      <c r="H48" s="1303">
        <v>15.378588369999999</v>
      </c>
      <c r="I48" s="1297">
        <v>23</v>
      </c>
      <c r="J48" s="1296">
        <v>21</v>
      </c>
      <c r="K48" s="1295">
        <v>50</v>
      </c>
      <c r="L48" s="1294">
        <v>7.666666666666667</v>
      </c>
      <c r="M48" s="1293">
        <v>7</v>
      </c>
      <c r="N48" s="1292">
        <v>16.666666666666668</v>
      </c>
      <c r="O48" s="1302">
        <v>257</v>
      </c>
      <c r="P48" s="1290">
        <v>168</v>
      </c>
    </row>
    <row r="49" spans="1:16" ht="13.5" customHeight="1" x14ac:dyDescent="0.35">
      <c r="A49" s="1301" t="s">
        <v>140</v>
      </c>
      <c r="B49" s="1301" t="s">
        <v>141</v>
      </c>
      <c r="C49" s="1301" t="s">
        <v>920</v>
      </c>
      <c r="D49" s="1301" t="s">
        <v>61</v>
      </c>
      <c r="E49" s="1301" t="s">
        <v>129</v>
      </c>
      <c r="F49" s="1305">
        <v>10.515801229999999</v>
      </c>
      <c r="G49" s="1304">
        <v>11.39679894</v>
      </c>
      <c r="H49" s="1303">
        <v>10.950244570000001</v>
      </c>
      <c r="I49" s="1297">
        <v>18</v>
      </c>
      <c r="J49" s="1296">
        <v>10</v>
      </c>
      <c r="K49" s="1295">
        <v>30</v>
      </c>
      <c r="L49" s="1294">
        <v>6</v>
      </c>
      <c r="M49" s="1293">
        <v>3.3333333333333335</v>
      </c>
      <c r="N49" s="1292">
        <v>10</v>
      </c>
      <c r="O49" s="1302">
        <v>112</v>
      </c>
      <c r="P49" s="1290">
        <v>202</v>
      </c>
    </row>
    <row r="50" spans="1:16" ht="13.5" customHeight="1" x14ac:dyDescent="0.35">
      <c r="A50" s="1301" t="s">
        <v>142</v>
      </c>
      <c r="B50" s="1301" t="s">
        <v>143</v>
      </c>
      <c r="C50" s="1301" t="s">
        <v>920</v>
      </c>
      <c r="D50" s="1301" t="s">
        <v>61</v>
      </c>
      <c r="E50" s="1301" t="s">
        <v>129</v>
      </c>
      <c r="F50" s="1305">
        <v>10.755862</v>
      </c>
      <c r="G50" s="1304">
        <v>11.27705379</v>
      </c>
      <c r="H50" s="1303">
        <v>11.006119780000001</v>
      </c>
      <c r="I50" s="1297">
        <v>16</v>
      </c>
      <c r="J50" s="1296">
        <v>16</v>
      </c>
      <c r="K50" s="1295">
        <v>38</v>
      </c>
      <c r="L50" s="1294">
        <v>5.333333333333333</v>
      </c>
      <c r="M50" s="1293">
        <v>5.333333333333333</v>
      </c>
      <c r="N50" s="1292">
        <v>12.666666666666666</v>
      </c>
      <c r="O50" s="1302">
        <v>115</v>
      </c>
      <c r="P50" s="1290">
        <v>177</v>
      </c>
    </row>
    <row r="51" spans="1:16" ht="13.5" customHeight="1" x14ac:dyDescent="0.35">
      <c r="A51" s="1301" t="s">
        <v>144</v>
      </c>
      <c r="B51" s="1301" t="s">
        <v>145</v>
      </c>
      <c r="C51" s="1301" t="s">
        <v>920</v>
      </c>
      <c r="D51" s="1301" t="s">
        <v>61</v>
      </c>
      <c r="E51" s="1301" t="s">
        <v>129</v>
      </c>
      <c r="F51" s="1305">
        <v>9.9045786049999993</v>
      </c>
      <c r="G51" s="1304">
        <v>9.2800392190000007</v>
      </c>
      <c r="H51" s="1303">
        <v>9.6086134520000002</v>
      </c>
      <c r="I51" s="1297">
        <v>15</v>
      </c>
      <c r="J51" s="1296">
        <v>9</v>
      </c>
      <c r="K51" s="1295">
        <v>29</v>
      </c>
      <c r="L51" s="1294">
        <v>5</v>
      </c>
      <c r="M51" s="1293">
        <v>3</v>
      </c>
      <c r="N51" s="1292">
        <v>9.6666666666666661</v>
      </c>
      <c r="O51" s="1302">
        <v>66</v>
      </c>
      <c r="P51" s="1290">
        <v>218</v>
      </c>
    </row>
    <row r="52" spans="1:16" ht="13.5" customHeight="1" x14ac:dyDescent="0.35">
      <c r="A52" s="1301" t="s">
        <v>604</v>
      </c>
      <c r="B52" s="1301" t="s">
        <v>605</v>
      </c>
      <c r="C52" s="1301" t="s">
        <v>928</v>
      </c>
      <c r="D52" s="1301" t="s">
        <v>56</v>
      </c>
      <c r="E52" s="1301" t="s">
        <v>129</v>
      </c>
      <c r="F52" s="1305">
        <v>12.77163695</v>
      </c>
      <c r="G52" s="1304">
        <v>12.17106993</v>
      </c>
      <c r="H52" s="1303">
        <v>12.47224619</v>
      </c>
      <c r="I52" s="1297">
        <v>41</v>
      </c>
      <c r="J52" s="1296">
        <v>42</v>
      </c>
      <c r="K52" s="1295">
        <v>83</v>
      </c>
      <c r="L52" s="1294">
        <v>13.666666666666666</v>
      </c>
      <c r="M52" s="1293">
        <v>14</v>
      </c>
      <c r="N52" s="1292">
        <v>27.666666666666668</v>
      </c>
      <c r="O52" s="1302">
        <v>173</v>
      </c>
      <c r="P52" s="1290">
        <v>72</v>
      </c>
    </row>
    <row r="53" spans="1:16" ht="13.5" customHeight="1" x14ac:dyDescent="0.35">
      <c r="A53" s="1301" t="s">
        <v>610</v>
      </c>
      <c r="B53" s="1301" t="s">
        <v>611</v>
      </c>
      <c r="C53" s="1301" t="s">
        <v>928</v>
      </c>
      <c r="D53" s="1301" t="s">
        <v>56</v>
      </c>
      <c r="E53" s="1301" t="s">
        <v>129</v>
      </c>
      <c r="F53" s="1305">
        <v>12.550878020000001</v>
      </c>
      <c r="G53" s="1304">
        <v>17.0073042</v>
      </c>
      <c r="H53" s="1303">
        <v>14.810170080000001</v>
      </c>
      <c r="I53" s="1297">
        <v>26</v>
      </c>
      <c r="J53" s="1296">
        <v>38</v>
      </c>
      <c r="K53" s="1295">
        <v>66</v>
      </c>
      <c r="L53" s="1294">
        <v>8.6666666666666661</v>
      </c>
      <c r="M53" s="1293">
        <v>12.666666666666666</v>
      </c>
      <c r="N53" s="1292">
        <v>22</v>
      </c>
      <c r="O53" s="1302">
        <v>238</v>
      </c>
      <c r="P53" s="1290">
        <v>48</v>
      </c>
    </row>
    <row r="54" spans="1:16" ht="13.5" customHeight="1" x14ac:dyDescent="0.35">
      <c r="A54" s="1301" t="s">
        <v>596</v>
      </c>
      <c r="B54" s="1301" t="s">
        <v>597</v>
      </c>
      <c r="C54" s="1301" t="s">
        <v>928</v>
      </c>
      <c r="D54" s="1301" t="s">
        <v>56</v>
      </c>
      <c r="E54" s="1301" t="s">
        <v>129</v>
      </c>
      <c r="F54" s="1305">
        <v>13.51480604</v>
      </c>
      <c r="G54" s="1304">
        <v>10.182685729999999</v>
      </c>
      <c r="H54" s="1303">
        <v>11.80855307</v>
      </c>
      <c r="I54" s="1297">
        <v>35</v>
      </c>
      <c r="J54" s="1296">
        <v>28</v>
      </c>
      <c r="K54" s="1295">
        <v>63</v>
      </c>
      <c r="L54" s="1294">
        <v>11.666666666666666</v>
      </c>
      <c r="M54" s="1293">
        <v>9.3333333333333339</v>
      </c>
      <c r="N54" s="1292">
        <v>21</v>
      </c>
      <c r="O54" s="1302">
        <v>146</v>
      </c>
      <c r="P54" s="1290">
        <v>238</v>
      </c>
    </row>
    <row r="55" spans="1:16" ht="13.5" customHeight="1" x14ac:dyDescent="0.35">
      <c r="A55" s="1301" t="s">
        <v>598</v>
      </c>
      <c r="B55" s="1301" t="s">
        <v>599</v>
      </c>
      <c r="C55" s="1301" t="s">
        <v>928</v>
      </c>
      <c r="D55" s="1301" t="s">
        <v>56</v>
      </c>
      <c r="E55" s="1301" t="s">
        <v>129</v>
      </c>
      <c r="F55" s="1305">
        <v>15.39363822</v>
      </c>
      <c r="G55" s="1304">
        <v>6.9558479169999998</v>
      </c>
      <c r="H55" s="1303">
        <v>10.995153609999999</v>
      </c>
      <c r="I55" s="1297">
        <v>20</v>
      </c>
      <c r="J55" s="1296">
        <v>9</v>
      </c>
      <c r="K55" s="1295">
        <v>28</v>
      </c>
      <c r="L55" s="1294">
        <v>6.666666666666667</v>
      </c>
      <c r="M55" s="1293">
        <v>3</v>
      </c>
      <c r="N55" s="1292">
        <v>9.3333333333333339</v>
      </c>
      <c r="O55" s="1302">
        <v>114</v>
      </c>
      <c r="P55" s="1290">
        <v>193</v>
      </c>
    </row>
    <row r="56" spans="1:16" ht="13.5" customHeight="1" x14ac:dyDescent="0.35">
      <c r="A56" s="1301" t="s">
        <v>600</v>
      </c>
      <c r="B56" s="1301" t="s">
        <v>601</v>
      </c>
      <c r="C56" s="1301" t="s">
        <v>928</v>
      </c>
      <c r="D56" s="1301" t="s">
        <v>56</v>
      </c>
      <c r="E56" s="1301" t="s">
        <v>129</v>
      </c>
      <c r="F56" s="1305">
        <v>12.91215598</v>
      </c>
      <c r="G56" s="1304">
        <v>12.236364910000001</v>
      </c>
      <c r="H56" s="1303">
        <v>12.67307634</v>
      </c>
      <c r="I56" s="1297">
        <v>7</v>
      </c>
      <c r="J56" s="1296">
        <v>10</v>
      </c>
      <c r="K56" s="1295">
        <v>30</v>
      </c>
      <c r="L56" s="1294">
        <v>2.3333333333333335</v>
      </c>
      <c r="M56" s="1293">
        <v>3.3333333333333335</v>
      </c>
      <c r="N56" s="1292">
        <v>10</v>
      </c>
      <c r="O56" s="1302">
        <v>178</v>
      </c>
      <c r="P56" s="1290">
        <v>162</v>
      </c>
    </row>
    <row r="57" spans="1:16" ht="13.5" customHeight="1" x14ac:dyDescent="0.35">
      <c r="A57" s="1301" t="s">
        <v>602</v>
      </c>
      <c r="B57" s="1301" t="s">
        <v>603</v>
      </c>
      <c r="C57" s="1301" t="s">
        <v>928</v>
      </c>
      <c r="D57" s="1301" t="s">
        <v>56</v>
      </c>
      <c r="E57" s="1301" t="s">
        <v>129</v>
      </c>
      <c r="F57" s="1305">
        <v>19.78299964</v>
      </c>
      <c r="G57" s="1304">
        <v>15.567677890000001</v>
      </c>
      <c r="H57" s="1303">
        <v>17.610621640000002</v>
      </c>
      <c r="I57" s="1297">
        <v>30</v>
      </c>
      <c r="J57" s="1296">
        <v>24</v>
      </c>
      <c r="K57" s="1295">
        <v>56</v>
      </c>
      <c r="L57" s="1294">
        <v>10</v>
      </c>
      <c r="M57" s="1293">
        <v>8</v>
      </c>
      <c r="N57" s="1292">
        <v>18.666666666666668</v>
      </c>
      <c r="O57" s="1302">
        <v>289</v>
      </c>
      <c r="P57" s="1290">
        <v>123</v>
      </c>
    </row>
    <row r="58" spans="1:16" ht="13.5" customHeight="1" x14ac:dyDescent="0.35">
      <c r="A58" s="1301" t="s">
        <v>606</v>
      </c>
      <c r="B58" s="1301" t="s">
        <v>607</v>
      </c>
      <c r="C58" s="1301" t="s">
        <v>928</v>
      </c>
      <c r="D58" s="1301" t="s">
        <v>56</v>
      </c>
      <c r="E58" s="1301" t="s">
        <v>129</v>
      </c>
      <c r="F58" s="1305">
        <v>9.9822317720000004</v>
      </c>
      <c r="G58" s="1304">
        <v>6.3495285170000004</v>
      </c>
      <c r="H58" s="1303">
        <v>8.0941286170000009</v>
      </c>
      <c r="I58" s="1297">
        <v>19</v>
      </c>
      <c r="J58" s="1296">
        <v>15</v>
      </c>
      <c r="K58" s="1295">
        <v>27</v>
      </c>
      <c r="L58" s="1294">
        <v>6.333333333333333</v>
      </c>
      <c r="M58" s="1293">
        <v>5</v>
      </c>
      <c r="N58" s="1292">
        <v>9</v>
      </c>
      <c r="O58" s="1302">
        <v>27</v>
      </c>
      <c r="P58" s="1290">
        <v>219</v>
      </c>
    </row>
    <row r="59" spans="1:16" ht="13.5" customHeight="1" x14ac:dyDescent="0.35">
      <c r="A59" s="1301" t="s">
        <v>608</v>
      </c>
      <c r="B59" s="1301" t="s">
        <v>609</v>
      </c>
      <c r="C59" s="1301" t="s">
        <v>928</v>
      </c>
      <c r="D59" s="1301" t="s">
        <v>56</v>
      </c>
      <c r="E59" s="1301" t="s">
        <v>129</v>
      </c>
      <c r="F59" s="1305">
        <v>9.0399098840000001</v>
      </c>
      <c r="G59" s="1304">
        <v>8.5258193420000001</v>
      </c>
      <c r="H59" s="1303">
        <v>8.7820022249999994</v>
      </c>
      <c r="I59" s="1297">
        <v>20</v>
      </c>
      <c r="J59" s="1296">
        <v>19</v>
      </c>
      <c r="K59" s="1295">
        <v>40</v>
      </c>
      <c r="L59" s="1294">
        <v>6.666666666666667</v>
      </c>
      <c r="M59" s="1293">
        <v>6.333333333333333</v>
      </c>
      <c r="N59" s="1292">
        <v>13.333333333333334</v>
      </c>
      <c r="O59" s="1302">
        <v>41</v>
      </c>
      <c r="P59" s="1290">
        <v>186</v>
      </c>
    </row>
    <row r="60" spans="1:16" ht="13.5" customHeight="1" x14ac:dyDescent="0.35">
      <c r="A60" s="1301" t="s">
        <v>612</v>
      </c>
      <c r="B60" s="1301" t="s">
        <v>613</v>
      </c>
      <c r="C60" s="1301" t="s">
        <v>928</v>
      </c>
      <c r="D60" s="1301" t="s">
        <v>56</v>
      </c>
      <c r="E60" s="1301" t="s">
        <v>129</v>
      </c>
      <c r="F60" s="1305">
        <v>15.33713605</v>
      </c>
      <c r="G60" s="1304">
        <v>15.549366600000001</v>
      </c>
      <c r="H60" s="1303">
        <v>15.451899409999999</v>
      </c>
      <c r="I60" s="1297">
        <v>16</v>
      </c>
      <c r="J60" s="1296">
        <v>17</v>
      </c>
      <c r="K60" s="1295">
        <v>34</v>
      </c>
      <c r="L60" s="1294">
        <v>5.333333333333333</v>
      </c>
      <c r="M60" s="1293">
        <v>5.666666666666667</v>
      </c>
      <c r="N60" s="1292">
        <v>11.333333333333334</v>
      </c>
      <c r="O60" s="1302">
        <v>259</v>
      </c>
      <c r="P60" s="1290">
        <v>67</v>
      </c>
    </row>
    <row r="61" spans="1:16" ht="13.5" customHeight="1" x14ac:dyDescent="0.35">
      <c r="A61" s="1301" t="s">
        <v>614</v>
      </c>
      <c r="B61" s="1301" t="s">
        <v>615</v>
      </c>
      <c r="C61" s="1301" t="s">
        <v>928</v>
      </c>
      <c r="D61" s="1301" t="s">
        <v>56</v>
      </c>
      <c r="E61" s="1301" t="s">
        <v>129</v>
      </c>
      <c r="F61" s="1305">
        <v>0</v>
      </c>
      <c r="G61" s="1304">
        <v>0</v>
      </c>
      <c r="H61" s="1303">
        <v>5.7546413100000002</v>
      </c>
      <c r="I61" s="1297">
        <v>7</v>
      </c>
      <c r="J61" s="1296">
        <v>2</v>
      </c>
      <c r="K61" s="1295">
        <v>11</v>
      </c>
      <c r="L61" s="1294">
        <v>2.3333333333333335</v>
      </c>
      <c r="M61" s="1293">
        <v>0.66666666666666663</v>
      </c>
      <c r="N61" s="1292">
        <v>3.6666666666666665</v>
      </c>
      <c r="O61" s="1302">
        <v>7</v>
      </c>
      <c r="P61" s="1290">
        <v>139</v>
      </c>
    </row>
    <row r="62" spans="1:16" ht="13.5" customHeight="1" x14ac:dyDescent="0.35">
      <c r="A62" s="1301" t="s">
        <v>1211</v>
      </c>
      <c r="B62" s="1301" t="s">
        <v>1230</v>
      </c>
      <c r="C62" s="1301" t="s">
        <v>929</v>
      </c>
      <c r="D62" s="1301" t="s">
        <v>56</v>
      </c>
      <c r="E62" s="1301" t="s">
        <v>129</v>
      </c>
      <c r="F62" s="1305">
        <v>13.66073849</v>
      </c>
      <c r="G62" s="1304">
        <v>9.1277238319999991</v>
      </c>
      <c r="H62" s="1303">
        <v>11.33742953</v>
      </c>
      <c r="I62" s="1297">
        <v>71</v>
      </c>
      <c r="J62" s="1296">
        <v>51</v>
      </c>
      <c r="K62" s="1295">
        <v>122</v>
      </c>
      <c r="L62" s="1294">
        <v>23.666666666666668</v>
      </c>
      <c r="M62" s="1293">
        <v>17</v>
      </c>
      <c r="N62" s="1292">
        <v>40.666666666666664</v>
      </c>
      <c r="O62" s="1302">
        <v>131</v>
      </c>
      <c r="P62" s="1290">
        <v>166</v>
      </c>
    </row>
    <row r="63" spans="1:16" ht="13.5" customHeight="1" x14ac:dyDescent="0.35">
      <c r="A63" s="1301" t="s">
        <v>1213</v>
      </c>
      <c r="B63" s="1301" t="s">
        <v>929</v>
      </c>
      <c r="C63" s="1301" t="s">
        <v>929</v>
      </c>
      <c r="D63" s="1301" t="s">
        <v>56</v>
      </c>
      <c r="E63" s="1301" t="s">
        <v>129</v>
      </c>
      <c r="F63" s="1305">
        <v>11.45307128</v>
      </c>
      <c r="G63" s="1304">
        <v>9.110840756</v>
      </c>
      <c r="H63" s="1303">
        <v>10.253497940000001</v>
      </c>
      <c r="I63" s="1297">
        <v>70</v>
      </c>
      <c r="J63" s="1296">
        <v>63</v>
      </c>
      <c r="K63" s="1295">
        <v>133</v>
      </c>
      <c r="L63" s="1294">
        <v>23.333333333333332</v>
      </c>
      <c r="M63" s="1293">
        <v>21</v>
      </c>
      <c r="N63" s="1292">
        <v>44.333333333333336</v>
      </c>
      <c r="O63" s="1302">
        <v>88</v>
      </c>
      <c r="P63" s="1290">
        <v>197</v>
      </c>
    </row>
    <row r="64" spans="1:16" ht="13.5" customHeight="1" x14ac:dyDescent="0.35">
      <c r="A64" s="1301" t="s">
        <v>483</v>
      </c>
      <c r="B64" s="1301" t="s">
        <v>484</v>
      </c>
      <c r="C64" s="1301" t="s">
        <v>936</v>
      </c>
      <c r="D64" s="1301" t="s">
        <v>58</v>
      </c>
      <c r="E64" s="1301" t="s">
        <v>129</v>
      </c>
      <c r="F64" s="1305">
        <v>14.26961075</v>
      </c>
      <c r="G64" s="1304">
        <v>10.20726672</v>
      </c>
      <c r="H64" s="1303">
        <v>12.24992593</v>
      </c>
      <c r="I64" s="1297">
        <v>37</v>
      </c>
      <c r="J64" s="1296">
        <v>29</v>
      </c>
      <c r="K64" s="1295">
        <v>71</v>
      </c>
      <c r="L64" s="1294">
        <v>12.333333333333334</v>
      </c>
      <c r="M64" s="1293">
        <v>9.6666666666666661</v>
      </c>
      <c r="N64" s="1292">
        <v>23.666666666666668</v>
      </c>
      <c r="O64" s="1302">
        <v>165</v>
      </c>
      <c r="P64" s="1290">
        <v>140</v>
      </c>
    </row>
    <row r="65" spans="1:16" ht="13.5" customHeight="1" x14ac:dyDescent="0.35">
      <c r="A65" s="1301" t="s">
        <v>485</v>
      </c>
      <c r="B65" s="1301" t="s">
        <v>486</v>
      </c>
      <c r="C65" s="1301" t="s">
        <v>936</v>
      </c>
      <c r="D65" s="1301" t="s">
        <v>58</v>
      </c>
      <c r="E65" s="1301" t="s">
        <v>129</v>
      </c>
      <c r="F65" s="1305">
        <v>15.90472823</v>
      </c>
      <c r="G65" s="1304">
        <v>11.10097949</v>
      </c>
      <c r="H65" s="1303">
        <v>13.38577095</v>
      </c>
      <c r="I65" s="1297">
        <v>18</v>
      </c>
      <c r="J65" s="1296">
        <v>14</v>
      </c>
      <c r="K65" s="1295">
        <v>40</v>
      </c>
      <c r="L65" s="1294">
        <v>6</v>
      </c>
      <c r="M65" s="1293">
        <v>4.666666666666667</v>
      </c>
      <c r="N65" s="1292">
        <v>13.333333333333334</v>
      </c>
      <c r="O65" s="1302">
        <v>199</v>
      </c>
      <c r="P65" s="1290">
        <v>106</v>
      </c>
    </row>
    <row r="66" spans="1:16" ht="13.5" customHeight="1" x14ac:dyDescent="0.35">
      <c r="A66" s="1301" t="s">
        <v>487</v>
      </c>
      <c r="B66" s="1301" t="s">
        <v>488</v>
      </c>
      <c r="C66" s="1301" t="s">
        <v>936</v>
      </c>
      <c r="D66" s="1301" t="s">
        <v>58</v>
      </c>
      <c r="E66" s="1301" t="s">
        <v>129</v>
      </c>
      <c r="F66" s="1305">
        <v>20.213042099999999</v>
      </c>
      <c r="G66" s="1304">
        <v>17.520366979999999</v>
      </c>
      <c r="H66" s="1303">
        <v>18.776488059999998</v>
      </c>
      <c r="I66" s="1297">
        <v>21</v>
      </c>
      <c r="J66" s="1296">
        <v>24</v>
      </c>
      <c r="K66" s="1295">
        <v>46</v>
      </c>
      <c r="L66" s="1294">
        <v>7</v>
      </c>
      <c r="M66" s="1293">
        <v>8</v>
      </c>
      <c r="N66" s="1292">
        <v>15.333333333333334</v>
      </c>
      <c r="O66" s="1302">
        <v>305</v>
      </c>
      <c r="P66" s="1290">
        <v>13</v>
      </c>
    </row>
    <row r="67" spans="1:16" ht="13.5" customHeight="1" x14ac:dyDescent="0.35">
      <c r="A67" s="1301" t="s">
        <v>489</v>
      </c>
      <c r="B67" s="1301" t="s">
        <v>490</v>
      </c>
      <c r="C67" s="1301" t="s">
        <v>936</v>
      </c>
      <c r="D67" s="1301" t="s">
        <v>58</v>
      </c>
      <c r="E67" s="1301" t="s">
        <v>129</v>
      </c>
      <c r="F67" s="1305">
        <v>9.6258518340000006</v>
      </c>
      <c r="G67" s="1304">
        <v>9.3175451739999993</v>
      </c>
      <c r="H67" s="1303">
        <v>9.4422729479999994</v>
      </c>
      <c r="I67" s="1297">
        <v>9</v>
      </c>
      <c r="J67" s="1296">
        <v>12</v>
      </c>
      <c r="K67" s="1295">
        <v>31</v>
      </c>
      <c r="L67" s="1294">
        <v>3</v>
      </c>
      <c r="M67" s="1293">
        <v>4</v>
      </c>
      <c r="N67" s="1292">
        <v>10.333333333333334</v>
      </c>
      <c r="O67" s="1302">
        <v>60</v>
      </c>
      <c r="P67" s="1290">
        <v>194</v>
      </c>
    </row>
    <row r="68" spans="1:16" ht="13.5" customHeight="1" x14ac:dyDescent="0.35">
      <c r="A68" s="1301" t="s">
        <v>491</v>
      </c>
      <c r="B68" s="1301" t="s">
        <v>492</v>
      </c>
      <c r="C68" s="1301" t="s">
        <v>936</v>
      </c>
      <c r="D68" s="1301" t="s">
        <v>58</v>
      </c>
      <c r="E68" s="1301" t="s">
        <v>129</v>
      </c>
      <c r="F68" s="1305">
        <v>9.8280025650000002</v>
      </c>
      <c r="G68" s="1304">
        <v>8.4300970139999993</v>
      </c>
      <c r="H68" s="1303">
        <v>9.0166999039999993</v>
      </c>
      <c r="I68" s="1297">
        <v>14</v>
      </c>
      <c r="J68" s="1296">
        <v>8</v>
      </c>
      <c r="K68" s="1295">
        <v>30</v>
      </c>
      <c r="L68" s="1294">
        <v>4.666666666666667</v>
      </c>
      <c r="M68" s="1293">
        <v>2.6666666666666665</v>
      </c>
      <c r="N68" s="1292">
        <v>10</v>
      </c>
      <c r="O68" s="1302">
        <v>51</v>
      </c>
      <c r="P68" s="1290">
        <v>135</v>
      </c>
    </row>
    <row r="69" spans="1:16" ht="13.5" customHeight="1" x14ac:dyDescent="0.35">
      <c r="A69" s="1301" t="s">
        <v>493</v>
      </c>
      <c r="B69" s="1301" t="s">
        <v>494</v>
      </c>
      <c r="C69" s="1301" t="s">
        <v>936</v>
      </c>
      <c r="D69" s="1301" t="s">
        <v>58</v>
      </c>
      <c r="E69" s="1301" t="s">
        <v>129</v>
      </c>
      <c r="F69" s="1305">
        <v>10.907177219999999</v>
      </c>
      <c r="G69" s="1304">
        <v>10.03458773</v>
      </c>
      <c r="H69" s="1303">
        <v>10.44527656</v>
      </c>
      <c r="I69" s="1297">
        <v>26</v>
      </c>
      <c r="J69" s="1296">
        <v>26</v>
      </c>
      <c r="K69" s="1295">
        <v>55</v>
      </c>
      <c r="L69" s="1294">
        <v>8.6666666666666661</v>
      </c>
      <c r="M69" s="1293">
        <v>8.6666666666666661</v>
      </c>
      <c r="N69" s="1292">
        <v>18.333333333333332</v>
      </c>
      <c r="O69" s="1302">
        <v>96</v>
      </c>
      <c r="P69" s="1290">
        <v>254</v>
      </c>
    </row>
    <row r="70" spans="1:16" ht="13.5" customHeight="1" x14ac:dyDescent="0.35">
      <c r="A70" s="1301" t="s">
        <v>246</v>
      </c>
      <c r="B70" s="1301" t="s">
        <v>247</v>
      </c>
      <c r="C70" s="1301" t="s">
        <v>932</v>
      </c>
      <c r="D70" s="1301" t="s">
        <v>59</v>
      </c>
      <c r="E70" s="1301" t="s">
        <v>129</v>
      </c>
      <c r="F70" s="1305">
        <v>17.759485000000002</v>
      </c>
      <c r="G70" s="1304">
        <v>10.410831890000001</v>
      </c>
      <c r="H70" s="1303">
        <v>13.987121549999999</v>
      </c>
      <c r="I70" s="1297">
        <v>36</v>
      </c>
      <c r="J70" s="1296">
        <v>24</v>
      </c>
      <c r="K70" s="1295">
        <v>67</v>
      </c>
      <c r="L70" s="1294">
        <v>12</v>
      </c>
      <c r="M70" s="1293">
        <v>8</v>
      </c>
      <c r="N70" s="1292">
        <v>22.333333333333332</v>
      </c>
      <c r="O70" s="1302">
        <v>220</v>
      </c>
      <c r="P70" s="1290">
        <v>129</v>
      </c>
    </row>
    <row r="71" spans="1:16" ht="13.5" customHeight="1" x14ac:dyDescent="0.35">
      <c r="A71" s="1301" t="s">
        <v>250</v>
      </c>
      <c r="B71" s="1301" t="s">
        <v>251</v>
      </c>
      <c r="C71" s="1301" t="s">
        <v>932</v>
      </c>
      <c r="D71" s="1301" t="s">
        <v>59</v>
      </c>
      <c r="E71" s="1301" t="s">
        <v>129</v>
      </c>
      <c r="F71" s="1305">
        <v>13.5521996</v>
      </c>
      <c r="G71" s="1304">
        <v>6.7295178680000003</v>
      </c>
      <c r="H71" s="1303">
        <v>10.067383510000001</v>
      </c>
      <c r="I71" s="1297">
        <v>21</v>
      </c>
      <c r="J71" s="1296">
        <v>13</v>
      </c>
      <c r="K71" s="1295">
        <v>40</v>
      </c>
      <c r="L71" s="1294">
        <v>7</v>
      </c>
      <c r="M71" s="1293">
        <v>4.333333333333333</v>
      </c>
      <c r="N71" s="1292">
        <v>13.333333333333334</v>
      </c>
      <c r="O71" s="1302">
        <v>80</v>
      </c>
      <c r="P71" s="1290">
        <v>116</v>
      </c>
    </row>
    <row r="72" spans="1:16" ht="13.5" customHeight="1" x14ac:dyDescent="0.35">
      <c r="A72" s="1301" t="s">
        <v>226</v>
      </c>
      <c r="B72" s="1301" t="s">
        <v>227</v>
      </c>
      <c r="C72" s="1301" t="s">
        <v>932</v>
      </c>
      <c r="D72" s="1301" t="s">
        <v>59</v>
      </c>
      <c r="E72" s="1301" t="s">
        <v>129</v>
      </c>
      <c r="F72" s="1305">
        <v>18.00436011</v>
      </c>
      <c r="G72" s="1304">
        <v>11.69869943</v>
      </c>
      <c r="H72" s="1303">
        <v>14.709478130000001</v>
      </c>
      <c r="I72" s="1297">
        <v>37</v>
      </c>
      <c r="J72" s="1296">
        <v>27</v>
      </c>
      <c r="K72" s="1295">
        <v>67</v>
      </c>
      <c r="L72" s="1294">
        <v>12.333333333333334</v>
      </c>
      <c r="M72" s="1293">
        <v>9</v>
      </c>
      <c r="N72" s="1292">
        <v>22.333333333333332</v>
      </c>
      <c r="O72" s="1302">
        <v>235</v>
      </c>
      <c r="P72" s="1290">
        <v>111</v>
      </c>
    </row>
    <row r="73" spans="1:16" ht="13.5" customHeight="1" x14ac:dyDescent="0.35">
      <c r="A73" s="1301" t="s">
        <v>228</v>
      </c>
      <c r="B73" s="1301" t="s">
        <v>229</v>
      </c>
      <c r="C73" s="1301" t="s">
        <v>932</v>
      </c>
      <c r="D73" s="1301" t="s">
        <v>59</v>
      </c>
      <c r="E73" s="1301" t="s">
        <v>129</v>
      </c>
      <c r="F73" s="1305">
        <v>11.94303899</v>
      </c>
      <c r="G73" s="1304">
        <v>10.23419341</v>
      </c>
      <c r="H73" s="1303">
        <v>11.073974740000001</v>
      </c>
      <c r="I73" s="1297">
        <v>25</v>
      </c>
      <c r="J73" s="1296">
        <v>21</v>
      </c>
      <c r="K73" s="1295">
        <v>46</v>
      </c>
      <c r="L73" s="1294">
        <v>8.3333333333333339</v>
      </c>
      <c r="M73" s="1293">
        <v>7</v>
      </c>
      <c r="N73" s="1292">
        <v>15.333333333333334</v>
      </c>
      <c r="O73" s="1302">
        <v>119</v>
      </c>
      <c r="P73" s="1290">
        <v>203</v>
      </c>
    </row>
    <row r="74" spans="1:16" ht="13.5" customHeight="1" x14ac:dyDescent="0.35">
      <c r="A74" s="1301" t="s">
        <v>230</v>
      </c>
      <c r="B74" s="1301" t="s">
        <v>231</v>
      </c>
      <c r="C74" s="1301" t="s">
        <v>932</v>
      </c>
      <c r="D74" s="1301" t="s">
        <v>59</v>
      </c>
      <c r="E74" s="1301" t="s">
        <v>129</v>
      </c>
      <c r="F74" s="1305">
        <v>10.00391679</v>
      </c>
      <c r="G74" s="1304">
        <v>0</v>
      </c>
      <c r="H74" s="1303">
        <v>7.6813626529999999</v>
      </c>
      <c r="I74" s="1297">
        <v>5</v>
      </c>
      <c r="J74" s="1296">
        <v>11</v>
      </c>
      <c r="K74" s="1295">
        <v>14</v>
      </c>
      <c r="L74" s="1294">
        <v>1.6666666666666667</v>
      </c>
      <c r="M74" s="1293">
        <v>3.6666666666666665</v>
      </c>
      <c r="N74" s="1292">
        <v>4.666666666666667</v>
      </c>
      <c r="O74" s="1302">
        <v>19</v>
      </c>
      <c r="P74" s="1290">
        <v>287</v>
      </c>
    </row>
    <row r="75" spans="1:16" ht="13.5" customHeight="1" x14ac:dyDescent="0.35">
      <c r="A75" s="1301" t="s">
        <v>232</v>
      </c>
      <c r="B75" s="1301" t="s">
        <v>233</v>
      </c>
      <c r="C75" s="1301" t="s">
        <v>932</v>
      </c>
      <c r="D75" s="1301" t="s">
        <v>59</v>
      </c>
      <c r="E75" s="1301" t="s">
        <v>129</v>
      </c>
      <c r="F75" s="1305">
        <v>16.853057750000001</v>
      </c>
      <c r="G75" s="1304">
        <v>11.115322020000001</v>
      </c>
      <c r="H75" s="1303">
        <v>13.75568105</v>
      </c>
      <c r="I75" s="1297">
        <v>23</v>
      </c>
      <c r="J75" s="1296">
        <v>13</v>
      </c>
      <c r="K75" s="1295">
        <v>42</v>
      </c>
      <c r="L75" s="1294">
        <v>7.666666666666667</v>
      </c>
      <c r="M75" s="1293">
        <v>4.333333333333333</v>
      </c>
      <c r="N75" s="1292">
        <v>14</v>
      </c>
      <c r="O75" s="1302">
        <v>213</v>
      </c>
      <c r="P75" s="1290">
        <v>182</v>
      </c>
    </row>
    <row r="76" spans="1:16" ht="13.5" customHeight="1" x14ac:dyDescent="0.35">
      <c r="A76" s="1301" t="s">
        <v>234</v>
      </c>
      <c r="B76" s="1301" t="s">
        <v>235</v>
      </c>
      <c r="C76" s="1301" t="s">
        <v>932</v>
      </c>
      <c r="D76" s="1301" t="s">
        <v>59</v>
      </c>
      <c r="E76" s="1301" t="s">
        <v>129</v>
      </c>
      <c r="F76" s="1305">
        <v>11.075557310000001</v>
      </c>
      <c r="G76" s="1304">
        <v>6.1850959679999997</v>
      </c>
      <c r="H76" s="1303">
        <v>8.5168820969999999</v>
      </c>
      <c r="I76" s="1297">
        <v>24</v>
      </c>
      <c r="J76" s="1296">
        <v>15</v>
      </c>
      <c r="K76" s="1295">
        <v>40</v>
      </c>
      <c r="L76" s="1294">
        <v>8</v>
      </c>
      <c r="M76" s="1293">
        <v>5</v>
      </c>
      <c r="N76" s="1292">
        <v>13.333333333333334</v>
      </c>
      <c r="O76" s="1302">
        <v>32</v>
      </c>
      <c r="P76" s="1290">
        <v>260</v>
      </c>
    </row>
    <row r="77" spans="1:16" ht="13.5" customHeight="1" x14ac:dyDescent="0.35">
      <c r="A77" s="1301" t="s">
        <v>236</v>
      </c>
      <c r="B77" s="1301" t="s">
        <v>237</v>
      </c>
      <c r="C77" s="1301" t="s">
        <v>932</v>
      </c>
      <c r="D77" s="1301" t="s">
        <v>59</v>
      </c>
      <c r="E77" s="1301" t="s">
        <v>129</v>
      </c>
      <c r="F77" s="1305">
        <v>9.1931110040000004</v>
      </c>
      <c r="G77" s="1304">
        <v>9.4224323230000007</v>
      </c>
      <c r="H77" s="1303">
        <v>9.3227032820000009</v>
      </c>
      <c r="I77" s="1297">
        <v>17</v>
      </c>
      <c r="J77" s="1296">
        <v>19</v>
      </c>
      <c r="K77" s="1295">
        <v>44</v>
      </c>
      <c r="L77" s="1294">
        <v>5.666666666666667</v>
      </c>
      <c r="M77" s="1293">
        <v>6.333333333333333</v>
      </c>
      <c r="N77" s="1292">
        <v>14.666666666666666</v>
      </c>
      <c r="O77" s="1302">
        <v>57</v>
      </c>
      <c r="P77" s="1290">
        <v>181</v>
      </c>
    </row>
    <row r="78" spans="1:16" ht="13.5" customHeight="1" x14ac:dyDescent="0.35">
      <c r="A78" s="1301" t="s">
        <v>238</v>
      </c>
      <c r="B78" s="1301" t="s">
        <v>239</v>
      </c>
      <c r="C78" s="1301" t="s">
        <v>932</v>
      </c>
      <c r="D78" s="1301" t="s">
        <v>59</v>
      </c>
      <c r="E78" s="1301" t="s">
        <v>129</v>
      </c>
      <c r="F78" s="1305">
        <v>10.024841</v>
      </c>
      <c r="G78" s="1304">
        <v>9.0875631329999997</v>
      </c>
      <c r="H78" s="1303">
        <v>9.5466017829999998</v>
      </c>
      <c r="I78" s="1297">
        <v>23</v>
      </c>
      <c r="J78" s="1296">
        <v>16</v>
      </c>
      <c r="K78" s="1295">
        <v>34</v>
      </c>
      <c r="L78" s="1294">
        <v>7.666666666666667</v>
      </c>
      <c r="M78" s="1293">
        <v>5.333333333333333</v>
      </c>
      <c r="N78" s="1292">
        <v>11.333333333333334</v>
      </c>
      <c r="O78" s="1302">
        <v>65</v>
      </c>
      <c r="P78" s="1290">
        <v>200</v>
      </c>
    </row>
    <row r="79" spans="1:16" ht="13.5" customHeight="1" x14ac:dyDescent="0.35">
      <c r="A79" s="1301" t="s">
        <v>240</v>
      </c>
      <c r="B79" s="1301" t="s">
        <v>241</v>
      </c>
      <c r="C79" s="1301" t="s">
        <v>932</v>
      </c>
      <c r="D79" s="1301" t="s">
        <v>59</v>
      </c>
      <c r="E79" s="1301" t="s">
        <v>129</v>
      </c>
      <c r="F79" s="1305">
        <v>20.921396680000001</v>
      </c>
      <c r="G79" s="1304">
        <v>15.240156219999999</v>
      </c>
      <c r="H79" s="1303">
        <v>18.043236220000001</v>
      </c>
      <c r="I79" s="1297">
        <v>24</v>
      </c>
      <c r="J79" s="1296">
        <v>15</v>
      </c>
      <c r="K79" s="1295">
        <v>32</v>
      </c>
      <c r="L79" s="1294">
        <v>8</v>
      </c>
      <c r="M79" s="1293">
        <v>5</v>
      </c>
      <c r="N79" s="1292">
        <v>10.666666666666666</v>
      </c>
      <c r="O79" s="1302">
        <v>295</v>
      </c>
      <c r="P79" s="1290">
        <v>100</v>
      </c>
    </row>
    <row r="80" spans="1:16" ht="13.5" customHeight="1" x14ac:dyDescent="0.35">
      <c r="A80" s="1301" t="s">
        <v>242</v>
      </c>
      <c r="B80" s="1301" t="s">
        <v>243</v>
      </c>
      <c r="C80" s="1301" t="s">
        <v>932</v>
      </c>
      <c r="D80" s="1301" t="s">
        <v>59</v>
      </c>
      <c r="E80" s="1301" t="s">
        <v>129</v>
      </c>
      <c r="F80" s="1305">
        <v>16.613305669999999</v>
      </c>
      <c r="G80" s="1304">
        <v>11.55183345</v>
      </c>
      <c r="H80" s="1303">
        <v>14.07900143</v>
      </c>
      <c r="I80" s="1297">
        <v>14</v>
      </c>
      <c r="J80" s="1296">
        <v>12</v>
      </c>
      <c r="K80" s="1295">
        <v>27</v>
      </c>
      <c r="L80" s="1294">
        <v>4.666666666666667</v>
      </c>
      <c r="M80" s="1293">
        <v>4</v>
      </c>
      <c r="N80" s="1292">
        <v>9</v>
      </c>
      <c r="O80" s="1302">
        <v>224</v>
      </c>
      <c r="P80" s="1290">
        <v>211</v>
      </c>
    </row>
    <row r="81" spans="1:16" ht="13.5" customHeight="1" x14ac:dyDescent="0.35">
      <c r="A81" s="1301" t="s">
        <v>244</v>
      </c>
      <c r="B81" s="1301" t="s">
        <v>245</v>
      </c>
      <c r="C81" s="1301" t="s">
        <v>932</v>
      </c>
      <c r="D81" s="1301" t="s">
        <v>59</v>
      </c>
      <c r="E81" s="1301" t="s">
        <v>129</v>
      </c>
      <c r="F81" s="1305">
        <v>0</v>
      </c>
      <c r="G81" s="1304">
        <v>0</v>
      </c>
      <c r="H81" s="1303">
        <v>4.6250212519999998</v>
      </c>
      <c r="I81" s="1297">
        <v>4</v>
      </c>
      <c r="J81" s="1296">
        <v>7</v>
      </c>
      <c r="K81" s="1295">
        <v>11</v>
      </c>
      <c r="L81" s="1294">
        <v>1.3333333333333333</v>
      </c>
      <c r="M81" s="1293">
        <v>2.3333333333333335</v>
      </c>
      <c r="N81" s="1292">
        <v>3.6666666666666665</v>
      </c>
      <c r="O81" s="1302">
        <v>5</v>
      </c>
      <c r="P81" s="1290">
        <v>286</v>
      </c>
    </row>
    <row r="82" spans="1:16" ht="13.5" customHeight="1" x14ac:dyDescent="0.35">
      <c r="A82" s="1301" t="s">
        <v>248</v>
      </c>
      <c r="B82" s="1301" t="s">
        <v>249</v>
      </c>
      <c r="C82" s="1301" t="s">
        <v>932</v>
      </c>
      <c r="D82" s="1301" t="s">
        <v>59</v>
      </c>
      <c r="E82" s="1301" t="s">
        <v>129</v>
      </c>
      <c r="F82" s="1305">
        <v>19.475758970000001</v>
      </c>
      <c r="G82" s="1304">
        <v>13.680442749999999</v>
      </c>
      <c r="H82" s="1303">
        <v>16.407539400000001</v>
      </c>
      <c r="I82" s="1297">
        <v>47</v>
      </c>
      <c r="J82" s="1296">
        <v>33</v>
      </c>
      <c r="K82" s="1295">
        <v>82</v>
      </c>
      <c r="L82" s="1294">
        <v>15.666666666666666</v>
      </c>
      <c r="M82" s="1293">
        <v>11</v>
      </c>
      <c r="N82" s="1292">
        <v>27.333333333333332</v>
      </c>
      <c r="O82" s="1302">
        <v>275</v>
      </c>
      <c r="P82" s="1290">
        <v>32</v>
      </c>
    </row>
    <row r="83" spans="1:16" ht="13.5" customHeight="1" x14ac:dyDescent="0.35">
      <c r="A83" s="1301" t="s">
        <v>252</v>
      </c>
      <c r="B83" s="1301" t="s">
        <v>253</v>
      </c>
      <c r="C83" s="1301" t="s">
        <v>932</v>
      </c>
      <c r="D83" s="1301" t="s">
        <v>59</v>
      </c>
      <c r="E83" s="1301" t="s">
        <v>129</v>
      </c>
      <c r="F83" s="1305">
        <v>8.9312352520000005</v>
      </c>
      <c r="G83" s="1304">
        <v>8.7821949279999991</v>
      </c>
      <c r="H83" s="1303">
        <v>8.8221900610000006</v>
      </c>
      <c r="I83" s="1297">
        <v>10</v>
      </c>
      <c r="J83" s="1296">
        <v>6</v>
      </c>
      <c r="K83" s="1295">
        <v>19</v>
      </c>
      <c r="L83" s="1294">
        <v>3.3333333333333335</v>
      </c>
      <c r="M83" s="1293">
        <v>2</v>
      </c>
      <c r="N83" s="1292">
        <v>6.333333333333333</v>
      </c>
      <c r="O83" s="1302">
        <v>43</v>
      </c>
      <c r="P83" s="1290">
        <v>295</v>
      </c>
    </row>
    <row r="84" spans="1:16" ht="13.5" customHeight="1" x14ac:dyDescent="0.35">
      <c r="A84" s="1301" t="s">
        <v>624</v>
      </c>
      <c r="B84" s="1301" t="s">
        <v>625</v>
      </c>
      <c r="C84" s="1301" t="s">
        <v>927</v>
      </c>
      <c r="D84" s="1301" t="s">
        <v>56</v>
      </c>
      <c r="E84" s="1301" t="s">
        <v>129</v>
      </c>
      <c r="F84" s="1305">
        <v>9.0911713209999991</v>
      </c>
      <c r="G84" s="1304">
        <v>7.9319806850000001</v>
      </c>
      <c r="H84" s="1303">
        <v>8.4989686080000002</v>
      </c>
      <c r="I84" s="1297">
        <v>32</v>
      </c>
      <c r="J84" s="1296">
        <v>29</v>
      </c>
      <c r="K84" s="1295">
        <v>62</v>
      </c>
      <c r="L84" s="1294">
        <v>10.666666666666666</v>
      </c>
      <c r="M84" s="1293">
        <v>9.6666666666666661</v>
      </c>
      <c r="N84" s="1292">
        <v>20.666666666666668</v>
      </c>
      <c r="O84" s="1302">
        <v>30</v>
      </c>
      <c r="P84" s="1290">
        <v>267</v>
      </c>
    </row>
    <row r="85" spans="1:16" ht="13.5" customHeight="1" x14ac:dyDescent="0.35">
      <c r="A85" s="1301" t="s">
        <v>616</v>
      </c>
      <c r="B85" s="1301" t="s">
        <v>617</v>
      </c>
      <c r="C85" s="1301" t="s">
        <v>927</v>
      </c>
      <c r="D85" s="1301" t="s">
        <v>56</v>
      </c>
      <c r="E85" s="1301" t="s">
        <v>129</v>
      </c>
      <c r="F85" s="1305">
        <v>13.08638015</v>
      </c>
      <c r="G85" s="1304">
        <v>8.5700143069999992</v>
      </c>
      <c r="H85" s="1303">
        <v>10.72539145</v>
      </c>
      <c r="I85" s="1297">
        <v>17</v>
      </c>
      <c r="J85" s="1296">
        <v>11</v>
      </c>
      <c r="K85" s="1295">
        <v>31</v>
      </c>
      <c r="L85" s="1294">
        <v>5.666666666666667</v>
      </c>
      <c r="M85" s="1293">
        <v>3.6666666666666665</v>
      </c>
      <c r="N85" s="1292">
        <v>10.333333333333334</v>
      </c>
      <c r="O85" s="1302">
        <v>108</v>
      </c>
      <c r="P85" s="1290">
        <v>237</v>
      </c>
    </row>
    <row r="86" spans="1:16" ht="13.5" customHeight="1" x14ac:dyDescent="0.35">
      <c r="A86" s="1301" t="s">
        <v>618</v>
      </c>
      <c r="B86" s="1301" t="s">
        <v>619</v>
      </c>
      <c r="C86" s="1301" t="s">
        <v>927</v>
      </c>
      <c r="D86" s="1301" t="s">
        <v>56</v>
      </c>
      <c r="E86" s="1301" t="s">
        <v>129</v>
      </c>
      <c r="F86" s="1305">
        <v>11.782186790000001</v>
      </c>
      <c r="G86" s="1304">
        <v>12.29797909</v>
      </c>
      <c r="H86" s="1303">
        <v>12.038139279999999</v>
      </c>
      <c r="I86" s="1297">
        <v>11</v>
      </c>
      <c r="J86" s="1296">
        <v>20</v>
      </c>
      <c r="K86" s="1295">
        <v>36</v>
      </c>
      <c r="L86" s="1294">
        <v>3.6666666666666665</v>
      </c>
      <c r="M86" s="1293">
        <v>6.666666666666667</v>
      </c>
      <c r="N86" s="1292">
        <v>12</v>
      </c>
      <c r="O86" s="1302">
        <v>156</v>
      </c>
      <c r="P86" s="1290">
        <v>272</v>
      </c>
    </row>
    <row r="87" spans="1:16" ht="13.5" customHeight="1" x14ac:dyDescent="0.35">
      <c r="A87" s="1301" t="s">
        <v>620</v>
      </c>
      <c r="B87" s="1301" t="s">
        <v>621</v>
      </c>
      <c r="C87" s="1301" t="s">
        <v>927</v>
      </c>
      <c r="D87" s="1301" t="s">
        <v>56</v>
      </c>
      <c r="E87" s="1301" t="s">
        <v>129</v>
      </c>
      <c r="F87" s="1305">
        <v>12.244857959999999</v>
      </c>
      <c r="G87" s="1304">
        <v>7.4252847209999997</v>
      </c>
      <c r="H87" s="1303">
        <v>9.7514620080000007</v>
      </c>
      <c r="I87" s="1297">
        <v>13</v>
      </c>
      <c r="J87" s="1296">
        <v>8</v>
      </c>
      <c r="K87" s="1295">
        <v>27</v>
      </c>
      <c r="L87" s="1294">
        <v>4.333333333333333</v>
      </c>
      <c r="M87" s="1293">
        <v>2.6666666666666665</v>
      </c>
      <c r="N87" s="1292">
        <v>9</v>
      </c>
      <c r="O87" s="1302">
        <v>69</v>
      </c>
      <c r="P87" s="1290">
        <v>143</v>
      </c>
    </row>
    <row r="88" spans="1:16" ht="13.5" customHeight="1" x14ac:dyDescent="0.35">
      <c r="A88" s="1301" t="s">
        <v>622</v>
      </c>
      <c r="B88" s="1301" t="s">
        <v>623</v>
      </c>
      <c r="C88" s="1301" t="s">
        <v>927</v>
      </c>
      <c r="D88" s="1301" t="s">
        <v>56</v>
      </c>
      <c r="E88" s="1301" t="s">
        <v>129</v>
      </c>
      <c r="F88" s="1305">
        <v>16.342571960000001</v>
      </c>
      <c r="G88" s="1304">
        <v>10.24149521</v>
      </c>
      <c r="H88" s="1303">
        <v>13.265355639999999</v>
      </c>
      <c r="I88" s="1297">
        <v>20</v>
      </c>
      <c r="J88" s="1296">
        <v>17</v>
      </c>
      <c r="K88" s="1295">
        <v>42</v>
      </c>
      <c r="L88" s="1294">
        <v>6.666666666666667</v>
      </c>
      <c r="M88" s="1293">
        <v>5.666666666666667</v>
      </c>
      <c r="N88" s="1292">
        <v>14</v>
      </c>
      <c r="O88" s="1302">
        <v>198</v>
      </c>
      <c r="P88" s="1290">
        <v>138</v>
      </c>
    </row>
    <row r="89" spans="1:16" ht="13.5" customHeight="1" x14ac:dyDescent="0.35">
      <c r="A89" s="1301" t="s">
        <v>626</v>
      </c>
      <c r="B89" s="1301" t="s">
        <v>627</v>
      </c>
      <c r="C89" s="1301" t="s">
        <v>927</v>
      </c>
      <c r="D89" s="1301" t="s">
        <v>56</v>
      </c>
      <c r="E89" s="1301" t="s">
        <v>129</v>
      </c>
      <c r="F89" s="1305">
        <v>10.574898660000001</v>
      </c>
      <c r="G89" s="1304">
        <v>11.5140549</v>
      </c>
      <c r="H89" s="1303">
        <v>11.11759809</v>
      </c>
      <c r="I89" s="1297">
        <v>15</v>
      </c>
      <c r="J89" s="1296">
        <v>20</v>
      </c>
      <c r="K89" s="1295">
        <v>39</v>
      </c>
      <c r="L89" s="1294">
        <v>5</v>
      </c>
      <c r="M89" s="1293">
        <v>6.666666666666667</v>
      </c>
      <c r="N89" s="1292">
        <v>13</v>
      </c>
      <c r="O89" s="1302">
        <v>120</v>
      </c>
      <c r="P89" s="1290">
        <v>279</v>
      </c>
    </row>
    <row r="90" spans="1:16" ht="13.5" customHeight="1" x14ac:dyDescent="0.35">
      <c r="A90" s="1301" t="s">
        <v>628</v>
      </c>
      <c r="B90" s="1301" t="s">
        <v>629</v>
      </c>
      <c r="C90" s="1301" t="s">
        <v>927</v>
      </c>
      <c r="D90" s="1301" t="s">
        <v>56</v>
      </c>
      <c r="E90" s="1301" t="s">
        <v>129</v>
      </c>
      <c r="F90" s="1305">
        <v>11.43381492</v>
      </c>
      <c r="G90" s="1304">
        <v>10.666232770000001</v>
      </c>
      <c r="H90" s="1303">
        <v>10.985128169999999</v>
      </c>
      <c r="I90" s="1297">
        <v>14</v>
      </c>
      <c r="J90" s="1296">
        <v>13</v>
      </c>
      <c r="K90" s="1295">
        <v>28</v>
      </c>
      <c r="L90" s="1294">
        <v>4.666666666666667</v>
      </c>
      <c r="M90" s="1293">
        <v>4.333333333333333</v>
      </c>
      <c r="N90" s="1292">
        <v>9.3333333333333339</v>
      </c>
      <c r="O90" s="1302">
        <v>113</v>
      </c>
      <c r="P90" s="1290">
        <v>261</v>
      </c>
    </row>
    <row r="91" spans="1:16" ht="13.5" customHeight="1" x14ac:dyDescent="0.35">
      <c r="A91" s="1301" t="s">
        <v>305</v>
      </c>
      <c r="B91" s="1301" t="s">
        <v>306</v>
      </c>
      <c r="C91" s="1301" t="s">
        <v>954</v>
      </c>
      <c r="D91" s="1301" t="s">
        <v>57</v>
      </c>
      <c r="E91" s="1301" t="s">
        <v>129</v>
      </c>
      <c r="F91" s="1305">
        <v>0</v>
      </c>
      <c r="G91" s="1304">
        <v>0</v>
      </c>
      <c r="H91" s="1303">
        <v>0</v>
      </c>
      <c r="I91" s="1297">
        <v>0</v>
      </c>
      <c r="J91" s="1296">
        <v>0</v>
      </c>
      <c r="K91" s="1295">
        <v>0</v>
      </c>
      <c r="L91" s="1294">
        <v>0</v>
      </c>
      <c r="M91" s="1293">
        <v>0</v>
      </c>
      <c r="N91" s="1292">
        <v>0</v>
      </c>
      <c r="O91" s="1302">
        <v>1</v>
      </c>
      <c r="P91" s="1290">
        <v>208</v>
      </c>
    </row>
    <row r="92" spans="1:16" ht="13.5" customHeight="1" x14ac:dyDescent="0.35">
      <c r="A92" s="1301" t="s">
        <v>293</v>
      </c>
      <c r="B92" s="1301" t="s">
        <v>294</v>
      </c>
      <c r="C92" s="1301" t="s">
        <v>954</v>
      </c>
      <c r="D92" s="1301" t="s">
        <v>57</v>
      </c>
      <c r="E92" s="1301" t="s">
        <v>129</v>
      </c>
      <c r="F92" s="1305">
        <v>27.414211760000001</v>
      </c>
      <c r="G92" s="1304">
        <v>10.59756644</v>
      </c>
      <c r="H92" s="1303">
        <v>18.57635763</v>
      </c>
      <c r="I92" s="1297">
        <v>43</v>
      </c>
      <c r="J92" s="1296">
        <v>20</v>
      </c>
      <c r="K92" s="1295">
        <v>59</v>
      </c>
      <c r="L92" s="1294">
        <v>14.333333333333334</v>
      </c>
      <c r="M92" s="1293">
        <v>6.666666666666667</v>
      </c>
      <c r="N92" s="1292">
        <v>19.666666666666668</v>
      </c>
      <c r="O92" s="1302">
        <v>302</v>
      </c>
      <c r="P92" s="1290">
        <v>5</v>
      </c>
    </row>
    <row r="93" spans="1:16" ht="13.5" customHeight="1" x14ac:dyDescent="0.35">
      <c r="A93" s="1301" t="s">
        <v>295</v>
      </c>
      <c r="B93" s="1301" t="s">
        <v>296</v>
      </c>
      <c r="C93" s="1301" t="s">
        <v>954</v>
      </c>
      <c r="D93" s="1301" t="s">
        <v>57</v>
      </c>
      <c r="E93" s="1301" t="s">
        <v>129</v>
      </c>
      <c r="F93" s="1305">
        <v>10.501921129999999</v>
      </c>
      <c r="G93" s="1304">
        <v>5.8115089969999998</v>
      </c>
      <c r="H93" s="1303">
        <v>8.0287314340000009</v>
      </c>
      <c r="I93" s="1297">
        <v>41</v>
      </c>
      <c r="J93" s="1296">
        <v>24</v>
      </c>
      <c r="K93" s="1295">
        <v>66</v>
      </c>
      <c r="L93" s="1294">
        <v>13.666666666666666</v>
      </c>
      <c r="M93" s="1293">
        <v>8</v>
      </c>
      <c r="N93" s="1292">
        <v>22</v>
      </c>
      <c r="O93" s="1302">
        <v>24</v>
      </c>
      <c r="P93" s="1290">
        <v>184</v>
      </c>
    </row>
    <row r="94" spans="1:16" ht="13.5" customHeight="1" x14ac:dyDescent="0.35">
      <c r="A94" s="1301" t="s">
        <v>297</v>
      </c>
      <c r="B94" s="1301" t="s">
        <v>298</v>
      </c>
      <c r="C94" s="1301" t="s">
        <v>954</v>
      </c>
      <c r="D94" s="1301" t="s">
        <v>57</v>
      </c>
      <c r="E94" s="1301" t="s">
        <v>129</v>
      </c>
      <c r="F94" s="1305">
        <v>11.34734907</v>
      </c>
      <c r="G94" s="1304">
        <v>9.9351047290000007</v>
      </c>
      <c r="H94" s="1303">
        <v>10.543225769999999</v>
      </c>
      <c r="I94" s="1297">
        <v>29</v>
      </c>
      <c r="J94" s="1296">
        <v>30</v>
      </c>
      <c r="K94" s="1295">
        <v>60</v>
      </c>
      <c r="L94" s="1294">
        <v>9.6666666666666661</v>
      </c>
      <c r="M94" s="1293">
        <v>10</v>
      </c>
      <c r="N94" s="1292">
        <v>20</v>
      </c>
      <c r="O94" s="1302">
        <v>101</v>
      </c>
      <c r="P94" s="1290">
        <v>190</v>
      </c>
    </row>
    <row r="95" spans="1:16" ht="13.5" customHeight="1" x14ac:dyDescent="0.35">
      <c r="A95" s="1301" t="s">
        <v>299</v>
      </c>
      <c r="B95" s="1301" t="s">
        <v>300</v>
      </c>
      <c r="C95" s="1301" t="s">
        <v>954</v>
      </c>
      <c r="D95" s="1301" t="s">
        <v>57</v>
      </c>
      <c r="E95" s="1301" t="s">
        <v>129</v>
      </c>
      <c r="F95" s="1305">
        <v>21.317594710000002</v>
      </c>
      <c r="G95" s="1304">
        <v>14.794277490000001</v>
      </c>
      <c r="H95" s="1303">
        <v>18.003381529999999</v>
      </c>
      <c r="I95" s="1297">
        <v>65</v>
      </c>
      <c r="J95" s="1296">
        <v>44</v>
      </c>
      <c r="K95" s="1295">
        <v>113</v>
      </c>
      <c r="L95" s="1294">
        <v>21.666666666666668</v>
      </c>
      <c r="M95" s="1293">
        <v>14.666666666666666</v>
      </c>
      <c r="N95" s="1292">
        <v>37.666666666666664</v>
      </c>
      <c r="O95" s="1302">
        <v>294</v>
      </c>
      <c r="P95" s="1290">
        <v>49</v>
      </c>
    </row>
    <row r="96" spans="1:16" ht="13.5" customHeight="1" x14ac:dyDescent="0.35">
      <c r="A96" s="1301" t="s">
        <v>301</v>
      </c>
      <c r="B96" s="1301" t="s">
        <v>302</v>
      </c>
      <c r="C96" s="1301" t="s">
        <v>954</v>
      </c>
      <c r="D96" s="1301" t="s">
        <v>57</v>
      </c>
      <c r="E96" s="1301" t="s">
        <v>129</v>
      </c>
      <c r="F96" s="1305">
        <v>14.222288989999999</v>
      </c>
      <c r="G96" s="1304">
        <v>10.42821644</v>
      </c>
      <c r="H96" s="1303">
        <v>12.21798169</v>
      </c>
      <c r="I96" s="1297">
        <v>54</v>
      </c>
      <c r="J96" s="1296">
        <v>44</v>
      </c>
      <c r="K96" s="1295">
        <v>98</v>
      </c>
      <c r="L96" s="1294">
        <v>18</v>
      </c>
      <c r="M96" s="1293">
        <v>14.666666666666666</v>
      </c>
      <c r="N96" s="1292">
        <v>32.666666666666664</v>
      </c>
      <c r="O96" s="1302">
        <v>163</v>
      </c>
      <c r="P96" s="1290">
        <v>230</v>
      </c>
    </row>
    <row r="97" spans="1:16" ht="13.5" customHeight="1" x14ac:dyDescent="0.35">
      <c r="A97" s="1301" t="s">
        <v>303</v>
      </c>
      <c r="B97" s="1301" t="s">
        <v>304</v>
      </c>
      <c r="C97" s="1301" t="s">
        <v>954</v>
      </c>
      <c r="D97" s="1301" t="s">
        <v>57</v>
      </c>
      <c r="E97" s="1301" t="s">
        <v>129</v>
      </c>
      <c r="F97" s="1305">
        <v>10.46225228</v>
      </c>
      <c r="G97" s="1304">
        <v>8.7266992719999994</v>
      </c>
      <c r="H97" s="1303">
        <v>9.6147853889999997</v>
      </c>
      <c r="I97" s="1297">
        <v>25</v>
      </c>
      <c r="J97" s="1296">
        <v>17</v>
      </c>
      <c r="K97" s="1295">
        <v>44</v>
      </c>
      <c r="L97" s="1294">
        <v>8.3333333333333339</v>
      </c>
      <c r="M97" s="1293">
        <v>5.666666666666667</v>
      </c>
      <c r="N97" s="1292">
        <v>14.666666666666666</v>
      </c>
      <c r="O97" s="1302">
        <v>67</v>
      </c>
      <c r="P97" s="1290">
        <v>132</v>
      </c>
    </row>
    <row r="98" spans="1:16" ht="13.5" customHeight="1" x14ac:dyDescent="0.35">
      <c r="A98" s="1301" t="s">
        <v>307</v>
      </c>
      <c r="B98" s="1301" t="s">
        <v>308</v>
      </c>
      <c r="C98" s="1301" t="s">
        <v>954</v>
      </c>
      <c r="D98" s="1301" t="s">
        <v>57</v>
      </c>
      <c r="E98" s="1301" t="s">
        <v>129</v>
      </c>
      <c r="F98" s="1305">
        <v>14.968518319999999</v>
      </c>
      <c r="G98" s="1304">
        <v>12.332946250000001</v>
      </c>
      <c r="H98" s="1303">
        <v>13.58444016</v>
      </c>
      <c r="I98" s="1297">
        <v>59</v>
      </c>
      <c r="J98" s="1296">
        <v>53</v>
      </c>
      <c r="K98" s="1295">
        <v>112</v>
      </c>
      <c r="L98" s="1294">
        <v>19.666666666666668</v>
      </c>
      <c r="M98" s="1293">
        <v>17.666666666666668</v>
      </c>
      <c r="N98" s="1292">
        <v>37.333333333333336</v>
      </c>
      <c r="O98" s="1302">
        <v>209</v>
      </c>
      <c r="P98" s="1290">
        <v>102</v>
      </c>
    </row>
    <row r="99" spans="1:16" ht="13.5" customHeight="1" x14ac:dyDescent="0.35">
      <c r="A99" s="1301" t="s">
        <v>309</v>
      </c>
      <c r="B99" s="1301" t="s">
        <v>310</v>
      </c>
      <c r="C99" s="1301" t="s">
        <v>954</v>
      </c>
      <c r="D99" s="1301" t="s">
        <v>57</v>
      </c>
      <c r="E99" s="1301" t="s">
        <v>129</v>
      </c>
      <c r="F99" s="1305">
        <v>15.4786977</v>
      </c>
      <c r="G99" s="1304">
        <v>10.10517027</v>
      </c>
      <c r="H99" s="1303">
        <v>12.659218940000001</v>
      </c>
      <c r="I99" s="1297">
        <v>48</v>
      </c>
      <c r="J99" s="1306">
        <v>36</v>
      </c>
      <c r="K99" s="1295">
        <v>86</v>
      </c>
      <c r="L99" s="1294">
        <v>16</v>
      </c>
      <c r="M99" s="1293">
        <v>12</v>
      </c>
      <c r="N99" s="1292">
        <v>28.666666666666668</v>
      </c>
      <c r="O99" s="1302">
        <v>177</v>
      </c>
      <c r="P99" s="1290">
        <v>88</v>
      </c>
    </row>
    <row r="100" spans="1:16" ht="13.5" customHeight="1" x14ac:dyDescent="0.35">
      <c r="A100" s="1301" t="s">
        <v>311</v>
      </c>
      <c r="B100" s="1301" t="s">
        <v>312</v>
      </c>
      <c r="C100" s="1301" t="s">
        <v>954</v>
      </c>
      <c r="D100" s="1301" t="s">
        <v>57</v>
      </c>
      <c r="E100" s="1301" t="s">
        <v>129</v>
      </c>
      <c r="F100" s="1305">
        <v>15.97613177</v>
      </c>
      <c r="G100" s="1304">
        <v>6.9622984849999998</v>
      </c>
      <c r="H100" s="1303">
        <v>11.21568974</v>
      </c>
      <c r="I100" s="1297">
        <v>49</v>
      </c>
      <c r="J100" s="1296">
        <v>25</v>
      </c>
      <c r="K100" s="1295">
        <v>74</v>
      </c>
      <c r="L100" s="1294">
        <v>16.333333333333332</v>
      </c>
      <c r="M100" s="1293">
        <v>8.3333333333333339</v>
      </c>
      <c r="N100" s="1292">
        <v>24.666666666666668</v>
      </c>
      <c r="O100" s="1302">
        <v>124</v>
      </c>
      <c r="P100" s="1290">
        <v>59</v>
      </c>
    </row>
    <row r="101" spans="1:16" ht="13.5" customHeight="1" x14ac:dyDescent="0.35">
      <c r="A101" s="1301" t="s">
        <v>313</v>
      </c>
      <c r="B101" s="1301" t="s">
        <v>314</v>
      </c>
      <c r="C101" s="1301" t="s">
        <v>954</v>
      </c>
      <c r="D101" s="1301" t="s">
        <v>57</v>
      </c>
      <c r="E101" s="1301" t="s">
        <v>129</v>
      </c>
      <c r="F101" s="1305">
        <v>14.61653907</v>
      </c>
      <c r="G101" s="1304">
        <v>12.37619696</v>
      </c>
      <c r="H101" s="1303">
        <v>13.44662787</v>
      </c>
      <c r="I101" s="1297">
        <v>32</v>
      </c>
      <c r="J101" s="1296">
        <v>32</v>
      </c>
      <c r="K101" s="1295">
        <v>68</v>
      </c>
      <c r="L101" s="1294">
        <v>10.666666666666666</v>
      </c>
      <c r="M101" s="1293">
        <v>10.666666666666666</v>
      </c>
      <c r="N101" s="1292">
        <v>22.666666666666668</v>
      </c>
      <c r="O101" s="1302">
        <v>203</v>
      </c>
      <c r="P101" s="1290">
        <v>60</v>
      </c>
    </row>
    <row r="102" spans="1:16" ht="13.5" customHeight="1" x14ac:dyDescent="0.35">
      <c r="A102" s="1301" t="s">
        <v>315</v>
      </c>
      <c r="B102" s="1301" t="s">
        <v>316</v>
      </c>
      <c r="C102" s="1301" t="s">
        <v>954</v>
      </c>
      <c r="D102" s="1301" t="s">
        <v>57</v>
      </c>
      <c r="E102" s="1301" t="s">
        <v>129</v>
      </c>
      <c r="F102" s="1305">
        <v>14.152140599999999</v>
      </c>
      <c r="G102" s="1304">
        <v>8.6421482520000001</v>
      </c>
      <c r="H102" s="1303">
        <v>11.23135328</v>
      </c>
      <c r="I102" s="1297">
        <v>16</v>
      </c>
      <c r="J102" s="1296">
        <v>10</v>
      </c>
      <c r="K102" s="1295">
        <v>42</v>
      </c>
      <c r="L102" s="1294">
        <v>5.333333333333333</v>
      </c>
      <c r="M102" s="1293">
        <v>3.3333333333333335</v>
      </c>
      <c r="N102" s="1292">
        <v>14</v>
      </c>
      <c r="O102" s="1302">
        <v>126</v>
      </c>
      <c r="P102" s="1290">
        <v>7</v>
      </c>
    </row>
    <row r="103" spans="1:16" ht="13.5" customHeight="1" x14ac:dyDescent="0.35">
      <c r="A103" s="1301" t="s">
        <v>317</v>
      </c>
      <c r="B103" s="1301" t="s">
        <v>318</v>
      </c>
      <c r="C103" s="1301" t="s">
        <v>954</v>
      </c>
      <c r="D103" s="1301" t="s">
        <v>57</v>
      </c>
      <c r="E103" s="1301" t="s">
        <v>129</v>
      </c>
      <c r="F103" s="1305">
        <v>15.025310279999999</v>
      </c>
      <c r="G103" s="1304">
        <v>10.11778569</v>
      </c>
      <c r="H103" s="1303">
        <v>12.4866139</v>
      </c>
      <c r="I103" s="1297">
        <v>22</v>
      </c>
      <c r="J103" s="1296">
        <v>20</v>
      </c>
      <c r="K103" s="1295">
        <v>38</v>
      </c>
      <c r="L103" s="1294">
        <v>7.333333333333333</v>
      </c>
      <c r="M103" s="1293">
        <v>6.666666666666667</v>
      </c>
      <c r="N103" s="1292">
        <v>12.666666666666666</v>
      </c>
      <c r="O103" s="1302">
        <v>174</v>
      </c>
      <c r="P103" s="1290">
        <v>96</v>
      </c>
    </row>
    <row r="104" spans="1:16" ht="13.5" customHeight="1" x14ac:dyDescent="0.35">
      <c r="A104" s="1301" t="s">
        <v>319</v>
      </c>
      <c r="B104" s="1301" t="s">
        <v>320</v>
      </c>
      <c r="C104" s="1301" t="s">
        <v>954</v>
      </c>
      <c r="D104" s="1301" t="s">
        <v>57</v>
      </c>
      <c r="E104" s="1301" t="s">
        <v>129</v>
      </c>
      <c r="F104" s="1305">
        <v>20.481687470000001</v>
      </c>
      <c r="G104" s="1304">
        <v>10.995437089999999</v>
      </c>
      <c r="H104" s="1303">
        <v>15.289613640000001</v>
      </c>
      <c r="I104" s="1297">
        <v>35</v>
      </c>
      <c r="J104" s="1296">
        <v>21</v>
      </c>
      <c r="K104" s="1295">
        <v>68</v>
      </c>
      <c r="L104" s="1294">
        <v>11.666666666666666</v>
      </c>
      <c r="M104" s="1293">
        <v>7</v>
      </c>
      <c r="N104" s="1292">
        <v>22.666666666666668</v>
      </c>
      <c r="O104" s="1302">
        <v>250</v>
      </c>
      <c r="P104" s="1290">
        <v>37</v>
      </c>
    </row>
    <row r="105" spans="1:16" ht="13.5" customHeight="1" x14ac:dyDescent="0.35">
      <c r="A105" s="1301" t="s">
        <v>321</v>
      </c>
      <c r="B105" s="1301" t="s">
        <v>322</v>
      </c>
      <c r="C105" s="1301" t="s">
        <v>954</v>
      </c>
      <c r="D105" s="1301" t="s">
        <v>57</v>
      </c>
      <c r="E105" s="1301" t="s">
        <v>129</v>
      </c>
      <c r="F105" s="1305">
        <v>14.23784631</v>
      </c>
      <c r="G105" s="1304">
        <v>8.2979944210000003</v>
      </c>
      <c r="H105" s="1303">
        <v>11.16007082</v>
      </c>
      <c r="I105" s="1297">
        <v>35</v>
      </c>
      <c r="J105" s="1296">
        <v>24</v>
      </c>
      <c r="K105" s="1295">
        <v>62</v>
      </c>
      <c r="L105" s="1294">
        <v>11.666666666666666</v>
      </c>
      <c r="M105" s="1293">
        <v>8</v>
      </c>
      <c r="N105" s="1292">
        <v>20.666666666666668</v>
      </c>
      <c r="O105" s="1302">
        <v>121</v>
      </c>
      <c r="P105" s="1290">
        <v>199</v>
      </c>
    </row>
    <row r="106" spans="1:16" ht="13.5" customHeight="1" x14ac:dyDescent="0.35">
      <c r="A106" s="1301" t="s">
        <v>323</v>
      </c>
      <c r="B106" s="1301" t="s">
        <v>324</v>
      </c>
      <c r="C106" s="1301" t="s">
        <v>954</v>
      </c>
      <c r="D106" s="1301" t="s">
        <v>57</v>
      </c>
      <c r="E106" s="1301" t="s">
        <v>129</v>
      </c>
      <c r="F106" s="1305">
        <v>14.275411699999999</v>
      </c>
      <c r="G106" s="1304">
        <v>9.8669697020000005</v>
      </c>
      <c r="H106" s="1303">
        <v>11.963538229999999</v>
      </c>
      <c r="I106" s="1297">
        <v>43</v>
      </c>
      <c r="J106" s="1296">
        <v>33</v>
      </c>
      <c r="K106" s="1295">
        <v>76</v>
      </c>
      <c r="L106" s="1294">
        <v>14.333333333333334</v>
      </c>
      <c r="M106" s="1293">
        <v>11</v>
      </c>
      <c r="N106" s="1292">
        <v>25.333333333333332</v>
      </c>
      <c r="O106" s="1302">
        <v>149</v>
      </c>
      <c r="P106" s="1290">
        <v>179</v>
      </c>
    </row>
    <row r="107" spans="1:16" ht="13.5" customHeight="1" x14ac:dyDescent="0.35">
      <c r="A107" s="1301" t="s">
        <v>325</v>
      </c>
      <c r="B107" s="1301" t="s">
        <v>326</v>
      </c>
      <c r="C107" s="1301" t="s">
        <v>954</v>
      </c>
      <c r="D107" s="1301" t="s">
        <v>57</v>
      </c>
      <c r="E107" s="1301" t="s">
        <v>129</v>
      </c>
      <c r="F107" s="1305">
        <v>20.231291089999999</v>
      </c>
      <c r="G107" s="1304">
        <v>10.31482666</v>
      </c>
      <c r="H107" s="1303">
        <v>15.148526009999999</v>
      </c>
      <c r="I107" s="1297">
        <v>61</v>
      </c>
      <c r="J107" s="1296">
        <v>33</v>
      </c>
      <c r="K107" s="1295">
        <v>95</v>
      </c>
      <c r="L107" s="1294">
        <v>20.333333333333332</v>
      </c>
      <c r="M107" s="1293">
        <v>11</v>
      </c>
      <c r="N107" s="1292">
        <v>31.666666666666668</v>
      </c>
      <c r="O107" s="1302">
        <v>247</v>
      </c>
      <c r="P107" s="1290">
        <v>151</v>
      </c>
    </row>
    <row r="108" spans="1:16" ht="13.5" customHeight="1" x14ac:dyDescent="0.35">
      <c r="A108" s="1301" t="s">
        <v>327</v>
      </c>
      <c r="B108" s="1301" t="s">
        <v>328</v>
      </c>
      <c r="C108" s="1301" t="s">
        <v>954</v>
      </c>
      <c r="D108" s="1301" t="s">
        <v>57</v>
      </c>
      <c r="E108" s="1301" t="s">
        <v>129</v>
      </c>
      <c r="F108" s="1305">
        <v>19.979773430000002</v>
      </c>
      <c r="G108" s="1304">
        <v>12.73630279</v>
      </c>
      <c r="H108" s="1303">
        <v>16.315089400000002</v>
      </c>
      <c r="I108" s="1297">
        <v>52</v>
      </c>
      <c r="J108" s="1296">
        <v>33</v>
      </c>
      <c r="K108" s="1295">
        <v>89</v>
      </c>
      <c r="L108" s="1294">
        <v>17.333333333333332</v>
      </c>
      <c r="M108" s="1293">
        <v>11</v>
      </c>
      <c r="N108" s="1292">
        <v>29.666666666666668</v>
      </c>
      <c r="O108" s="1302">
        <v>274</v>
      </c>
      <c r="P108" s="1290">
        <v>95</v>
      </c>
    </row>
    <row r="109" spans="1:16" ht="13.5" customHeight="1" x14ac:dyDescent="0.35">
      <c r="A109" s="1301" t="s">
        <v>329</v>
      </c>
      <c r="B109" s="1301" t="s">
        <v>330</v>
      </c>
      <c r="C109" s="1301" t="s">
        <v>954</v>
      </c>
      <c r="D109" s="1301" t="s">
        <v>57</v>
      </c>
      <c r="E109" s="1301" t="s">
        <v>129</v>
      </c>
      <c r="F109" s="1305">
        <v>14.20763732</v>
      </c>
      <c r="G109" s="1304">
        <v>13.94179784</v>
      </c>
      <c r="H109" s="1303">
        <v>14.045604900000001</v>
      </c>
      <c r="I109" s="1297">
        <v>21</v>
      </c>
      <c r="J109" s="1296">
        <v>23</v>
      </c>
      <c r="K109" s="1295">
        <v>50</v>
      </c>
      <c r="L109" s="1294">
        <v>7</v>
      </c>
      <c r="M109" s="1293">
        <v>7.666666666666667</v>
      </c>
      <c r="N109" s="1292">
        <v>16.666666666666668</v>
      </c>
      <c r="O109" s="1302">
        <v>223</v>
      </c>
      <c r="P109" s="1290">
        <v>28</v>
      </c>
    </row>
    <row r="110" spans="1:16" ht="13.5" customHeight="1" x14ac:dyDescent="0.35">
      <c r="A110" s="1301" t="s">
        <v>331</v>
      </c>
      <c r="B110" s="1301" t="s">
        <v>332</v>
      </c>
      <c r="C110" s="1301" t="s">
        <v>954</v>
      </c>
      <c r="D110" s="1301" t="s">
        <v>57</v>
      </c>
      <c r="E110" s="1301" t="s">
        <v>129</v>
      </c>
      <c r="F110" s="1305">
        <v>12.39760616</v>
      </c>
      <c r="G110" s="1304">
        <v>7.876853455</v>
      </c>
      <c r="H110" s="1303">
        <v>9.8390262130000004</v>
      </c>
      <c r="I110" s="1297">
        <v>17</v>
      </c>
      <c r="J110" s="1296">
        <v>18</v>
      </c>
      <c r="K110" s="1295">
        <v>34</v>
      </c>
      <c r="L110" s="1294">
        <v>5.666666666666667</v>
      </c>
      <c r="M110" s="1293">
        <v>6</v>
      </c>
      <c r="N110" s="1292">
        <v>11.333333333333334</v>
      </c>
      <c r="O110" s="1302">
        <v>74</v>
      </c>
      <c r="P110" s="1290">
        <v>122</v>
      </c>
    </row>
    <row r="111" spans="1:16" ht="13.5" customHeight="1" x14ac:dyDescent="0.35">
      <c r="A111" s="1301" t="s">
        <v>333</v>
      </c>
      <c r="B111" s="1301" t="s">
        <v>334</v>
      </c>
      <c r="C111" s="1301" t="s">
        <v>954</v>
      </c>
      <c r="D111" s="1301" t="s">
        <v>57</v>
      </c>
      <c r="E111" s="1301" t="s">
        <v>129</v>
      </c>
      <c r="F111" s="1305">
        <v>16.438510229999999</v>
      </c>
      <c r="G111" s="1304">
        <v>0</v>
      </c>
      <c r="H111" s="1303">
        <v>10.60041564</v>
      </c>
      <c r="I111" s="1297">
        <v>24</v>
      </c>
      <c r="J111" s="1296">
        <v>2</v>
      </c>
      <c r="K111" s="1295">
        <v>40</v>
      </c>
      <c r="L111" s="1294">
        <v>8</v>
      </c>
      <c r="M111" s="1293">
        <v>0.66666666666666663</v>
      </c>
      <c r="N111" s="1292">
        <v>13.333333333333334</v>
      </c>
      <c r="O111" s="1302">
        <v>104</v>
      </c>
      <c r="P111" s="1290">
        <v>270</v>
      </c>
    </row>
    <row r="112" spans="1:16" ht="13.5" customHeight="1" x14ac:dyDescent="0.35">
      <c r="A112" s="1301" t="s">
        <v>335</v>
      </c>
      <c r="B112" s="1301" t="s">
        <v>336</v>
      </c>
      <c r="C112" s="1301" t="s">
        <v>954</v>
      </c>
      <c r="D112" s="1301" t="s">
        <v>57</v>
      </c>
      <c r="E112" s="1301" t="s">
        <v>129</v>
      </c>
      <c r="F112" s="1305">
        <v>24.609517090000001</v>
      </c>
      <c r="G112" s="1304">
        <v>14.20820451</v>
      </c>
      <c r="H112" s="1303">
        <v>19.09368929</v>
      </c>
      <c r="I112" s="1297">
        <v>52</v>
      </c>
      <c r="J112" s="1296">
        <v>36</v>
      </c>
      <c r="K112" s="1295">
        <v>92</v>
      </c>
      <c r="L112" s="1294">
        <v>17.333333333333332</v>
      </c>
      <c r="M112" s="1293">
        <v>12</v>
      </c>
      <c r="N112" s="1292">
        <v>30.666666666666668</v>
      </c>
      <c r="O112" s="1302">
        <v>308</v>
      </c>
      <c r="P112" s="1290">
        <v>42</v>
      </c>
    </row>
    <row r="113" spans="1:16" ht="13.5" customHeight="1" x14ac:dyDescent="0.35">
      <c r="A113" s="1301" t="s">
        <v>337</v>
      </c>
      <c r="B113" s="1301" t="s">
        <v>338</v>
      </c>
      <c r="C113" s="1301" t="s">
        <v>954</v>
      </c>
      <c r="D113" s="1301" t="s">
        <v>57</v>
      </c>
      <c r="E113" s="1301" t="s">
        <v>129</v>
      </c>
      <c r="F113" s="1305">
        <v>22.91797657</v>
      </c>
      <c r="G113" s="1304">
        <v>13.56813429</v>
      </c>
      <c r="H113" s="1303">
        <v>18.073529829999998</v>
      </c>
      <c r="I113" s="1297">
        <v>55</v>
      </c>
      <c r="J113" s="1296">
        <v>31</v>
      </c>
      <c r="K113" s="1295">
        <v>90</v>
      </c>
      <c r="L113" s="1294">
        <v>18.333333333333332</v>
      </c>
      <c r="M113" s="1293">
        <v>10.333333333333334</v>
      </c>
      <c r="N113" s="1292">
        <v>30</v>
      </c>
      <c r="O113" s="1302">
        <v>296</v>
      </c>
      <c r="P113" s="1290">
        <v>35</v>
      </c>
    </row>
    <row r="114" spans="1:16" ht="13.5" customHeight="1" x14ac:dyDescent="0.35">
      <c r="A114" s="1301" t="s">
        <v>339</v>
      </c>
      <c r="B114" s="1301" t="s">
        <v>340</v>
      </c>
      <c r="C114" s="1301" t="s">
        <v>954</v>
      </c>
      <c r="D114" s="1301" t="s">
        <v>57</v>
      </c>
      <c r="E114" s="1301" t="s">
        <v>129</v>
      </c>
      <c r="F114" s="1305">
        <v>14.03235186</v>
      </c>
      <c r="G114" s="1304">
        <v>12.08150985</v>
      </c>
      <c r="H114" s="1303">
        <v>13.06280351</v>
      </c>
      <c r="I114" s="1297">
        <v>26</v>
      </c>
      <c r="J114" s="1296">
        <v>25</v>
      </c>
      <c r="K114" s="1295">
        <v>53</v>
      </c>
      <c r="L114" s="1294">
        <v>8.6666666666666661</v>
      </c>
      <c r="M114" s="1293">
        <v>8.3333333333333339</v>
      </c>
      <c r="N114" s="1292">
        <v>17.666666666666668</v>
      </c>
      <c r="O114" s="1302">
        <v>192</v>
      </c>
      <c r="P114" s="1290">
        <v>214</v>
      </c>
    </row>
    <row r="115" spans="1:16" ht="13.5" customHeight="1" x14ac:dyDescent="0.35">
      <c r="A115" s="1301" t="s">
        <v>341</v>
      </c>
      <c r="B115" s="1301" t="s">
        <v>342</v>
      </c>
      <c r="C115" s="1301" t="s">
        <v>954</v>
      </c>
      <c r="D115" s="1301" t="s">
        <v>57</v>
      </c>
      <c r="E115" s="1301" t="s">
        <v>129</v>
      </c>
      <c r="F115" s="1305">
        <v>14.96188375</v>
      </c>
      <c r="G115" s="1304">
        <v>14.791718120000001</v>
      </c>
      <c r="H115" s="1303">
        <v>15.0343345</v>
      </c>
      <c r="I115" s="1297">
        <v>42</v>
      </c>
      <c r="J115" s="1296">
        <v>32</v>
      </c>
      <c r="K115" s="1295">
        <v>78</v>
      </c>
      <c r="L115" s="1294">
        <v>14</v>
      </c>
      <c r="M115" s="1293">
        <v>10.666666666666666</v>
      </c>
      <c r="N115" s="1292">
        <v>26</v>
      </c>
      <c r="O115" s="1302">
        <v>244</v>
      </c>
      <c r="P115" s="1290">
        <v>12</v>
      </c>
    </row>
    <row r="116" spans="1:16" ht="13.5" customHeight="1" x14ac:dyDescent="0.35">
      <c r="A116" s="1301" t="s">
        <v>343</v>
      </c>
      <c r="B116" s="1301" t="s">
        <v>344</v>
      </c>
      <c r="C116" s="1301" t="s">
        <v>954</v>
      </c>
      <c r="D116" s="1301" t="s">
        <v>57</v>
      </c>
      <c r="E116" s="1301" t="s">
        <v>129</v>
      </c>
      <c r="F116" s="1305">
        <v>17.19140866</v>
      </c>
      <c r="G116" s="1304">
        <v>9.9835126380000005</v>
      </c>
      <c r="H116" s="1303">
        <v>13.44869003</v>
      </c>
      <c r="I116" s="1297">
        <v>49</v>
      </c>
      <c r="J116" s="1296">
        <v>29</v>
      </c>
      <c r="K116" s="1295">
        <v>77</v>
      </c>
      <c r="L116" s="1294">
        <v>16.333333333333332</v>
      </c>
      <c r="M116" s="1293">
        <v>9.6666666666666661</v>
      </c>
      <c r="N116" s="1292">
        <v>25.666666666666668</v>
      </c>
      <c r="O116" s="1302">
        <v>204</v>
      </c>
      <c r="P116" s="1290">
        <v>160</v>
      </c>
    </row>
    <row r="117" spans="1:16" ht="13.5" customHeight="1" x14ac:dyDescent="0.35">
      <c r="A117" s="1301" t="s">
        <v>345</v>
      </c>
      <c r="B117" s="1301" t="s">
        <v>346</v>
      </c>
      <c r="C117" s="1301" t="s">
        <v>954</v>
      </c>
      <c r="D117" s="1301" t="s">
        <v>57</v>
      </c>
      <c r="E117" s="1301" t="s">
        <v>129</v>
      </c>
      <c r="F117" s="1305">
        <v>10.51565634</v>
      </c>
      <c r="G117" s="1304">
        <v>10.071073739999999</v>
      </c>
      <c r="H117" s="1303">
        <v>10.30151358</v>
      </c>
      <c r="I117" s="1297">
        <v>25</v>
      </c>
      <c r="J117" s="1296">
        <v>25</v>
      </c>
      <c r="K117" s="1295">
        <v>46</v>
      </c>
      <c r="L117" s="1294">
        <v>8.3333333333333339</v>
      </c>
      <c r="M117" s="1293">
        <v>8.3333333333333339</v>
      </c>
      <c r="N117" s="1292">
        <v>15.333333333333334</v>
      </c>
      <c r="O117" s="1302">
        <v>89</v>
      </c>
      <c r="P117" s="1290">
        <v>297</v>
      </c>
    </row>
    <row r="118" spans="1:16" ht="13.5" customHeight="1" x14ac:dyDescent="0.35">
      <c r="A118" s="1301" t="s">
        <v>347</v>
      </c>
      <c r="B118" s="1301" t="s">
        <v>348</v>
      </c>
      <c r="C118" s="1301" t="s">
        <v>954</v>
      </c>
      <c r="D118" s="1301" t="s">
        <v>57</v>
      </c>
      <c r="E118" s="1301" t="s">
        <v>129</v>
      </c>
      <c r="F118" s="1305">
        <v>17.282191090000001</v>
      </c>
      <c r="G118" s="1304">
        <v>13.636940750000001</v>
      </c>
      <c r="H118" s="1303">
        <v>15.498615020000001</v>
      </c>
      <c r="I118" s="1297">
        <v>42</v>
      </c>
      <c r="J118" s="1296">
        <v>31</v>
      </c>
      <c r="K118" s="1295">
        <v>80</v>
      </c>
      <c r="L118" s="1294">
        <v>14</v>
      </c>
      <c r="M118" s="1293">
        <v>10.333333333333334</v>
      </c>
      <c r="N118" s="1292">
        <v>26.666666666666668</v>
      </c>
      <c r="O118" s="1302">
        <v>260</v>
      </c>
      <c r="P118" s="1290">
        <v>43</v>
      </c>
    </row>
    <row r="119" spans="1:16" ht="13.5" customHeight="1" x14ac:dyDescent="0.35">
      <c r="A119" s="1301" t="s">
        <v>349</v>
      </c>
      <c r="B119" s="1301" t="s">
        <v>350</v>
      </c>
      <c r="C119" s="1301" t="s">
        <v>954</v>
      </c>
      <c r="D119" s="1301" t="s">
        <v>57</v>
      </c>
      <c r="E119" s="1301" t="s">
        <v>129</v>
      </c>
      <c r="F119" s="1305">
        <v>10.702263990000001</v>
      </c>
      <c r="G119" s="1304">
        <v>12.127723400000001</v>
      </c>
      <c r="H119" s="1303">
        <v>11.32248938</v>
      </c>
      <c r="I119" s="1297">
        <v>21</v>
      </c>
      <c r="J119" s="1296">
        <v>29</v>
      </c>
      <c r="K119" s="1295">
        <v>51</v>
      </c>
      <c r="L119" s="1294">
        <v>7</v>
      </c>
      <c r="M119" s="1293">
        <v>9.6666666666666661</v>
      </c>
      <c r="N119" s="1292">
        <v>17</v>
      </c>
      <c r="O119" s="1302">
        <v>130</v>
      </c>
      <c r="P119" s="1290">
        <v>227</v>
      </c>
    </row>
    <row r="120" spans="1:16" ht="13.5" customHeight="1" x14ac:dyDescent="0.35">
      <c r="A120" s="1301" t="s">
        <v>351</v>
      </c>
      <c r="B120" s="1301" t="s">
        <v>352</v>
      </c>
      <c r="C120" s="1301" t="s">
        <v>954</v>
      </c>
      <c r="D120" s="1301" t="s">
        <v>57</v>
      </c>
      <c r="E120" s="1301" t="s">
        <v>129</v>
      </c>
      <c r="F120" s="1305">
        <v>14.14376828</v>
      </c>
      <c r="G120" s="1304">
        <v>20.444370790000001</v>
      </c>
      <c r="H120" s="1303">
        <v>17.237494089999998</v>
      </c>
      <c r="I120" s="1297">
        <v>19</v>
      </c>
      <c r="J120" s="1296">
        <v>37</v>
      </c>
      <c r="K120" s="1295">
        <v>63</v>
      </c>
      <c r="L120" s="1294">
        <v>6.333333333333333</v>
      </c>
      <c r="M120" s="1293">
        <v>12.333333333333334</v>
      </c>
      <c r="N120" s="1292">
        <v>21</v>
      </c>
      <c r="O120" s="1302">
        <v>286</v>
      </c>
      <c r="P120" s="1290">
        <v>27</v>
      </c>
    </row>
    <row r="121" spans="1:16" ht="13.5" customHeight="1" x14ac:dyDescent="0.35">
      <c r="A121" s="1301" t="s">
        <v>353</v>
      </c>
      <c r="B121" s="1301" t="s">
        <v>354</v>
      </c>
      <c r="C121" s="1301" t="s">
        <v>954</v>
      </c>
      <c r="D121" s="1301" t="s">
        <v>57</v>
      </c>
      <c r="E121" s="1301" t="s">
        <v>129</v>
      </c>
      <c r="F121" s="1305">
        <v>16.40663627</v>
      </c>
      <c r="G121" s="1304">
        <v>13.117978920000001</v>
      </c>
      <c r="H121" s="1303">
        <v>14.60880835</v>
      </c>
      <c r="I121" s="1297">
        <v>34</v>
      </c>
      <c r="J121" s="1296">
        <v>33</v>
      </c>
      <c r="K121" s="1295">
        <v>68</v>
      </c>
      <c r="L121" s="1294">
        <v>11.333333333333334</v>
      </c>
      <c r="M121" s="1293">
        <v>11</v>
      </c>
      <c r="N121" s="1292">
        <v>22.666666666666668</v>
      </c>
      <c r="O121" s="1302">
        <v>233</v>
      </c>
      <c r="P121" s="1290">
        <v>45</v>
      </c>
    </row>
    <row r="122" spans="1:16" ht="13.5" customHeight="1" x14ac:dyDescent="0.35">
      <c r="A122" s="1301" t="s">
        <v>355</v>
      </c>
      <c r="B122" s="1301" t="s">
        <v>356</v>
      </c>
      <c r="C122" s="1301" t="s">
        <v>954</v>
      </c>
      <c r="D122" s="1301" t="s">
        <v>57</v>
      </c>
      <c r="E122" s="1301" t="s">
        <v>129</v>
      </c>
      <c r="F122" s="1305">
        <v>9.3946722329999997</v>
      </c>
      <c r="G122" s="1304">
        <v>10.150871329999999</v>
      </c>
      <c r="H122" s="1303">
        <v>9.8053998119999992</v>
      </c>
      <c r="I122" s="1297">
        <v>20</v>
      </c>
      <c r="J122" s="1296">
        <v>28</v>
      </c>
      <c r="K122" s="1295">
        <v>49</v>
      </c>
      <c r="L122" s="1294">
        <v>6.666666666666667</v>
      </c>
      <c r="M122" s="1293">
        <v>9.3333333333333339</v>
      </c>
      <c r="N122" s="1292">
        <v>16.333333333333332</v>
      </c>
      <c r="O122" s="1302">
        <v>73</v>
      </c>
      <c r="P122" s="1290">
        <v>173</v>
      </c>
    </row>
    <row r="123" spans="1:16" ht="13.5" customHeight="1" x14ac:dyDescent="0.35">
      <c r="A123" s="1301" t="s">
        <v>357</v>
      </c>
      <c r="B123" s="1301" t="s">
        <v>358</v>
      </c>
      <c r="C123" s="1301" t="s">
        <v>954</v>
      </c>
      <c r="D123" s="1301" t="s">
        <v>57</v>
      </c>
      <c r="E123" s="1301" t="s">
        <v>129</v>
      </c>
      <c r="F123" s="1305">
        <v>17.041297969999999</v>
      </c>
      <c r="G123" s="1304">
        <v>8.116902456</v>
      </c>
      <c r="H123" s="1303">
        <v>12.371780680000001</v>
      </c>
      <c r="I123" s="1297">
        <v>36</v>
      </c>
      <c r="J123" s="1296">
        <v>19</v>
      </c>
      <c r="K123" s="1295">
        <v>59</v>
      </c>
      <c r="L123" s="1294">
        <v>12</v>
      </c>
      <c r="M123" s="1293">
        <v>6.333333333333333</v>
      </c>
      <c r="N123" s="1292">
        <v>19.666666666666668</v>
      </c>
      <c r="O123" s="1302">
        <v>170</v>
      </c>
      <c r="P123" s="1290">
        <v>134</v>
      </c>
    </row>
    <row r="124" spans="1:16" ht="13.5" customHeight="1" x14ac:dyDescent="0.35">
      <c r="A124" s="1301" t="s">
        <v>403</v>
      </c>
      <c r="B124" s="1301" t="s">
        <v>404</v>
      </c>
      <c r="C124" s="1301" t="s">
        <v>949</v>
      </c>
      <c r="D124" s="1301" t="s">
        <v>62</v>
      </c>
      <c r="E124" s="1301" t="s">
        <v>129</v>
      </c>
      <c r="F124" s="1305">
        <v>15.43560692</v>
      </c>
      <c r="G124" s="1304">
        <v>13.54882551</v>
      </c>
      <c r="H124" s="1303">
        <v>14.42557978</v>
      </c>
      <c r="I124" s="1297">
        <v>54</v>
      </c>
      <c r="J124" s="1296">
        <v>50</v>
      </c>
      <c r="K124" s="1295">
        <v>104</v>
      </c>
      <c r="L124" s="1294">
        <v>18</v>
      </c>
      <c r="M124" s="1293">
        <v>16.666666666666668</v>
      </c>
      <c r="N124" s="1292">
        <v>34.666666666666664</v>
      </c>
      <c r="O124" s="1302">
        <v>231</v>
      </c>
      <c r="P124" s="1290">
        <v>47</v>
      </c>
    </row>
    <row r="125" spans="1:16" ht="13.5" customHeight="1" x14ac:dyDescent="0.35">
      <c r="A125" s="1301" t="s">
        <v>405</v>
      </c>
      <c r="B125" s="1301" t="s">
        <v>406</v>
      </c>
      <c r="C125" s="1301" t="s">
        <v>949</v>
      </c>
      <c r="D125" s="1301" t="s">
        <v>62</v>
      </c>
      <c r="E125" s="1301" t="s">
        <v>129</v>
      </c>
      <c r="F125" s="1305">
        <v>14.92845149</v>
      </c>
      <c r="G125" s="1304">
        <v>13.63557039</v>
      </c>
      <c r="H125" s="1303">
        <v>14.23923213</v>
      </c>
      <c r="I125" s="1297">
        <v>33</v>
      </c>
      <c r="J125" s="1296">
        <v>37</v>
      </c>
      <c r="K125" s="1295">
        <v>71</v>
      </c>
      <c r="L125" s="1294">
        <v>11</v>
      </c>
      <c r="M125" s="1293">
        <v>12.333333333333334</v>
      </c>
      <c r="N125" s="1292">
        <v>23.666666666666668</v>
      </c>
      <c r="O125" s="1302">
        <v>229</v>
      </c>
      <c r="P125" s="1290">
        <v>110</v>
      </c>
    </row>
    <row r="126" spans="1:16" ht="13.5" customHeight="1" x14ac:dyDescent="0.35">
      <c r="A126" s="1301" t="s">
        <v>407</v>
      </c>
      <c r="B126" s="1301" t="s">
        <v>408</v>
      </c>
      <c r="C126" s="1301" t="s">
        <v>949</v>
      </c>
      <c r="D126" s="1301" t="s">
        <v>62</v>
      </c>
      <c r="E126" s="1301" t="s">
        <v>129</v>
      </c>
      <c r="F126" s="1305">
        <v>23.136031089999999</v>
      </c>
      <c r="G126" s="1304">
        <v>14.712589039999999</v>
      </c>
      <c r="H126" s="1303">
        <v>18.753200119999999</v>
      </c>
      <c r="I126" s="1297">
        <v>94</v>
      </c>
      <c r="J126" s="1296">
        <v>63</v>
      </c>
      <c r="K126" s="1295">
        <v>157</v>
      </c>
      <c r="L126" s="1294">
        <v>31.333333333333332</v>
      </c>
      <c r="M126" s="1293">
        <v>21</v>
      </c>
      <c r="N126" s="1292">
        <v>52.333333333333336</v>
      </c>
      <c r="O126" s="1302">
        <v>304</v>
      </c>
      <c r="P126" s="1290">
        <v>2</v>
      </c>
    </row>
    <row r="127" spans="1:16" ht="13.5" customHeight="1" x14ac:dyDescent="0.35">
      <c r="A127" s="1301" t="s">
        <v>409</v>
      </c>
      <c r="B127" s="1301" t="s">
        <v>410</v>
      </c>
      <c r="C127" s="1301" t="s">
        <v>949</v>
      </c>
      <c r="D127" s="1301" t="s">
        <v>62</v>
      </c>
      <c r="E127" s="1301" t="s">
        <v>129</v>
      </c>
      <c r="F127" s="1305">
        <v>22.454604790000001</v>
      </c>
      <c r="G127" s="1304">
        <v>17.820678210000001</v>
      </c>
      <c r="H127" s="1303">
        <v>20.000285989999998</v>
      </c>
      <c r="I127" s="1297">
        <v>59</v>
      </c>
      <c r="J127" s="1296">
        <v>51</v>
      </c>
      <c r="K127" s="1295">
        <v>112</v>
      </c>
      <c r="L127" s="1294">
        <v>19.666666666666668</v>
      </c>
      <c r="M127" s="1293">
        <v>17</v>
      </c>
      <c r="N127" s="1292">
        <v>37.333333333333336</v>
      </c>
      <c r="O127" s="1302">
        <v>310</v>
      </c>
      <c r="P127" s="1290">
        <v>29</v>
      </c>
    </row>
    <row r="128" spans="1:16" ht="13.5" customHeight="1" x14ac:dyDescent="0.35">
      <c r="A128" s="1301" t="s">
        <v>411</v>
      </c>
      <c r="B128" s="1301" t="s">
        <v>412</v>
      </c>
      <c r="C128" s="1301" t="s">
        <v>949</v>
      </c>
      <c r="D128" s="1301" t="s">
        <v>62</v>
      </c>
      <c r="E128" s="1301" t="s">
        <v>129</v>
      </c>
      <c r="F128" s="1305">
        <v>19.798002289999999</v>
      </c>
      <c r="G128" s="1304">
        <v>15.512150350000001</v>
      </c>
      <c r="H128" s="1303">
        <v>17.590430210000001</v>
      </c>
      <c r="I128" s="1297">
        <v>48</v>
      </c>
      <c r="J128" s="1296">
        <v>41</v>
      </c>
      <c r="K128" s="1295">
        <v>94</v>
      </c>
      <c r="L128" s="1294">
        <v>16</v>
      </c>
      <c r="M128" s="1293">
        <v>13.666666666666666</v>
      </c>
      <c r="N128" s="1292">
        <v>31.333333333333332</v>
      </c>
      <c r="O128" s="1302">
        <v>288</v>
      </c>
      <c r="P128" s="1290">
        <v>17</v>
      </c>
    </row>
    <row r="129" spans="1:16" ht="13.5" customHeight="1" x14ac:dyDescent="0.35">
      <c r="A129" s="1301" t="s">
        <v>413</v>
      </c>
      <c r="B129" s="1301" t="s">
        <v>414</v>
      </c>
      <c r="C129" s="1301" t="s">
        <v>949</v>
      </c>
      <c r="D129" s="1301" t="s">
        <v>62</v>
      </c>
      <c r="E129" s="1301" t="s">
        <v>129</v>
      </c>
      <c r="F129" s="1305">
        <v>16.918816039999999</v>
      </c>
      <c r="G129" s="1304">
        <v>12.50776361</v>
      </c>
      <c r="H129" s="1303">
        <v>14.678776450000001</v>
      </c>
      <c r="I129" s="1297">
        <v>44</v>
      </c>
      <c r="J129" s="1296">
        <v>34</v>
      </c>
      <c r="K129" s="1295">
        <v>78</v>
      </c>
      <c r="L129" s="1294">
        <v>14.666666666666666</v>
      </c>
      <c r="M129" s="1293">
        <v>11.333333333333334</v>
      </c>
      <c r="N129" s="1292">
        <v>26</v>
      </c>
      <c r="O129" s="1302">
        <v>234</v>
      </c>
      <c r="P129" s="1290">
        <v>20</v>
      </c>
    </row>
    <row r="130" spans="1:16" ht="13.5" customHeight="1" x14ac:dyDescent="0.35">
      <c r="A130" s="1301" t="s">
        <v>415</v>
      </c>
      <c r="B130" s="1301" t="s">
        <v>416</v>
      </c>
      <c r="C130" s="1301" t="s">
        <v>949</v>
      </c>
      <c r="D130" s="1301" t="s">
        <v>62</v>
      </c>
      <c r="E130" s="1301" t="s">
        <v>129</v>
      </c>
      <c r="F130" s="1305">
        <v>14.023103750000001</v>
      </c>
      <c r="G130" s="1304">
        <v>8.1076817269999992</v>
      </c>
      <c r="H130" s="1303">
        <v>11.022573449999999</v>
      </c>
      <c r="I130" s="1297">
        <v>54</v>
      </c>
      <c r="J130" s="1296">
        <v>33</v>
      </c>
      <c r="K130" s="1295">
        <v>87</v>
      </c>
      <c r="L130" s="1294">
        <v>18</v>
      </c>
      <c r="M130" s="1293">
        <v>11</v>
      </c>
      <c r="N130" s="1292">
        <v>29</v>
      </c>
      <c r="O130" s="1302">
        <v>116</v>
      </c>
      <c r="P130" s="1290">
        <v>154</v>
      </c>
    </row>
    <row r="131" spans="1:16" ht="13.5" customHeight="1" x14ac:dyDescent="0.35">
      <c r="A131" s="1301" t="s">
        <v>417</v>
      </c>
      <c r="B131" s="1301" t="s">
        <v>418</v>
      </c>
      <c r="C131" s="1301" t="s">
        <v>949</v>
      </c>
      <c r="D131" s="1301" t="s">
        <v>62</v>
      </c>
      <c r="E131" s="1301" t="s">
        <v>129</v>
      </c>
      <c r="F131" s="1305">
        <v>25.42470788</v>
      </c>
      <c r="G131" s="1304">
        <v>20.628652150000001</v>
      </c>
      <c r="H131" s="1303">
        <v>22.999346719999998</v>
      </c>
      <c r="I131" s="1297">
        <v>74</v>
      </c>
      <c r="J131" s="1296">
        <v>62</v>
      </c>
      <c r="K131" s="1295">
        <v>136</v>
      </c>
      <c r="L131" s="1294">
        <v>24.666666666666668</v>
      </c>
      <c r="M131" s="1293">
        <v>20.666666666666668</v>
      </c>
      <c r="N131" s="1292">
        <v>45.333333333333336</v>
      </c>
      <c r="O131" s="1302">
        <v>316</v>
      </c>
      <c r="P131" s="1290">
        <v>23</v>
      </c>
    </row>
    <row r="132" spans="1:16" ht="13.5" customHeight="1" x14ac:dyDescent="0.35">
      <c r="A132" s="1301" t="s">
        <v>419</v>
      </c>
      <c r="B132" s="1301" t="s">
        <v>420</v>
      </c>
      <c r="C132" s="1301" t="s">
        <v>949</v>
      </c>
      <c r="D132" s="1301" t="s">
        <v>62</v>
      </c>
      <c r="E132" s="1301" t="s">
        <v>129</v>
      </c>
      <c r="F132" s="1305">
        <v>14.545062400000001</v>
      </c>
      <c r="G132" s="1304">
        <v>13.10999586</v>
      </c>
      <c r="H132" s="1303">
        <v>13.803963489999999</v>
      </c>
      <c r="I132" s="1297">
        <v>41</v>
      </c>
      <c r="J132" s="1296">
        <v>38</v>
      </c>
      <c r="K132" s="1295">
        <v>80</v>
      </c>
      <c r="L132" s="1294">
        <v>13.666666666666666</v>
      </c>
      <c r="M132" s="1293">
        <v>12.666666666666666</v>
      </c>
      <c r="N132" s="1292">
        <v>26.666666666666668</v>
      </c>
      <c r="O132" s="1302">
        <v>214</v>
      </c>
      <c r="P132" s="1290">
        <v>209</v>
      </c>
    </row>
    <row r="133" spans="1:16" ht="13.5" customHeight="1" x14ac:dyDescent="0.35">
      <c r="A133" s="1301" t="s">
        <v>421</v>
      </c>
      <c r="B133" s="1301" t="s">
        <v>422</v>
      </c>
      <c r="C133" s="1301" t="s">
        <v>949</v>
      </c>
      <c r="D133" s="1301" t="s">
        <v>62</v>
      </c>
      <c r="E133" s="1301" t="s">
        <v>129</v>
      </c>
      <c r="F133" s="1305">
        <v>15.350559609999999</v>
      </c>
      <c r="G133" s="1304">
        <v>17.624687810000001</v>
      </c>
      <c r="H133" s="1303">
        <v>16.53125606</v>
      </c>
      <c r="I133" s="1297">
        <v>70</v>
      </c>
      <c r="J133" s="1296">
        <v>82</v>
      </c>
      <c r="K133" s="1295">
        <v>152</v>
      </c>
      <c r="L133" s="1294">
        <v>23.333333333333332</v>
      </c>
      <c r="M133" s="1293">
        <v>27.333333333333332</v>
      </c>
      <c r="N133" s="1292">
        <v>50.666666666666664</v>
      </c>
      <c r="O133" s="1302">
        <v>278</v>
      </c>
      <c r="P133" s="1290">
        <v>97</v>
      </c>
    </row>
    <row r="134" spans="1:16" ht="13.5" customHeight="1" x14ac:dyDescent="0.35">
      <c r="A134" s="1301" t="s">
        <v>511</v>
      </c>
      <c r="B134" s="1301" t="s">
        <v>512</v>
      </c>
      <c r="C134" s="1301" t="s">
        <v>937</v>
      </c>
      <c r="D134" s="1301" t="s">
        <v>58</v>
      </c>
      <c r="E134" s="1301" t="s">
        <v>129</v>
      </c>
      <c r="F134" s="1305">
        <v>20.983021999999998</v>
      </c>
      <c r="G134" s="1304">
        <v>11.39821298</v>
      </c>
      <c r="H134" s="1303">
        <v>16.090215619999999</v>
      </c>
      <c r="I134" s="1297">
        <v>45</v>
      </c>
      <c r="J134" s="1296">
        <v>24</v>
      </c>
      <c r="K134" s="1295">
        <v>72</v>
      </c>
      <c r="L134" s="1294">
        <v>15</v>
      </c>
      <c r="M134" s="1293">
        <v>8</v>
      </c>
      <c r="N134" s="1292">
        <v>24</v>
      </c>
      <c r="O134" s="1302">
        <v>269</v>
      </c>
      <c r="P134" s="1290">
        <v>57</v>
      </c>
    </row>
    <row r="135" spans="1:16" ht="13.5" customHeight="1" x14ac:dyDescent="0.35">
      <c r="A135" s="1301" t="s">
        <v>515</v>
      </c>
      <c r="B135" s="1301" t="s">
        <v>516</v>
      </c>
      <c r="C135" s="1301" t="s">
        <v>937</v>
      </c>
      <c r="D135" s="1301" t="s">
        <v>58</v>
      </c>
      <c r="E135" s="1301" t="s">
        <v>129</v>
      </c>
      <c r="F135" s="1305">
        <v>11.950819320000001</v>
      </c>
      <c r="G135" s="1304">
        <v>8.2302715899999992</v>
      </c>
      <c r="H135" s="1303">
        <v>10.010372459999999</v>
      </c>
      <c r="I135" s="1297">
        <v>21</v>
      </c>
      <c r="J135" s="1296">
        <v>20</v>
      </c>
      <c r="K135" s="1295">
        <v>50</v>
      </c>
      <c r="L135" s="1294">
        <v>7</v>
      </c>
      <c r="M135" s="1293">
        <v>6.666666666666667</v>
      </c>
      <c r="N135" s="1292">
        <v>16.666666666666668</v>
      </c>
      <c r="O135" s="1302">
        <v>79</v>
      </c>
      <c r="P135" s="1290">
        <v>55</v>
      </c>
    </row>
    <row r="136" spans="1:16" ht="13.5" customHeight="1" x14ac:dyDescent="0.35">
      <c r="A136" s="1301" t="s">
        <v>495</v>
      </c>
      <c r="B136" s="1301" t="s">
        <v>496</v>
      </c>
      <c r="C136" s="1301" t="s">
        <v>937</v>
      </c>
      <c r="D136" s="1301" t="s">
        <v>58</v>
      </c>
      <c r="E136" s="1301" t="s">
        <v>129</v>
      </c>
      <c r="F136" s="1305">
        <v>12.541026779999999</v>
      </c>
      <c r="G136" s="1304">
        <v>7.7273206329999997</v>
      </c>
      <c r="H136" s="1303">
        <v>10.086132940000001</v>
      </c>
      <c r="I136" s="1297">
        <v>29</v>
      </c>
      <c r="J136" s="1296">
        <v>16</v>
      </c>
      <c r="K136" s="1295">
        <v>46</v>
      </c>
      <c r="L136" s="1294">
        <v>9.6666666666666661</v>
      </c>
      <c r="M136" s="1293">
        <v>5.333333333333333</v>
      </c>
      <c r="N136" s="1292">
        <v>15.333333333333334</v>
      </c>
      <c r="O136" s="1302">
        <v>82</v>
      </c>
      <c r="P136" s="1290">
        <v>246</v>
      </c>
    </row>
    <row r="137" spans="1:16" ht="13.5" customHeight="1" x14ac:dyDescent="0.35">
      <c r="A137" s="1301" t="s">
        <v>497</v>
      </c>
      <c r="B137" s="1301" t="s">
        <v>498</v>
      </c>
      <c r="C137" s="1301" t="s">
        <v>937</v>
      </c>
      <c r="D137" s="1301" t="s">
        <v>58</v>
      </c>
      <c r="E137" s="1301" t="s">
        <v>129</v>
      </c>
      <c r="F137" s="1305">
        <v>9.8378035280000002</v>
      </c>
      <c r="G137" s="1304">
        <v>8.7268244189999997</v>
      </c>
      <c r="H137" s="1303">
        <v>9.2701455819999996</v>
      </c>
      <c r="I137" s="1297">
        <v>15</v>
      </c>
      <c r="J137" s="1296">
        <v>21</v>
      </c>
      <c r="K137" s="1295">
        <v>34</v>
      </c>
      <c r="L137" s="1294">
        <v>5</v>
      </c>
      <c r="M137" s="1293">
        <v>7</v>
      </c>
      <c r="N137" s="1292">
        <v>11.333333333333334</v>
      </c>
      <c r="O137" s="1302">
        <v>56</v>
      </c>
      <c r="P137" s="1290">
        <v>285</v>
      </c>
    </row>
    <row r="138" spans="1:16" ht="13.5" customHeight="1" x14ac:dyDescent="0.35">
      <c r="A138" s="1301" t="s">
        <v>499</v>
      </c>
      <c r="B138" s="1301" t="s">
        <v>500</v>
      </c>
      <c r="C138" s="1301" t="s">
        <v>937</v>
      </c>
      <c r="D138" s="1301" t="s">
        <v>58</v>
      </c>
      <c r="E138" s="1301" t="s">
        <v>129</v>
      </c>
      <c r="F138" s="1305">
        <v>6.3808405429999997</v>
      </c>
      <c r="G138" s="1304">
        <v>7.05535844</v>
      </c>
      <c r="H138" s="1303">
        <v>6.7057256279999997</v>
      </c>
      <c r="I138" s="1297">
        <v>8</v>
      </c>
      <c r="J138" s="1296">
        <v>12</v>
      </c>
      <c r="K138" s="1295">
        <v>26</v>
      </c>
      <c r="L138" s="1294">
        <v>2.6666666666666665</v>
      </c>
      <c r="M138" s="1293">
        <v>4</v>
      </c>
      <c r="N138" s="1292">
        <v>8.6666666666666661</v>
      </c>
      <c r="O138" s="1302">
        <v>10</v>
      </c>
      <c r="P138" s="1290">
        <v>288</v>
      </c>
    </row>
    <row r="139" spans="1:16" ht="13.5" customHeight="1" x14ac:dyDescent="0.35">
      <c r="A139" s="1301" t="s">
        <v>501</v>
      </c>
      <c r="B139" s="1301" t="s">
        <v>502</v>
      </c>
      <c r="C139" s="1301" t="s">
        <v>937</v>
      </c>
      <c r="D139" s="1301" t="s">
        <v>58</v>
      </c>
      <c r="E139" s="1301" t="s">
        <v>129</v>
      </c>
      <c r="F139" s="1305">
        <v>14.12700459</v>
      </c>
      <c r="G139" s="1304">
        <v>6.5763277430000002</v>
      </c>
      <c r="H139" s="1303">
        <v>10.20615329</v>
      </c>
      <c r="I139" s="1297">
        <v>27</v>
      </c>
      <c r="J139" s="1296">
        <v>10</v>
      </c>
      <c r="K139" s="1295">
        <v>36</v>
      </c>
      <c r="L139" s="1294">
        <v>9</v>
      </c>
      <c r="M139" s="1293">
        <v>3.3333333333333335</v>
      </c>
      <c r="N139" s="1292">
        <v>12</v>
      </c>
      <c r="O139" s="1302">
        <v>86</v>
      </c>
      <c r="P139" s="1290">
        <v>298</v>
      </c>
    </row>
    <row r="140" spans="1:16" ht="13.5" customHeight="1" x14ac:dyDescent="0.35">
      <c r="A140" s="1301" t="s">
        <v>503</v>
      </c>
      <c r="B140" s="1301" t="s">
        <v>504</v>
      </c>
      <c r="C140" s="1301" t="s">
        <v>937</v>
      </c>
      <c r="D140" s="1301" t="s">
        <v>58</v>
      </c>
      <c r="E140" s="1301" t="s">
        <v>129</v>
      </c>
      <c r="F140" s="1305">
        <v>15.833084980000001</v>
      </c>
      <c r="G140" s="1304">
        <v>12.363412650000001</v>
      </c>
      <c r="H140" s="1303">
        <v>14.037736799999999</v>
      </c>
      <c r="I140" s="1297">
        <v>11</v>
      </c>
      <c r="J140" s="1296">
        <v>20</v>
      </c>
      <c r="K140" s="1295">
        <v>35</v>
      </c>
      <c r="L140" s="1294">
        <v>3.6666666666666665</v>
      </c>
      <c r="M140" s="1293">
        <v>6.666666666666667</v>
      </c>
      <c r="N140" s="1292">
        <v>11.666666666666666</v>
      </c>
      <c r="O140" s="1302">
        <v>222</v>
      </c>
      <c r="P140" s="1290">
        <v>130</v>
      </c>
    </row>
    <row r="141" spans="1:16" ht="13.5" customHeight="1" x14ac:dyDescent="0.35">
      <c r="A141" s="1301" t="s">
        <v>505</v>
      </c>
      <c r="B141" s="1301" t="s">
        <v>506</v>
      </c>
      <c r="C141" s="1301" t="s">
        <v>937</v>
      </c>
      <c r="D141" s="1301" t="s">
        <v>58</v>
      </c>
      <c r="E141" s="1301" t="s">
        <v>129</v>
      </c>
      <c r="F141" s="1305">
        <v>7.9437630080000003</v>
      </c>
      <c r="G141" s="1304">
        <v>8.1969460939999994</v>
      </c>
      <c r="H141" s="1303">
        <v>8.0549612840000009</v>
      </c>
      <c r="I141" s="1297">
        <v>9</v>
      </c>
      <c r="J141" s="1296">
        <v>12</v>
      </c>
      <c r="K141" s="1295">
        <v>21</v>
      </c>
      <c r="L141" s="1294">
        <v>3</v>
      </c>
      <c r="M141" s="1293">
        <v>4</v>
      </c>
      <c r="N141" s="1292">
        <v>7</v>
      </c>
      <c r="O141" s="1302">
        <v>25</v>
      </c>
      <c r="P141" s="1290">
        <v>317</v>
      </c>
    </row>
    <row r="142" spans="1:16" ht="13.5" customHeight="1" x14ac:dyDescent="0.35">
      <c r="A142" s="1301" t="s">
        <v>507</v>
      </c>
      <c r="B142" s="1301" t="s">
        <v>508</v>
      </c>
      <c r="C142" s="1301" t="s">
        <v>937</v>
      </c>
      <c r="D142" s="1301" t="s">
        <v>58</v>
      </c>
      <c r="E142" s="1301" t="s">
        <v>129</v>
      </c>
      <c r="F142" s="1305">
        <v>13.222552779999999</v>
      </c>
      <c r="G142" s="1304">
        <v>9.5954615640000007</v>
      </c>
      <c r="H142" s="1303">
        <v>11.32129114</v>
      </c>
      <c r="I142" s="1297">
        <v>18</v>
      </c>
      <c r="J142" s="1296">
        <v>15</v>
      </c>
      <c r="K142" s="1295">
        <v>42</v>
      </c>
      <c r="L142" s="1294">
        <v>6</v>
      </c>
      <c r="M142" s="1293">
        <v>5</v>
      </c>
      <c r="N142" s="1292">
        <v>14</v>
      </c>
      <c r="O142" s="1302">
        <v>129</v>
      </c>
      <c r="P142" s="1290">
        <v>133</v>
      </c>
    </row>
    <row r="143" spans="1:16" ht="13.5" customHeight="1" x14ac:dyDescent="0.35">
      <c r="A143" s="1301" t="s">
        <v>509</v>
      </c>
      <c r="B143" s="1301" t="s">
        <v>510</v>
      </c>
      <c r="C143" s="1301" t="s">
        <v>937</v>
      </c>
      <c r="D143" s="1301" t="s">
        <v>58</v>
      </c>
      <c r="E143" s="1301" t="s">
        <v>129</v>
      </c>
      <c r="F143" s="1305">
        <v>10.24446856</v>
      </c>
      <c r="G143" s="1304">
        <v>7.7278887320000003</v>
      </c>
      <c r="H143" s="1303">
        <v>8.9497833080000007</v>
      </c>
      <c r="I143" s="1297">
        <v>29</v>
      </c>
      <c r="J143" s="1296">
        <v>24</v>
      </c>
      <c r="K143" s="1295">
        <v>54</v>
      </c>
      <c r="L143" s="1294">
        <v>9.6666666666666661</v>
      </c>
      <c r="M143" s="1293">
        <v>8</v>
      </c>
      <c r="N143" s="1292">
        <v>18</v>
      </c>
      <c r="O143" s="1302">
        <v>48</v>
      </c>
      <c r="P143" s="1290">
        <v>241</v>
      </c>
    </row>
    <row r="144" spans="1:16" ht="13.5" customHeight="1" x14ac:dyDescent="0.35">
      <c r="A144" s="1301" t="s">
        <v>513</v>
      </c>
      <c r="B144" s="1301" t="s">
        <v>514</v>
      </c>
      <c r="C144" s="1301" t="s">
        <v>937</v>
      </c>
      <c r="D144" s="1301" t="s">
        <v>58</v>
      </c>
      <c r="E144" s="1301" t="s">
        <v>129</v>
      </c>
      <c r="F144" s="1305">
        <v>15.15377155</v>
      </c>
      <c r="G144" s="1304">
        <v>17.225211219999998</v>
      </c>
      <c r="H144" s="1303">
        <v>16.195550140000002</v>
      </c>
      <c r="I144" s="1297">
        <v>17</v>
      </c>
      <c r="J144" s="1296">
        <v>21</v>
      </c>
      <c r="K144" s="1295">
        <v>32</v>
      </c>
      <c r="L144" s="1294">
        <v>5.666666666666667</v>
      </c>
      <c r="M144" s="1293">
        <v>7</v>
      </c>
      <c r="N144" s="1292">
        <v>10.666666666666666</v>
      </c>
      <c r="O144" s="1302">
        <v>271</v>
      </c>
      <c r="P144" s="1290">
        <v>196</v>
      </c>
    </row>
    <row r="145" spans="1:16" ht="13.5" customHeight="1" x14ac:dyDescent="0.35">
      <c r="A145" s="1301" t="s">
        <v>517</v>
      </c>
      <c r="B145" s="1301" t="s">
        <v>518</v>
      </c>
      <c r="C145" s="1301" t="s">
        <v>937</v>
      </c>
      <c r="D145" s="1301" t="s">
        <v>58</v>
      </c>
      <c r="E145" s="1301" t="s">
        <v>129</v>
      </c>
      <c r="F145" s="1305">
        <v>13.92308502</v>
      </c>
      <c r="G145" s="1304">
        <v>7.4446779589999998</v>
      </c>
      <c r="H145" s="1303">
        <v>10.57637218</v>
      </c>
      <c r="I145" s="1297">
        <v>25</v>
      </c>
      <c r="J145" s="1296">
        <v>11</v>
      </c>
      <c r="K145" s="1295">
        <v>39</v>
      </c>
      <c r="L145" s="1294">
        <v>8.3333333333333339</v>
      </c>
      <c r="M145" s="1293">
        <v>3.6666666666666665</v>
      </c>
      <c r="N145" s="1292">
        <v>13</v>
      </c>
      <c r="O145" s="1302">
        <v>103</v>
      </c>
      <c r="P145" s="1290">
        <v>262</v>
      </c>
    </row>
    <row r="146" spans="1:16" ht="13.5" customHeight="1" x14ac:dyDescent="0.35">
      <c r="A146" s="1301" t="s">
        <v>519</v>
      </c>
      <c r="B146" s="1301" t="s">
        <v>520</v>
      </c>
      <c r="C146" s="1301" t="s">
        <v>937</v>
      </c>
      <c r="D146" s="1301" t="s">
        <v>58</v>
      </c>
      <c r="E146" s="1301" t="s">
        <v>129</v>
      </c>
      <c r="F146" s="1305">
        <v>11.922878450000001</v>
      </c>
      <c r="G146" s="1304">
        <v>7.1333262069999996</v>
      </c>
      <c r="H146" s="1303">
        <v>9.4716917889999994</v>
      </c>
      <c r="I146" s="1297">
        <v>16</v>
      </c>
      <c r="J146" s="1296">
        <v>7</v>
      </c>
      <c r="K146" s="1295">
        <v>33</v>
      </c>
      <c r="L146" s="1294">
        <v>5.333333333333333</v>
      </c>
      <c r="M146" s="1293">
        <v>2.3333333333333335</v>
      </c>
      <c r="N146" s="1292">
        <v>11</v>
      </c>
      <c r="O146" s="1302">
        <v>62</v>
      </c>
      <c r="P146" s="1290">
        <v>293</v>
      </c>
    </row>
    <row r="147" spans="1:16" ht="13.5" customHeight="1" x14ac:dyDescent="0.35">
      <c r="A147" s="1301" t="s">
        <v>644</v>
      </c>
      <c r="B147" s="1301" t="s">
        <v>923</v>
      </c>
      <c r="C147" s="1301" t="s">
        <v>923</v>
      </c>
      <c r="D147" s="1301" t="s">
        <v>60</v>
      </c>
      <c r="E147" s="1301" t="s">
        <v>129</v>
      </c>
      <c r="F147" s="1305">
        <v>9.2976207479999999</v>
      </c>
      <c r="G147" s="1304">
        <v>10.234908190000001</v>
      </c>
      <c r="H147" s="1303">
        <v>9.7896438549999996</v>
      </c>
      <c r="I147" s="1297">
        <v>26</v>
      </c>
      <c r="J147" s="1296">
        <v>32</v>
      </c>
      <c r="K147" s="1295">
        <v>59</v>
      </c>
      <c r="L147" s="1294">
        <v>8.6666666666666661</v>
      </c>
      <c r="M147" s="1293">
        <v>10.666666666666666</v>
      </c>
      <c r="N147" s="1292">
        <v>19.666666666666668</v>
      </c>
      <c r="O147" s="1302">
        <v>71</v>
      </c>
      <c r="P147" s="1290">
        <v>137</v>
      </c>
    </row>
    <row r="148" spans="1:16" ht="13.5" customHeight="1" x14ac:dyDescent="0.35">
      <c r="A148" s="1301" t="s">
        <v>254</v>
      </c>
      <c r="B148" s="1301" t="s">
        <v>255</v>
      </c>
      <c r="C148" s="1301" t="s">
        <v>940</v>
      </c>
      <c r="D148" s="1301" t="s">
        <v>59</v>
      </c>
      <c r="E148" s="1301" t="s">
        <v>129</v>
      </c>
      <c r="F148" s="1305">
        <v>14.58250048</v>
      </c>
      <c r="G148" s="1304">
        <v>8.6683561119999997</v>
      </c>
      <c r="H148" s="1303">
        <v>11.5244803</v>
      </c>
      <c r="I148" s="1297">
        <v>14</v>
      </c>
      <c r="J148" s="1296">
        <v>10</v>
      </c>
      <c r="K148" s="1295">
        <v>27</v>
      </c>
      <c r="L148" s="1294">
        <v>4.666666666666667</v>
      </c>
      <c r="M148" s="1293">
        <v>3.3333333333333335</v>
      </c>
      <c r="N148" s="1292">
        <v>9</v>
      </c>
      <c r="O148" s="1302">
        <v>141</v>
      </c>
      <c r="P148" s="1290">
        <v>153</v>
      </c>
    </row>
    <row r="149" spans="1:16" ht="13.5" customHeight="1" x14ac:dyDescent="0.35">
      <c r="A149" s="1301" t="s">
        <v>256</v>
      </c>
      <c r="B149" s="1301" t="s">
        <v>257</v>
      </c>
      <c r="C149" s="1301" t="s">
        <v>940</v>
      </c>
      <c r="D149" s="1301" t="s">
        <v>59</v>
      </c>
      <c r="E149" s="1301" t="s">
        <v>129</v>
      </c>
      <c r="F149" s="1305">
        <v>12.1788983</v>
      </c>
      <c r="G149" s="1304">
        <v>7.3885018740000001</v>
      </c>
      <c r="H149" s="1303">
        <v>9.627568836</v>
      </c>
      <c r="I149" s="1297">
        <v>22</v>
      </c>
      <c r="J149" s="1296">
        <v>17</v>
      </c>
      <c r="K149" s="1295">
        <v>37</v>
      </c>
      <c r="L149" s="1294">
        <v>7.333333333333333</v>
      </c>
      <c r="M149" s="1293">
        <v>5.666666666666667</v>
      </c>
      <c r="N149" s="1292">
        <v>12.333333333333334</v>
      </c>
      <c r="O149" s="1302">
        <v>68</v>
      </c>
      <c r="P149" s="1290">
        <v>240</v>
      </c>
    </row>
    <row r="150" spans="1:16" ht="13.5" customHeight="1" x14ac:dyDescent="0.35">
      <c r="A150" s="1301" t="s">
        <v>260</v>
      </c>
      <c r="B150" s="1301" t="s">
        <v>261</v>
      </c>
      <c r="C150" s="1301" t="s">
        <v>940</v>
      </c>
      <c r="D150" s="1301" t="s">
        <v>59</v>
      </c>
      <c r="E150" s="1301" t="s">
        <v>129</v>
      </c>
      <c r="F150" s="1305">
        <v>15.107095940000001</v>
      </c>
      <c r="G150" s="1304">
        <v>11.02714963</v>
      </c>
      <c r="H150" s="1303">
        <v>12.97329292</v>
      </c>
      <c r="I150" s="1297">
        <v>15</v>
      </c>
      <c r="J150" s="1296">
        <v>15</v>
      </c>
      <c r="K150" s="1295">
        <v>32</v>
      </c>
      <c r="L150" s="1294">
        <v>5</v>
      </c>
      <c r="M150" s="1293">
        <v>5</v>
      </c>
      <c r="N150" s="1292">
        <v>10.666666666666666</v>
      </c>
      <c r="O150" s="1302">
        <v>190</v>
      </c>
      <c r="P150" s="1290">
        <v>224</v>
      </c>
    </row>
    <row r="151" spans="1:16" ht="13.5" customHeight="1" x14ac:dyDescent="0.35">
      <c r="A151" s="1301" t="s">
        <v>262</v>
      </c>
      <c r="B151" s="1301" t="s">
        <v>263</v>
      </c>
      <c r="C151" s="1301" t="s">
        <v>940</v>
      </c>
      <c r="D151" s="1301" t="s">
        <v>59</v>
      </c>
      <c r="E151" s="1301" t="s">
        <v>129</v>
      </c>
      <c r="F151" s="1305">
        <v>9.0221531549999998</v>
      </c>
      <c r="G151" s="1304">
        <v>6.1551752610000001</v>
      </c>
      <c r="H151" s="1303">
        <v>7.5337776319999996</v>
      </c>
      <c r="I151" s="1297">
        <v>14</v>
      </c>
      <c r="J151" s="1296">
        <v>7</v>
      </c>
      <c r="K151" s="1295">
        <v>26</v>
      </c>
      <c r="L151" s="1294">
        <v>4.666666666666667</v>
      </c>
      <c r="M151" s="1293">
        <v>2.3333333333333335</v>
      </c>
      <c r="N151" s="1292">
        <v>8.6666666666666661</v>
      </c>
      <c r="O151" s="1302">
        <v>16</v>
      </c>
      <c r="P151" s="1290">
        <v>269</v>
      </c>
    </row>
    <row r="152" spans="1:16" ht="13.5" customHeight="1" x14ac:dyDescent="0.35">
      <c r="A152" s="1301" t="s">
        <v>268</v>
      </c>
      <c r="B152" s="1301" t="s">
        <v>269</v>
      </c>
      <c r="C152" s="1301" t="s">
        <v>940</v>
      </c>
      <c r="D152" s="1301" t="s">
        <v>59</v>
      </c>
      <c r="E152" s="1301" t="s">
        <v>129</v>
      </c>
      <c r="F152" s="1305">
        <v>13.20117583</v>
      </c>
      <c r="G152" s="1304">
        <v>9.8123248749999998</v>
      </c>
      <c r="H152" s="1303">
        <v>11.43976198</v>
      </c>
      <c r="I152" s="1297">
        <v>19</v>
      </c>
      <c r="J152" s="1296">
        <v>13</v>
      </c>
      <c r="K152" s="1295">
        <v>25</v>
      </c>
      <c r="L152" s="1294">
        <v>6.333333333333333</v>
      </c>
      <c r="M152" s="1293">
        <v>4.333333333333333</v>
      </c>
      <c r="N152" s="1292">
        <v>8.3333333333333339</v>
      </c>
      <c r="O152" s="1302">
        <v>138</v>
      </c>
      <c r="P152" s="1290">
        <v>291</v>
      </c>
    </row>
    <row r="153" spans="1:16" ht="13.5" customHeight="1" x14ac:dyDescent="0.35">
      <c r="A153" s="1301" t="s">
        <v>270</v>
      </c>
      <c r="B153" s="1301" t="s">
        <v>271</v>
      </c>
      <c r="C153" s="1301" t="s">
        <v>940</v>
      </c>
      <c r="D153" s="1301" t="s">
        <v>59</v>
      </c>
      <c r="E153" s="1301" t="s">
        <v>129</v>
      </c>
      <c r="F153" s="1305">
        <v>17.165134699999999</v>
      </c>
      <c r="G153" s="1304">
        <v>12.592252350000001</v>
      </c>
      <c r="H153" s="1303">
        <v>14.95663092</v>
      </c>
      <c r="I153" s="1297">
        <v>22</v>
      </c>
      <c r="J153" s="1296">
        <v>13</v>
      </c>
      <c r="K153" s="1295">
        <v>29</v>
      </c>
      <c r="L153" s="1294">
        <v>7.333333333333333</v>
      </c>
      <c r="M153" s="1293">
        <v>4.333333333333333</v>
      </c>
      <c r="N153" s="1292">
        <v>9.6666666666666661</v>
      </c>
      <c r="O153" s="1302">
        <v>242</v>
      </c>
      <c r="P153" s="1290">
        <v>195</v>
      </c>
    </row>
    <row r="154" spans="1:16" ht="13.5" customHeight="1" x14ac:dyDescent="0.35">
      <c r="A154" s="1301" t="s">
        <v>264</v>
      </c>
      <c r="B154" s="1301" t="s">
        <v>265</v>
      </c>
      <c r="C154" s="1301" t="s">
        <v>940</v>
      </c>
      <c r="D154" s="1301" t="s">
        <v>59</v>
      </c>
      <c r="E154" s="1301" t="s">
        <v>129</v>
      </c>
      <c r="F154" s="1305">
        <v>13.69723566</v>
      </c>
      <c r="G154" s="1304">
        <v>7.9437241329999999</v>
      </c>
      <c r="H154" s="1303">
        <v>10.65066577</v>
      </c>
      <c r="I154" s="1297">
        <v>16</v>
      </c>
      <c r="J154" s="1296">
        <v>12</v>
      </c>
      <c r="K154" s="1295">
        <v>38</v>
      </c>
      <c r="L154" s="1294">
        <v>5.333333333333333</v>
      </c>
      <c r="M154" s="1293">
        <v>4</v>
      </c>
      <c r="N154" s="1292">
        <v>12.666666666666666</v>
      </c>
      <c r="O154" s="1302">
        <v>106</v>
      </c>
      <c r="P154" s="1290">
        <v>306</v>
      </c>
    </row>
    <row r="155" spans="1:16" ht="13.5" customHeight="1" x14ac:dyDescent="0.35">
      <c r="A155" s="1301" t="s">
        <v>272</v>
      </c>
      <c r="B155" s="1301" t="s">
        <v>273</v>
      </c>
      <c r="C155" s="1301" t="s">
        <v>940</v>
      </c>
      <c r="D155" s="1301" t="s">
        <v>59</v>
      </c>
      <c r="E155" s="1301" t="s">
        <v>129</v>
      </c>
      <c r="F155" s="1305">
        <v>16.34574366</v>
      </c>
      <c r="G155" s="1304">
        <v>8.5503837330000003</v>
      </c>
      <c r="H155" s="1303">
        <v>12.322440869999999</v>
      </c>
      <c r="I155" s="1297">
        <v>13</v>
      </c>
      <c r="J155" s="1296">
        <v>12</v>
      </c>
      <c r="K155" s="1295">
        <v>31</v>
      </c>
      <c r="L155" s="1294">
        <v>4.333333333333333</v>
      </c>
      <c r="M155" s="1293">
        <v>4</v>
      </c>
      <c r="N155" s="1292">
        <v>10.333333333333334</v>
      </c>
      <c r="O155" s="1302">
        <v>168</v>
      </c>
      <c r="P155" s="1290">
        <v>215</v>
      </c>
    </row>
    <row r="156" spans="1:16" ht="13.5" customHeight="1" x14ac:dyDescent="0.35">
      <c r="A156" s="1301" t="s">
        <v>258</v>
      </c>
      <c r="B156" s="1301" t="s">
        <v>259</v>
      </c>
      <c r="C156" s="1301" t="s">
        <v>940</v>
      </c>
      <c r="D156" s="1301" t="s">
        <v>59</v>
      </c>
      <c r="E156" s="1301" t="s">
        <v>129</v>
      </c>
      <c r="F156" s="1305">
        <v>10.90621331</v>
      </c>
      <c r="G156" s="1304">
        <v>9.7084648419999997</v>
      </c>
      <c r="H156" s="1303">
        <v>10.345337389999999</v>
      </c>
      <c r="I156" s="1297">
        <v>17</v>
      </c>
      <c r="J156" s="1296">
        <v>20</v>
      </c>
      <c r="K156" s="1295">
        <v>40</v>
      </c>
      <c r="L156" s="1294">
        <v>5.666666666666667</v>
      </c>
      <c r="M156" s="1293">
        <v>6.666666666666667</v>
      </c>
      <c r="N156" s="1292">
        <v>13.333333333333334</v>
      </c>
      <c r="O156" s="1302">
        <v>90</v>
      </c>
      <c r="P156" s="1290">
        <v>307</v>
      </c>
    </row>
    <row r="157" spans="1:16" ht="13.5" customHeight="1" x14ac:dyDescent="0.35">
      <c r="A157" s="1301" t="s">
        <v>266</v>
      </c>
      <c r="B157" s="1301" t="s">
        <v>267</v>
      </c>
      <c r="C157" s="1301" t="s">
        <v>940</v>
      </c>
      <c r="D157" s="1301" t="s">
        <v>59</v>
      </c>
      <c r="E157" s="1301" t="s">
        <v>129</v>
      </c>
      <c r="F157" s="1305">
        <v>16.761379000000002</v>
      </c>
      <c r="G157" s="1304">
        <v>13.64240292</v>
      </c>
      <c r="H157" s="1303">
        <v>15.32805492</v>
      </c>
      <c r="I157" s="1297">
        <v>17</v>
      </c>
      <c r="J157" s="1296">
        <v>14</v>
      </c>
      <c r="K157" s="1295">
        <v>30</v>
      </c>
      <c r="L157" s="1294">
        <v>5.666666666666667</v>
      </c>
      <c r="M157" s="1293">
        <v>4.666666666666667</v>
      </c>
      <c r="N157" s="1292">
        <v>10</v>
      </c>
      <c r="O157" s="1302">
        <v>253</v>
      </c>
      <c r="P157" s="1290">
        <v>117</v>
      </c>
    </row>
    <row r="158" spans="1:16" ht="13.5" customHeight="1" x14ac:dyDescent="0.35">
      <c r="A158" s="1301" t="s">
        <v>521</v>
      </c>
      <c r="B158" s="1301" t="s">
        <v>522</v>
      </c>
      <c r="C158" s="1301" t="s">
        <v>522</v>
      </c>
      <c r="D158" s="1301" t="s">
        <v>58</v>
      </c>
      <c r="E158" s="1301" t="s">
        <v>129</v>
      </c>
      <c r="F158" s="1305">
        <v>11.78811426</v>
      </c>
      <c r="G158" s="1304">
        <v>8.5318018339999995</v>
      </c>
      <c r="H158" s="1303">
        <v>10.11780609</v>
      </c>
      <c r="I158" s="1297">
        <v>28</v>
      </c>
      <c r="J158" s="1296">
        <v>19</v>
      </c>
      <c r="K158" s="1295">
        <v>51</v>
      </c>
      <c r="L158" s="1294">
        <v>9.3333333333333339</v>
      </c>
      <c r="M158" s="1293">
        <v>6.333333333333333</v>
      </c>
      <c r="N158" s="1292">
        <v>17</v>
      </c>
      <c r="O158" s="1302">
        <v>83</v>
      </c>
      <c r="P158" s="1290">
        <v>80</v>
      </c>
    </row>
    <row r="159" spans="1:16" ht="13.5" customHeight="1" x14ac:dyDescent="0.35">
      <c r="A159" s="1301" t="s">
        <v>535</v>
      </c>
      <c r="B159" s="1301" t="s">
        <v>536</v>
      </c>
      <c r="C159" s="1301" t="s">
        <v>933</v>
      </c>
      <c r="D159" s="1301" t="s">
        <v>58</v>
      </c>
      <c r="E159" s="1301" t="s">
        <v>129</v>
      </c>
      <c r="F159" s="1305">
        <v>15.35499023</v>
      </c>
      <c r="G159" s="1304">
        <v>10.473292730000001</v>
      </c>
      <c r="H159" s="1303">
        <v>12.83235167</v>
      </c>
      <c r="I159" s="1297">
        <v>50</v>
      </c>
      <c r="J159" s="1296">
        <v>33</v>
      </c>
      <c r="K159" s="1295">
        <v>88</v>
      </c>
      <c r="L159" s="1294">
        <v>16.666666666666668</v>
      </c>
      <c r="M159" s="1293">
        <v>11</v>
      </c>
      <c r="N159" s="1292">
        <v>29.333333333333332</v>
      </c>
      <c r="O159" s="1302">
        <v>186</v>
      </c>
      <c r="P159" s="1290">
        <v>98</v>
      </c>
    </row>
    <row r="160" spans="1:16" ht="13.5" customHeight="1" x14ac:dyDescent="0.35">
      <c r="A160" s="1301" t="s">
        <v>523</v>
      </c>
      <c r="B160" s="1301" t="s">
        <v>524</v>
      </c>
      <c r="C160" s="1301" t="s">
        <v>933</v>
      </c>
      <c r="D160" s="1301" t="s">
        <v>58</v>
      </c>
      <c r="E160" s="1301" t="s">
        <v>129</v>
      </c>
      <c r="F160" s="1305">
        <v>14.20410476</v>
      </c>
      <c r="G160" s="1304">
        <v>9.3201096769999996</v>
      </c>
      <c r="H160" s="1303">
        <v>11.72521976</v>
      </c>
      <c r="I160" s="1297">
        <v>24</v>
      </c>
      <c r="J160" s="1296">
        <v>14</v>
      </c>
      <c r="K160" s="1295">
        <v>39</v>
      </c>
      <c r="L160" s="1294">
        <v>8</v>
      </c>
      <c r="M160" s="1293">
        <v>4.666666666666667</v>
      </c>
      <c r="N160" s="1292">
        <v>13</v>
      </c>
      <c r="O160" s="1302">
        <v>145</v>
      </c>
      <c r="P160" s="1290">
        <v>152</v>
      </c>
    </row>
    <row r="161" spans="1:16" ht="13.5" customHeight="1" x14ac:dyDescent="0.35">
      <c r="A161" s="1301" t="s">
        <v>525</v>
      </c>
      <c r="B161" s="1301" t="s">
        <v>526</v>
      </c>
      <c r="C161" s="1301" t="s">
        <v>933</v>
      </c>
      <c r="D161" s="1301" t="s">
        <v>58</v>
      </c>
      <c r="E161" s="1301" t="s">
        <v>129</v>
      </c>
      <c r="F161" s="1305">
        <v>12.913529860000001</v>
      </c>
      <c r="G161" s="1304">
        <v>9.9361572850000002</v>
      </c>
      <c r="H161" s="1303">
        <v>11.36992922</v>
      </c>
      <c r="I161" s="1297">
        <v>26</v>
      </c>
      <c r="J161" s="1296">
        <v>21</v>
      </c>
      <c r="K161" s="1295">
        <v>49</v>
      </c>
      <c r="L161" s="1294">
        <v>8.6666666666666661</v>
      </c>
      <c r="M161" s="1293">
        <v>7</v>
      </c>
      <c r="N161" s="1292">
        <v>16.333333333333332</v>
      </c>
      <c r="O161" s="1302">
        <v>135</v>
      </c>
      <c r="P161" s="1290">
        <v>185</v>
      </c>
    </row>
    <row r="162" spans="1:16" ht="13.5" customHeight="1" x14ac:dyDescent="0.35">
      <c r="A162" s="1301" t="s">
        <v>527</v>
      </c>
      <c r="B162" s="1301" t="s">
        <v>528</v>
      </c>
      <c r="C162" s="1301" t="s">
        <v>933</v>
      </c>
      <c r="D162" s="1301" t="s">
        <v>58</v>
      </c>
      <c r="E162" s="1301" t="s">
        <v>129</v>
      </c>
      <c r="F162" s="1305">
        <v>23.128255450000001</v>
      </c>
      <c r="G162" s="1304">
        <v>14.392958309999999</v>
      </c>
      <c r="H162" s="1303">
        <v>18.448666450000001</v>
      </c>
      <c r="I162" s="1297">
        <v>26</v>
      </c>
      <c r="J162" s="1296">
        <v>10</v>
      </c>
      <c r="K162" s="1295">
        <v>43</v>
      </c>
      <c r="L162" s="1294">
        <v>8.6666666666666661</v>
      </c>
      <c r="M162" s="1293">
        <v>3.3333333333333335</v>
      </c>
      <c r="N162" s="1292">
        <v>14.333333333333334</v>
      </c>
      <c r="O162" s="1302">
        <v>300</v>
      </c>
      <c r="P162" s="1290">
        <v>145</v>
      </c>
    </row>
    <row r="163" spans="1:16" ht="13.5" customHeight="1" x14ac:dyDescent="0.35">
      <c r="A163" s="1301" t="s">
        <v>529</v>
      </c>
      <c r="B163" s="1301" t="s">
        <v>530</v>
      </c>
      <c r="C163" s="1301" t="s">
        <v>933</v>
      </c>
      <c r="D163" s="1301" t="s">
        <v>58</v>
      </c>
      <c r="E163" s="1301" t="s">
        <v>129</v>
      </c>
      <c r="F163" s="1305">
        <v>8.5853902669999993</v>
      </c>
      <c r="G163" s="1304">
        <v>10.386664619999999</v>
      </c>
      <c r="H163" s="1303">
        <v>9.5078422390000004</v>
      </c>
      <c r="I163" s="1297">
        <v>11</v>
      </c>
      <c r="J163" s="1296">
        <v>18</v>
      </c>
      <c r="K163" s="1295">
        <v>35</v>
      </c>
      <c r="L163" s="1294">
        <v>3.6666666666666665</v>
      </c>
      <c r="M163" s="1293">
        <v>6</v>
      </c>
      <c r="N163" s="1292">
        <v>11.666666666666666</v>
      </c>
      <c r="O163" s="1302">
        <v>63</v>
      </c>
      <c r="P163" s="1290">
        <v>107</v>
      </c>
    </row>
    <row r="164" spans="1:16" ht="13.5" customHeight="1" x14ac:dyDescent="0.35">
      <c r="A164" s="1301" t="s">
        <v>531</v>
      </c>
      <c r="B164" s="1301" t="s">
        <v>532</v>
      </c>
      <c r="C164" s="1301" t="s">
        <v>933</v>
      </c>
      <c r="D164" s="1301" t="s">
        <v>58</v>
      </c>
      <c r="E164" s="1301" t="s">
        <v>129</v>
      </c>
      <c r="F164" s="1305">
        <v>14.82996657</v>
      </c>
      <c r="G164" s="1304">
        <v>12.291605260000001</v>
      </c>
      <c r="H164" s="1303">
        <v>13.581726529999999</v>
      </c>
      <c r="I164" s="1297">
        <v>11</v>
      </c>
      <c r="J164" s="1296">
        <v>18</v>
      </c>
      <c r="K164" s="1295">
        <v>35</v>
      </c>
      <c r="L164" s="1294">
        <v>3.6666666666666665</v>
      </c>
      <c r="M164" s="1293">
        <v>6</v>
      </c>
      <c r="N164" s="1292">
        <v>11.666666666666666</v>
      </c>
      <c r="O164" s="1302">
        <v>208</v>
      </c>
      <c r="P164" s="1290">
        <v>119</v>
      </c>
    </row>
    <row r="165" spans="1:16" ht="13.5" customHeight="1" x14ac:dyDescent="0.35">
      <c r="A165" s="1301" t="s">
        <v>533</v>
      </c>
      <c r="B165" s="1301" t="s">
        <v>534</v>
      </c>
      <c r="C165" s="1301" t="s">
        <v>933</v>
      </c>
      <c r="D165" s="1301" t="s">
        <v>58</v>
      </c>
      <c r="E165" s="1301" t="s">
        <v>129</v>
      </c>
      <c r="F165" s="1305">
        <v>12.643301490000001</v>
      </c>
      <c r="G165" s="1304">
        <v>6.4524032130000002</v>
      </c>
      <c r="H165" s="1303">
        <v>9.4702802780000006</v>
      </c>
      <c r="I165" s="1297">
        <v>28</v>
      </c>
      <c r="J165" s="1296">
        <v>13</v>
      </c>
      <c r="K165" s="1295">
        <v>43</v>
      </c>
      <c r="L165" s="1294">
        <v>9.3333333333333339</v>
      </c>
      <c r="M165" s="1293">
        <v>4.333333333333333</v>
      </c>
      <c r="N165" s="1292">
        <v>14.333333333333334</v>
      </c>
      <c r="O165" s="1302">
        <v>61</v>
      </c>
      <c r="P165" s="1290">
        <v>188</v>
      </c>
    </row>
    <row r="166" spans="1:16" ht="13.5" customHeight="1" x14ac:dyDescent="0.35">
      <c r="A166" s="1301" t="s">
        <v>537</v>
      </c>
      <c r="B166" s="1301" t="s">
        <v>538</v>
      </c>
      <c r="C166" s="1301" t="s">
        <v>933</v>
      </c>
      <c r="D166" s="1301" t="s">
        <v>58</v>
      </c>
      <c r="E166" s="1301" t="s">
        <v>129</v>
      </c>
      <c r="F166" s="1305">
        <v>10.159549549999999</v>
      </c>
      <c r="G166" s="1304">
        <v>12.18261232</v>
      </c>
      <c r="H166" s="1303">
        <v>11.223266199999999</v>
      </c>
      <c r="I166" s="1297">
        <v>12</v>
      </c>
      <c r="J166" s="1296">
        <v>24</v>
      </c>
      <c r="K166" s="1295">
        <v>38</v>
      </c>
      <c r="L166" s="1294">
        <v>4</v>
      </c>
      <c r="M166" s="1293">
        <v>8</v>
      </c>
      <c r="N166" s="1292">
        <v>12.666666666666666</v>
      </c>
      <c r="O166" s="1302">
        <v>125</v>
      </c>
      <c r="P166" s="1290">
        <v>253</v>
      </c>
    </row>
    <row r="167" spans="1:16" ht="13.5" customHeight="1" x14ac:dyDescent="0.35">
      <c r="A167" s="1301" t="s">
        <v>539</v>
      </c>
      <c r="B167" s="1301" t="s">
        <v>1214</v>
      </c>
      <c r="C167" s="1301" t="s">
        <v>933</v>
      </c>
      <c r="D167" s="1301" t="s">
        <v>58</v>
      </c>
      <c r="E167" s="1301" t="s">
        <v>129</v>
      </c>
      <c r="F167" s="1305">
        <v>13.28164587</v>
      </c>
      <c r="G167" s="1304">
        <v>8.6228997019999998</v>
      </c>
      <c r="H167" s="1303">
        <v>10.92301999</v>
      </c>
      <c r="I167" s="1297">
        <v>24</v>
      </c>
      <c r="J167" s="1296">
        <v>12</v>
      </c>
      <c r="K167" s="1295">
        <v>39</v>
      </c>
      <c r="L167" s="1294">
        <v>8</v>
      </c>
      <c r="M167" s="1293">
        <v>4</v>
      </c>
      <c r="N167" s="1292">
        <v>13</v>
      </c>
      <c r="O167" s="1302">
        <v>111</v>
      </c>
      <c r="P167" s="1290">
        <v>84</v>
      </c>
    </row>
    <row r="168" spans="1:16" ht="13.5" customHeight="1" x14ac:dyDescent="0.35">
      <c r="A168" s="1301" t="s">
        <v>540</v>
      </c>
      <c r="B168" s="1301" t="s">
        <v>541</v>
      </c>
      <c r="C168" s="1301" t="s">
        <v>933</v>
      </c>
      <c r="D168" s="1301" t="s">
        <v>58</v>
      </c>
      <c r="E168" s="1301" t="s">
        <v>129</v>
      </c>
      <c r="F168" s="1305">
        <v>12.92495306</v>
      </c>
      <c r="G168" s="1304">
        <v>12.61514522</v>
      </c>
      <c r="H168" s="1303">
        <v>12.752114199999999</v>
      </c>
      <c r="I168" s="1297">
        <v>29</v>
      </c>
      <c r="J168" s="1296">
        <v>21</v>
      </c>
      <c r="K168" s="1295">
        <v>52</v>
      </c>
      <c r="L168" s="1294">
        <v>9.6666666666666661</v>
      </c>
      <c r="M168" s="1293">
        <v>7</v>
      </c>
      <c r="N168" s="1292">
        <v>17.333333333333332</v>
      </c>
      <c r="O168" s="1302">
        <v>184</v>
      </c>
      <c r="P168" s="1290">
        <v>69</v>
      </c>
    </row>
    <row r="169" spans="1:16" ht="13.5" customHeight="1" x14ac:dyDescent="0.35">
      <c r="A169" s="1301" t="s">
        <v>542</v>
      </c>
      <c r="B169" s="1301" t="s">
        <v>543</v>
      </c>
      <c r="C169" s="1301" t="s">
        <v>933</v>
      </c>
      <c r="D169" s="1301" t="s">
        <v>58</v>
      </c>
      <c r="E169" s="1301" t="s">
        <v>129</v>
      </c>
      <c r="F169" s="1305">
        <v>14.75271949</v>
      </c>
      <c r="G169" s="1304">
        <v>9.5967332869999993</v>
      </c>
      <c r="H169" s="1303">
        <v>12.053625240000001</v>
      </c>
      <c r="I169" s="1297">
        <v>28</v>
      </c>
      <c r="J169" s="1296">
        <v>17</v>
      </c>
      <c r="K169" s="1295">
        <v>51</v>
      </c>
      <c r="L169" s="1294">
        <v>9.3333333333333339</v>
      </c>
      <c r="M169" s="1293">
        <v>5.666666666666667</v>
      </c>
      <c r="N169" s="1292">
        <v>17</v>
      </c>
      <c r="O169" s="1302">
        <v>157</v>
      </c>
      <c r="P169" s="1290">
        <v>34</v>
      </c>
    </row>
    <row r="170" spans="1:16" ht="13.5" customHeight="1" x14ac:dyDescent="0.35">
      <c r="A170" s="1301" t="s">
        <v>544</v>
      </c>
      <c r="B170" s="1301" t="s">
        <v>545</v>
      </c>
      <c r="C170" s="1301" t="s">
        <v>933</v>
      </c>
      <c r="D170" s="1301" t="s">
        <v>58</v>
      </c>
      <c r="E170" s="1301" t="s">
        <v>129</v>
      </c>
      <c r="F170" s="1305">
        <v>15.79839252</v>
      </c>
      <c r="G170" s="1304">
        <v>7.2210006120000001</v>
      </c>
      <c r="H170" s="1303">
        <v>11.514750769999999</v>
      </c>
      <c r="I170" s="1297">
        <v>24</v>
      </c>
      <c r="J170" s="1296">
        <v>15</v>
      </c>
      <c r="K170" s="1295">
        <v>39</v>
      </c>
      <c r="L170" s="1294">
        <v>8</v>
      </c>
      <c r="M170" s="1293">
        <v>5</v>
      </c>
      <c r="N170" s="1292">
        <v>13</v>
      </c>
      <c r="O170" s="1302">
        <v>139</v>
      </c>
      <c r="P170" s="1290">
        <v>236</v>
      </c>
    </row>
    <row r="171" spans="1:16" ht="13.5" customHeight="1" x14ac:dyDescent="0.35">
      <c r="A171" s="1301" t="s">
        <v>546</v>
      </c>
      <c r="B171" s="1301" t="s">
        <v>547</v>
      </c>
      <c r="C171" s="1301" t="s">
        <v>933</v>
      </c>
      <c r="D171" s="1301" t="s">
        <v>58</v>
      </c>
      <c r="E171" s="1301" t="s">
        <v>129</v>
      </c>
      <c r="F171" s="1305">
        <v>14.45360975</v>
      </c>
      <c r="G171" s="1304">
        <v>10.36480267</v>
      </c>
      <c r="H171" s="1303">
        <v>12.337672469999999</v>
      </c>
      <c r="I171" s="1297">
        <v>15</v>
      </c>
      <c r="J171" s="1296">
        <v>16</v>
      </c>
      <c r="K171" s="1295">
        <v>39</v>
      </c>
      <c r="L171" s="1294">
        <v>5</v>
      </c>
      <c r="M171" s="1293">
        <v>5.333333333333333</v>
      </c>
      <c r="N171" s="1292">
        <v>13</v>
      </c>
      <c r="O171" s="1302">
        <v>169</v>
      </c>
      <c r="P171" s="1290">
        <v>273</v>
      </c>
    </row>
    <row r="172" spans="1:16" ht="13.5" customHeight="1" x14ac:dyDescent="0.35">
      <c r="A172" s="1301" t="s">
        <v>423</v>
      </c>
      <c r="B172" s="1301" t="s">
        <v>424</v>
      </c>
      <c r="C172" s="1301" t="s">
        <v>917</v>
      </c>
      <c r="D172" s="1301" t="s">
        <v>62</v>
      </c>
      <c r="E172" s="1301" t="s">
        <v>129</v>
      </c>
      <c r="F172" s="1305">
        <v>20.6085365</v>
      </c>
      <c r="G172" s="1304">
        <v>13.29502742</v>
      </c>
      <c r="H172" s="1303">
        <v>16.907336879999999</v>
      </c>
      <c r="I172" s="1297">
        <v>32</v>
      </c>
      <c r="J172" s="1296">
        <v>22</v>
      </c>
      <c r="K172" s="1295">
        <v>56</v>
      </c>
      <c r="L172" s="1294">
        <v>10.666666666666666</v>
      </c>
      <c r="M172" s="1293">
        <v>7.333333333333333</v>
      </c>
      <c r="N172" s="1292">
        <v>18.666666666666668</v>
      </c>
      <c r="O172" s="1302">
        <v>282</v>
      </c>
      <c r="P172" s="1290">
        <v>14</v>
      </c>
    </row>
    <row r="173" spans="1:16" ht="13.5" customHeight="1" x14ac:dyDescent="0.35">
      <c r="A173" s="1301" t="s">
        <v>425</v>
      </c>
      <c r="B173" s="1301" t="s">
        <v>426</v>
      </c>
      <c r="C173" s="1301" t="s">
        <v>917</v>
      </c>
      <c r="D173" s="1301" t="s">
        <v>62</v>
      </c>
      <c r="E173" s="1301" t="s">
        <v>129</v>
      </c>
      <c r="F173" s="1305">
        <v>20.7083151</v>
      </c>
      <c r="G173" s="1304">
        <v>13.1246113</v>
      </c>
      <c r="H173" s="1303">
        <v>16.905000340000001</v>
      </c>
      <c r="I173" s="1297">
        <v>39</v>
      </c>
      <c r="J173" s="1296">
        <v>26</v>
      </c>
      <c r="K173" s="1295">
        <v>66</v>
      </c>
      <c r="L173" s="1294">
        <v>13</v>
      </c>
      <c r="M173" s="1293">
        <v>8.6666666666666661</v>
      </c>
      <c r="N173" s="1292">
        <v>22</v>
      </c>
      <c r="O173" s="1302">
        <v>281</v>
      </c>
      <c r="P173" s="1290">
        <v>1</v>
      </c>
    </row>
    <row r="174" spans="1:16" ht="13.5" customHeight="1" x14ac:dyDescent="0.35">
      <c r="A174" s="1301" t="s">
        <v>427</v>
      </c>
      <c r="B174" s="1301" t="s">
        <v>428</v>
      </c>
      <c r="C174" s="1301" t="s">
        <v>917</v>
      </c>
      <c r="D174" s="1301" t="s">
        <v>62</v>
      </c>
      <c r="E174" s="1301" t="s">
        <v>129</v>
      </c>
      <c r="F174" s="1305">
        <v>27.855485940000001</v>
      </c>
      <c r="G174" s="1304">
        <v>14.81988984</v>
      </c>
      <c r="H174" s="1303">
        <v>21.187152770000001</v>
      </c>
      <c r="I174" s="1297">
        <v>35</v>
      </c>
      <c r="J174" s="1296">
        <v>16</v>
      </c>
      <c r="K174" s="1295">
        <v>45</v>
      </c>
      <c r="L174" s="1294">
        <v>11.666666666666666</v>
      </c>
      <c r="M174" s="1293">
        <v>5.333333333333333</v>
      </c>
      <c r="N174" s="1292">
        <v>15</v>
      </c>
      <c r="O174" s="1302">
        <v>314</v>
      </c>
      <c r="P174" s="1290">
        <v>11</v>
      </c>
    </row>
    <row r="175" spans="1:16" ht="13.5" customHeight="1" x14ac:dyDescent="0.35">
      <c r="A175" s="1301" t="s">
        <v>429</v>
      </c>
      <c r="B175" s="1301" t="s">
        <v>430</v>
      </c>
      <c r="C175" s="1301" t="s">
        <v>917</v>
      </c>
      <c r="D175" s="1301" t="s">
        <v>62</v>
      </c>
      <c r="E175" s="1301" t="s">
        <v>129</v>
      </c>
      <c r="F175" s="1305">
        <v>19.081709650000001</v>
      </c>
      <c r="G175" s="1304">
        <v>14.21416859</v>
      </c>
      <c r="H175" s="1303">
        <v>16.66117822</v>
      </c>
      <c r="I175" s="1297">
        <v>27</v>
      </c>
      <c r="J175" s="1296">
        <v>27</v>
      </c>
      <c r="K175" s="1295">
        <v>56</v>
      </c>
      <c r="L175" s="1294">
        <v>9</v>
      </c>
      <c r="M175" s="1293">
        <v>9</v>
      </c>
      <c r="N175" s="1292">
        <v>18.666666666666668</v>
      </c>
      <c r="O175" s="1302">
        <v>279</v>
      </c>
      <c r="P175" s="1290">
        <v>192</v>
      </c>
    </row>
    <row r="176" spans="1:16" ht="13.5" customHeight="1" x14ac:dyDescent="0.35">
      <c r="A176" s="1301" t="s">
        <v>431</v>
      </c>
      <c r="B176" s="1301" t="s">
        <v>432</v>
      </c>
      <c r="C176" s="1301" t="s">
        <v>917</v>
      </c>
      <c r="D176" s="1301" t="s">
        <v>62</v>
      </c>
      <c r="E176" s="1301" t="s">
        <v>129</v>
      </c>
      <c r="F176" s="1305">
        <v>15.123877719999999</v>
      </c>
      <c r="G176" s="1304">
        <v>15.255678270000001</v>
      </c>
      <c r="H176" s="1303">
        <v>15.210377599999999</v>
      </c>
      <c r="I176" s="1297">
        <v>13</v>
      </c>
      <c r="J176" s="1296">
        <v>18</v>
      </c>
      <c r="K176" s="1295">
        <v>41</v>
      </c>
      <c r="L176" s="1294">
        <v>4.333333333333333</v>
      </c>
      <c r="M176" s="1293">
        <v>6</v>
      </c>
      <c r="N176" s="1292">
        <v>13.666666666666666</v>
      </c>
      <c r="O176" s="1302">
        <v>248</v>
      </c>
      <c r="P176" s="1290">
        <v>198</v>
      </c>
    </row>
    <row r="177" spans="1:16" ht="13.5" customHeight="1" x14ac:dyDescent="0.35">
      <c r="A177" s="1301" t="s">
        <v>433</v>
      </c>
      <c r="B177" s="1301" t="s">
        <v>434</v>
      </c>
      <c r="C177" s="1301" t="s">
        <v>917</v>
      </c>
      <c r="D177" s="1301" t="s">
        <v>62</v>
      </c>
      <c r="E177" s="1301" t="s">
        <v>129</v>
      </c>
      <c r="F177" s="1305">
        <v>16.020041410000001</v>
      </c>
      <c r="G177" s="1304">
        <v>11.11407097</v>
      </c>
      <c r="H177" s="1303">
        <v>13.57067415</v>
      </c>
      <c r="I177" s="1297">
        <v>22</v>
      </c>
      <c r="J177" s="1296">
        <v>12</v>
      </c>
      <c r="K177" s="1295">
        <v>35</v>
      </c>
      <c r="L177" s="1294">
        <v>7.333333333333333</v>
      </c>
      <c r="M177" s="1293">
        <v>4</v>
      </c>
      <c r="N177" s="1292">
        <v>11.666666666666666</v>
      </c>
      <c r="O177" s="1302">
        <v>207</v>
      </c>
      <c r="P177" s="1290">
        <v>18</v>
      </c>
    </row>
    <row r="178" spans="1:16" ht="13.5" customHeight="1" x14ac:dyDescent="0.35">
      <c r="A178" s="1301" t="s">
        <v>435</v>
      </c>
      <c r="B178" s="1301" t="s">
        <v>436</v>
      </c>
      <c r="C178" s="1301" t="s">
        <v>917</v>
      </c>
      <c r="D178" s="1301" t="s">
        <v>62</v>
      </c>
      <c r="E178" s="1301" t="s">
        <v>129</v>
      </c>
      <c r="F178" s="1305">
        <v>17.38140696</v>
      </c>
      <c r="G178" s="1304">
        <v>14.4087801</v>
      </c>
      <c r="H178" s="1303">
        <v>15.834866</v>
      </c>
      <c r="I178" s="1297">
        <v>29</v>
      </c>
      <c r="J178" s="1296">
        <v>25</v>
      </c>
      <c r="K178" s="1295">
        <v>60</v>
      </c>
      <c r="L178" s="1294">
        <v>9.6666666666666661</v>
      </c>
      <c r="M178" s="1293">
        <v>8.3333333333333339</v>
      </c>
      <c r="N178" s="1292">
        <v>20</v>
      </c>
      <c r="O178" s="1302">
        <v>266</v>
      </c>
      <c r="P178" s="1290">
        <v>112</v>
      </c>
    </row>
    <row r="179" spans="1:16" ht="13.5" customHeight="1" x14ac:dyDescent="0.35">
      <c r="A179" s="1301" t="s">
        <v>437</v>
      </c>
      <c r="B179" s="1301" t="s">
        <v>438</v>
      </c>
      <c r="C179" s="1301" t="s">
        <v>917</v>
      </c>
      <c r="D179" s="1301" t="s">
        <v>62</v>
      </c>
      <c r="E179" s="1301" t="s">
        <v>129</v>
      </c>
      <c r="F179" s="1305">
        <v>18.751372279999998</v>
      </c>
      <c r="G179" s="1304">
        <v>8.2818578919999997</v>
      </c>
      <c r="H179" s="1303">
        <v>13.422896339999999</v>
      </c>
      <c r="I179" s="1297">
        <v>26</v>
      </c>
      <c r="J179" s="1296">
        <v>8</v>
      </c>
      <c r="K179" s="1295">
        <v>34</v>
      </c>
      <c r="L179" s="1294">
        <v>8.6666666666666661</v>
      </c>
      <c r="M179" s="1293">
        <v>2.6666666666666665</v>
      </c>
      <c r="N179" s="1292">
        <v>11.333333333333334</v>
      </c>
      <c r="O179" s="1302">
        <v>201</v>
      </c>
      <c r="P179" s="1290">
        <v>36</v>
      </c>
    </row>
    <row r="180" spans="1:16" ht="13.5" customHeight="1" x14ac:dyDescent="0.35">
      <c r="A180" s="1301" t="s">
        <v>439</v>
      </c>
      <c r="B180" s="1301" t="s">
        <v>440</v>
      </c>
      <c r="C180" s="1301" t="s">
        <v>917</v>
      </c>
      <c r="D180" s="1301" t="s">
        <v>62</v>
      </c>
      <c r="E180" s="1301" t="s">
        <v>129</v>
      </c>
      <c r="F180" s="1305">
        <v>21.873652060000001</v>
      </c>
      <c r="G180" s="1304">
        <v>12.79347823</v>
      </c>
      <c r="H180" s="1303">
        <v>17.371086129999998</v>
      </c>
      <c r="I180" s="1297">
        <v>34</v>
      </c>
      <c r="J180" s="1296">
        <v>22</v>
      </c>
      <c r="K180" s="1295">
        <v>50</v>
      </c>
      <c r="L180" s="1294">
        <v>11.333333333333334</v>
      </c>
      <c r="M180" s="1293">
        <v>7.333333333333333</v>
      </c>
      <c r="N180" s="1292">
        <v>16.666666666666668</v>
      </c>
      <c r="O180" s="1302">
        <v>287</v>
      </c>
      <c r="P180" s="1290">
        <v>46</v>
      </c>
    </row>
    <row r="181" spans="1:16" ht="13.5" customHeight="1" x14ac:dyDescent="0.35">
      <c r="A181" s="1301" t="s">
        <v>441</v>
      </c>
      <c r="B181" s="1301" t="s">
        <v>442</v>
      </c>
      <c r="C181" s="1301" t="s">
        <v>917</v>
      </c>
      <c r="D181" s="1301" t="s">
        <v>62</v>
      </c>
      <c r="E181" s="1301" t="s">
        <v>129</v>
      </c>
      <c r="F181" s="1305">
        <v>14.782949779999999</v>
      </c>
      <c r="G181" s="1304">
        <v>13.149383179999999</v>
      </c>
      <c r="H181" s="1303">
        <v>13.8138244</v>
      </c>
      <c r="I181" s="1297">
        <v>14</v>
      </c>
      <c r="J181" s="1296">
        <v>13</v>
      </c>
      <c r="K181" s="1295">
        <v>31</v>
      </c>
      <c r="L181" s="1294">
        <v>4.666666666666667</v>
      </c>
      <c r="M181" s="1293">
        <v>4.333333333333333</v>
      </c>
      <c r="N181" s="1292">
        <v>10.333333333333334</v>
      </c>
      <c r="O181" s="1302">
        <v>215</v>
      </c>
      <c r="P181" s="1290">
        <v>282</v>
      </c>
    </row>
    <row r="182" spans="1:16" ht="13.5" customHeight="1" x14ac:dyDescent="0.35">
      <c r="A182" s="1301" t="s">
        <v>443</v>
      </c>
      <c r="B182" s="1301" t="s">
        <v>444</v>
      </c>
      <c r="C182" s="1301" t="s">
        <v>917</v>
      </c>
      <c r="D182" s="1301" t="s">
        <v>62</v>
      </c>
      <c r="E182" s="1301" t="s">
        <v>129</v>
      </c>
      <c r="F182" s="1305">
        <v>16.494309009999998</v>
      </c>
      <c r="G182" s="1304">
        <v>13.132877730000001</v>
      </c>
      <c r="H182" s="1303">
        <v>14.712207340000001</v>
      </c>
      <c r="I182" s="1297">
        <v>13</v>
      </c>
      <c r="J182" s="1296">
        <v>10</v>
      </c>
      <c r="K182" s="1295">
        <v>30</v>
      </c>
      <c r="L182" s="1294">
        <v>4.333333333333333</v>
      </c>
      <c r="M182" s="1293">
        <v>3.3333333333333335</v>
      </c>
      <c r="N182" s="1292">
        <v>10</v>
      </c>
      <c r="O182" s="1302">
        <v>236</v>
      </c>
      <c r="P182" s="1290">
        <v>91</v>
      </c>
    </row>
    <row r="183" spans="1:16" ht="13.5" customHeight="1" x14ac:dyDescent="0.35">
      <c r="A183" s="1301" t="s">
        <v>445</v>
      </c>
      <c r="B183" s="1301" t="s">
        <v>446</v>
      </c>
      <c r="C183" s="1301" t="s">
        <v>917</v>
      </c>
      <c r="D183" s="1301" t="s">
        <v>62</v>
      </c>
      <c r="E183" s="1301" t="s">
        <v>129</v>
      </c>
      <c r="F183" s="1305">
        <v>15.43588417</v>
      </c>
      <c r="G183" s="1304">
        <v>10.875330590000001</v>
      </c>
      <c r="H183" s="1303">
        <v>13.08570673</v>
      </c>
      <c r="I183" s="1297">
        <v>19</v>
      </c>
      <c r="J183" s="1296">
        <v>19</v>
      </c>
      <c r="K183" s="1295">
        <v>42</v>
      </c>
      <c r="L183" s="1294">
        <v>6.333333333333333</v>
      </c>
      <c r="M183" s="1293">
        <v>6.333333333333333</v>
      </c>
      <c r="N183" s="1292">
        <v>14</v>
      </c>
      <c r="O183" s="1302">
        <v>194</v>
      </c>
      <c r="P183" s="1290">
        <v>210</v>
      </c>
    </row>
    <row r="184" spans="1:16" ht="13.5" customHeight="1" x14ac:dyDescent="0.35">
      <c r="A184" s="1301" t="s">
        <v>447</v>
      </c>
      <c r="B184" s="1301" t="s">
        <v>448</v>
      </c>
      <c r="C184" s="1301" t="s">
        <v>917</v>
      </c>
      <c r="D184" s="1301" t="s">
        <v>62</v>
      </c>
      <c r="E184" s="1301" t="s">
        <v>129</v>
      </c>
      <c r="F184" s="1305">
        <v>12.34562796</v>
      </c>
      <c r="G184" s="1304">
        <v>11.740077060000001</v>
      </c>
      <c r="H184" s="1303">
        <v>11.980944620000001</v>
      </c>
      <c r="I184" s="1297">
        <v>20</v>
      </c>
      <c r="J184" s="1296">
        <v>15</v>
      </c>
      <c r="K184" s="1295">
        <v>40</v>
      </c>
      <c r="L184" s="1294">
        <v>6.666666666666667</v>
      </c>
      <c r="M184" s="1293">
        <v>5</v>
      </c>
      <c r="N184" s="1292">
        <v>13.333333333333334</v>
      </c>
      <c r="O184" s="1302">
        <v>152</v>
      </c>
      <c r="P184" s="1290">
        <v>178</v>
      </c>
    </row>
    <row r="185" spans="1:16" ht="13.5" customHeight="1" x14ac:dyDescent="0.35">
      <c r="A185" s="1301" t="s">
        <v>449</v>
      </c>
      <c r="B185" s="1301" t="s">
        <v>450</v>
      </c>
      <c r="C185" s="1301" t="s">
        <v>917</v>
      </c>
      <c r="D185" s="1301" t="s">
        <v>62</v>
      </c>
      <c r="E185" s="1301" t="s">
        <v>129</v>
      </c>
      <c r="F185" s="1305">
        <v>16.16038623</v>
      </c>
      <c r="G185" s="1304">
        <v>8.6884989229999992</v>
      </c>
      <c r="H185" s="1303">
        <v>12.28557668</v>
      </c>
      <c r="I185" s="1297">
        <v>29</v>
      </c>
      <c r="J185" s="1296">
        <v>16</v>
      </c>
      <c r="K185" s="1295">
        <v>46</v>
      </c>
      <c r="L185" s="1294">
        <v>9.6666666666666661</v>
      </c>
      <c r="M185" s="1293">
        <v>5.333333333333333</v>
      </c>
      <c r="N185" s="1292">
        <v>15.333333333333334</v>
      </c>
      <c r="O185" s="1302">
        <v>167</v>
      </c>
      <c r="P185" s="1290">
        <v>147</v>
      </c>
    </row>
    <row r="186" spans="1:16" ht="13.5" customHeight="1" x14ac:dyDescent="0.35">
      <c r="A186" s="1301" t="s">
        <v>154</v>
      </c>
      <c r="B186" s="1301" t="s">
        <v>155</v>
      </c>
      <c r="C186" s="1301" t="s">
        <v>921</v>
      </c>
      <c r="D186" s="1301" t="s">
        <v>61</v>
      </c>
      <c r="E186" s="1301" t="s">
        <v>129</v>
      </c>
      <c r="F186" s="1305">
        <v>19.904512489999998</v>
      </c>
      <c r="G186" s="1304">
        <v>18.10945388</v>
      </c>
      <c r="H186" s="1303">
        <v>18.988288000000001</v>
      </c>
      <c r="I186" s="1297">
        <v>65</v>
      </c>
      <c r="J186" s="1296">
        <v>60</v>
      </c>
      <c r="K186" s="1295">
        <v>125</v>
      </c>
      <c r="L186" s="1294">
        <v>21.666666666666668</v>
      </c>
      <c r="M186" s="1293">
        <v>20</v>
      </c>
      <c r="N186" s="1292">
        <v>41.666666666666664</v>
      </c>
      <c r="O186" s="1302">
        <v>307</v>
      </c>
      <c r="P186" s="1290">
        <v>22</v>
      </c>
    </row>
    <row r="187" spans="1:16" ht="13.5" customHeight="1" x14ac:dyDescent="0.35">
      <c r="A187" s="1301" t="s">
        <v>146</v>
      </c>
      <c r="B187" s="1301" t="s">
        <v>147</v>
      </c>
      <c r="C187" s="1301" t="s">
        <v>921</v>
      </c>
      <c r="D187" s="1301" t="s">
        <v>61</v>
      </c>
      <c r="E187" s="1301" t="s">
        <v>129</v>
      </c>
      <c r="F187" s="1305">
        <v>15.60792067</v>
      </c>
      <c r="G187" s="1304">
        <v>0</v>
      </c>
      <c r="H187" s="1303">
        <v>10.766059329999999</v>
      </c>
      <c r="I187" s="1297">
        <v>24</v>
      </c>
      <c r="J187" s="1296">
        <v>12</v>
      </c>
      <c r="K187" s="1295">
        <v>28</v>
      </c>
      <c r="L187" s="1294">
        <v>8</v>
      </c>
      <c r="M187" s="1293">
        <v>4</v>
      </c>
      <c r="N187" s="1292">
        <v>9.3333333333333339</v>
      </c>
      <c r="O187" s="1302">
        <v>109</v>
      </c>
      <c r="P187" s="1290">
        <v>281</v>
      </c>
    </row>
    <row r="188" spans="1:16" ht="13.5" customHeight="1" x14ac:dyDescent="0.35">
      <c r="A188" s="1301" t="s">
        <v>148</v>
      </c>
      <c r="B188" s="1301" t="s">
        <v>149</v>
      </c>
      <c r="C188" s="1301" t="s">
        <v>921</v>
      </c>
      <c r="D188" s="1301" t="s">
        <v>61</v>
      </c>
      <c r="E188" s="1301" t="s">
        <v>129</v>
      </c>
      <c r="F188" s="1305">
        <v>11.651184539999999</v>
      </c>
      <c r="G188" s="1304">
        <v>6.3628382050000001</v>
      </c>
      <c r="H188" s="1303">
        <v>8.9385888090000005</v>
      </c>
      <c r="I188" s="1297">
        <v>21</v>
      </c>
      <c r="J188" s="1296">
        <v>12</v>
      </c>
      <c r="K188" s="1295">
        <v>41</v>
      </c>
      <c r="L188" s="1294">
        <v>7</v>
      </c>
      <c r="M188" s="1293">
        <v>4</v>
      </c>
      <c r="N188" s="1292">
        <v>13.666666666666666</v>
      </c>
      <c r="O188" s="1302">
        <v>47</v>
      </c>
      <c r="P188" s="1290">
        <v>244</v>
      </c>
    </row>
    <row r="189" spans="1:16" ht="13.5" customHeight="1" x14ac:dyDescent="0.35">
      <c r="A189" s="1301" t="s">
        <v>150</v>
      </c>
      <c r="B189" s="1301" t="s">
        <v>151</v>
      </c>
      <c r="C189" s="1301" t="s">
        <v>921</v>
      </c>
      <c r="D189" s="1301" t="s">
        <v>61</v>
      </c>
      <c r="E189" s="1301" t="s">
        <v>129</v>
      </c>
      <c r="F189" s="1305">
        <v>9.7753728239999997</v>
      </c>
      <c r="G189" s="1304">
        <v>9.1268808840000002</v>
      </c>
      <c r="H189" s="1303">
        <v>9.4254780999999994</v>
      </c>
      <c r="I189" s="1297">
        <v>10</v>
      </c>
      <c r="J189" s="1296">
        <v>11</v>
      </c>
      <c r="K189" s="1295">
        <v>23</v>
      </c>
      <c r="L189" s="1294">
        <v>3.3333333333333335</v>
      </c>
      <c r="M189" s="1293">
        <v>3.6666666666666665</v>
      </c>
      <c r="N189" s="1292">
        <v>7.666666666666667</v>
      </c>
      <c r="O189" s="1302">
        <v>59</v>
      </c>
      <c r="P189" s="1290">
        <v>308</v>
      </c>
    </row>
    <row r="190" spans="1:16" ht="13.5" customHeight="1" x14ac:dyDescent="0.35">
      <c r="A190" s="1301" t="s">
        <v>152</v>
      </c>
      <c r="B190" s="1301" t="s">
        <v>153</v>
      </c>
      <c r="C190" s="1301" t="s">
        <v>921</v>
      </c>
      <c r="D190" s="1301" t="s">
        <v>61</v>
      </c>
      <c r="E190" s="1301" t="s">
        <v>129</v>
      </c>
      <c r="F190" s="1305">
        <v>9.6850754089999995</v>
      </c>
      <c r="G190" s="1304">
        <v>8.8311863759999998</v>
      </c>
      <c r="H190" s="1303">
        <v>9.2625511589999991</v>
      </c>
      <c r="I190" s="1297">
        <v>9</v>
      </c>
      <c r="J190" s="1296">
        <v>15</v>
      </c>
      <c r="K190" s="1295">
        <v>30</v>
      </c>
      <c r="L190" s="1294">
        <v>3</v>
      </c>
      <c r="M190" s="1293">
        <v>5</v>
      </c>
      <c r="N190" s="1292">
        <v>10</v>
      </c>
      <c r="O190" s="1302">
        <v>54</v>
      </c>
      <c r="P190" s="1290">
        <v>232</v>
      </c>
    </row>
    <row r="191" spans="1:16" ht="13.5" customHeight="1" x14ac:dyDescent="0.35">
      <c r="A191" s="1301" t="s">
        <v>156</v>
      </c>
      <c r="B191" s="1301" t="s">
        <v>157</v>
      </c>
      <c r="C191" s="1301" t="s">
        <v>921</v>
      </c>
      <c r="D191" s="1301" t="s">
        <v>61</v>
      </c>
      <c r="E191" s="1301" t="s">
        <v>129</v>
      </c>
      <c r="F191" s="1305">
        <v>12.05253431</v>
      </c>
      <c r="G191" s="1304">
        <v>0</v>
      </c>
      <c r="H191" s="1303">
        <v>10.34835077</v>
      </c>
      <c r="I191" s="1297">
        <v>14</v>
      </c>
      <c r="J191" s="1296">
        <v>12</v>
      </c>
      <c r="K191" s="1295">
        <v>21</v>
      </c>
      <c r="L191" s="1294">
        <v>4.666666666666667</v>
      </c>
      <c r="M191" s="1293">
        <v>4</v>
      </c>
      <c r="N191" s="1292">
        <v>7</v>
      </c>
      <c r="O191" s="1302">
        <v>91</v>
      </c>
      <c r="P191" s="1290">
        <v>248</v>
      </c>
    </row>
    <row r="192" spans="1:16" ht="13.5" customHeight="1" x14ac:dyDescent="0.35">
      <c r="A192" s="1301" t="s">
        <v>158</v>
      </c>
      <c r="B192" s="1301" t="s">
        <v>159</v>
      </c>
      <c r="C192" s="1301" t="s">
        <v>921</v>
      </c>
      <c r="D192" s="1301" t="s">
        <v>61</v>
      </c>
      <c r="E192" s="1301" t="s">
        <v>129</v>
      </c>
      <c r="F192" s="1305">
        <v>12.012950610000001</v>
      </c>
      <c r="G192" s="1304">
        <v>10.72855622</v>
      </c>
      <c r="H192" s="1303">
        <v>11.362376429999999</v>
      </c>
      <c r="I192" s="1297">
        <v>15</v>
      </c>
      <c r="J192" s="1296">
        <v>18</v>
      </c>
      <c r="K192" s="1295">
        <v>32</v>
      </c>
      <c r="L192" s="1294">
        <v>5</v>
      </c>
      <c r="M192" s="1293">
        <v>6</v>
      </c>
      <c r="N192" s="1292">
        <v>10.666666666666666</v>
      </c>
      <c r="O192" s="1302">
        <v>134</v>
      </c>
      <c r="P192" s="1290">
        <v>216</v>
      </c>
    </row>
    <row r="193" spans="1:16" ht="13.5" customHeight="1" x14ac:dyDescent="0.35">
      <c r="A193" s="1301" t="s">
        <v>160</v>
      </c>
      <c r="B193" s="1301" t="s">
        <v>161</v>
      </c>
      <c r="C193" s="1301" t="s">
        <v>921</v>
      </c>
      <c r="D193" s="1301" t="s">
        <v>61</v>
      </c>
      <c r="E193" s="1301" t="s">
        <v>129</v>
      </c>
      <c r="F193" s="1305">
        <v>0</v>
      </c>
      <c r="G193" s="1304">
        <v>13.82715806</v>
      </c>
      <c r="H193" s="1303">
        <v>11.03688994</v>
      </c>
      <c r="I193" s="1297">
        <v>12</v>
      </c>
      <c r="J193" s="1296">
        <v>6</v>
      </c>
      <c r="K193" s="1295">
        <v>15</v>
      </c>
      <c r="L193" s="1294">
        <v>4</v>
      </c>
      <c r="M193" s="1293">
        <v>2</v>
      </c>
      <c r="N193" s="1292">
        <v>5</v>
      </c>
      <c r="O193" s="1302">
        <v>118</v>
      </c>
      <c r="P193" s="1290">
        <v>249</v>
      </c>
    </row>
    <row r="194" spans="1:16" ht="13.5" customHeight="1" x14ac:dyDescent="0.35">
      <c r="A194" s="1301" t="s">
        <v>703</v>
      </c>
      <c r="B194" s="1301" t="s">
        <v>704</v>
      </c>
      <c r="C194" s="1301" t="s">
        <v>919</v>
      </c>
      <c r="D194" s="1301" t="s">
        <v>705</v>
      </c>
      <c r="E194" s="1301" t="s">
        <v>129</v>
      </c>
      <c r="F194" s="1305">
        <v>19.011885410000001</v>
      </c>
      <c r="G194" s="1304">
        <v>11.86122675</v>
      </c>
      <c r="H194" s="1303">
        <v>15.320721369999999</v>
      </c>
      <c r="I194" s="1297">
        <v>42</v>
      </c>
      <c r="J194" s="1296">
        <v>25</v>
      </c>
      <c r="K194" s="1295">
        <v>68</v>
      </c>
      <c r="L194" s="1294">
        <v>14</v>
      </c>
      <c r="M194" s="1293">
        <v>8.3333333333333339</v>
      </c>
      <c r="N194" s="1292">
        <v>22.666666666666668</v>
      </c>
      <c r="O194" s="1302">
        <v>252</v>
      </c>
      <c r="P194" s="1290">
        <v>66</v>
      </c>
    </row>
    <row r="195" spans="1:16" ht="13.5" customHeight="1" x14ac:dyDescent="0.35">
      <c r="A195" s="1301" t="s">
        <v>706</v>
      </c>
      <c r="B195" s="1301" t="s">
        <v>707</v>
      </c>
      <c r="C195" s="1301" t="s">
        <v>919</v>
      </c>
      <c r="D195" s="1301" t="s">
        <v>705</v>
      </c>
      <c r="E195" s="1301" t="s">
        <v>129</v>
      </c>
      <c r="F195" s="1305">
        <v>12.812560899999999</v>
      </c>
      <c r="G195" s="1304">
        <v>16.01012781</v>
      </c>
      <c r="H195" s="1303">
        <v>14.421415550000001</v>
      </c>
      <c r="I195" s="1297">
        <v>29</v>
      </c>
      <c r="J195" s="1296">
        <v>45</v>
      </c>
      <c r="K195" s="1295">
        <v>72</v>
      </c>
      <c r="L195" s="1294">
        <v>9.6666666666666661</v>
      </c>
      <c r="M195" s="1293">
        <v>15</v>
      </c>
      <c r="N195" s="1292">
        <v>24</v>
      </c>
      <c r="O195" s="1302">
        <v>230</v>
      </c>
      <c r="P195" s="1290">
        <v>120</v>
      </c>
    </row>
    <row r="196" spans="1:16" ht="13.5" customHeight="1" x14ac:dyDescent="0.35">
      <c r="A196" s="1301" t="s">
        <v>162</v>
      </c>
      <c r="B196" s="1301" t="s">
        <v>163</v>
      </c>
      <c r="C196" s="1301" t="s">
        <v>919</v>
      </c>
      <c r="D196" s="1301" t="s">
        <v>61</v>
      </c>
      <c r="E196" s="1301" t="s">
        <v>129</v>
      </c>
      <c r="F196" s="1305">
        <v>21.398669940000001</v>
      </c>
      <c r="G196" s="1304">
        <v>10.055037840000001</v>
      </c>
      <c r="H196" s="1303">
        <v>15.58982402</v>
      </c>
      <c r="I196" s="1297">
        <v>28</v>
      </c>
      <c r="J196" s="1296">
        <v>8</v>
      </c>
      <c r="K196" s="1295">
        <v>28</v>
      </c>
      <c r="L196" s="1294">
        <v>9.3333333333333339</v>
      </c>
      <c r="M196" s="1293">
        <v>2.6666666666666665</v>
      </c>
      <c r="N196" s="1292">
        <v>9.3333333333333339</v>
      </c>
      <c r="O196" s="1302">
        <v>262</v>
      </c>
      <c r="P196" s="1290">
        <v>85</v>
      </c>
    </row>
    <row r="197" spans="1:16" ht="13.5" customHeight="1" x14ac:dyDescent="0.35">
      <c r="A197" s="1301" t="s">
        <v>164</v>
      </c>
      <c r="B197" s="1301" t="s">
        <v>165</v>
      </c>
      <c r="C197" s="1301" t="s">
        <v>919</v>
      </c>
      <c r="D197" s="1301" t="s">
        <v>61</v>
      </c>
      <c r="E197" s="1301" t="s">
        <v>129</v>
      </c>
      <c r="F197" s="1305">
        <v>12.86454906</v>
      </c>
      <c r="G197" s="1304">
        <v>15.36504586</v>
      </c>
      <c r="H197" s="1303">
        <v>14.12227914</v>
      </c>
      <c r="I197" s="1297">
        <v>35</v>
      </c>
      <c r="J197" s="1296">
        <v>43</v>
      </c>
      <c r="K197" s="1295">
        <v>78</v>
      </c>
      <c r="L197" s="1294">
        <v>11.666666666666666</v>
      </c>
      <c r="M197" s="1293">
        <v>14.333333333333334</v>
      </c>
      <c r="N197" s="1292">
        <v>26</v>
      </c>
      <c r="O197" s="1302">
        <v>225</v>
      </c>
      <c r="P197" s="1290">
        <v>30</v>
      </c>
    </row>
    <row r="198" spans="1:16" ht="13.5" customHeight="1" x14ac:dyDescent="0.35">
      <c r="A198" s="1301" t="s">
        <v>166</v>
      </c>
      <c r="B198" s="1301" t="s">
        <v>167</v>
      </c>
      <c r="C198" s="1301" t="s">
        <v>919</v>
      </c>
      <c r="D198" s="1301" t="s">
        <v>61</v>
      </c>
      <c r="E198" s="1301" t="s">
        <v>129</v>
      </c>
      <c r="F198" s="1305">
        <v>20.36800702</v>
      </c>
      <c r="G198" s="1304">
        <v>17.61584693</v>
      </c>
      <c r="H198" s="1303">
        <v>18.88060084</v>
      </c>
      <c r="I198" s="1297">
        <v>20</v>
      </c>
      <c r="J198" s="1296">
        <v>22</v>
      </c>
      <c r="K198" s="1295">
        <v>38</v>
      </c>
      <c r="L198" s="1294">
        <v>6.666666666666667</v>
      </c>
      <c r="M198" s="1293">
        <v>7.333333333333333</v>
      </c>
      <c r="N198" s="1292">
        <v>12.666666666666666</v>
      </c>
      <c r="O198" s="1302">
        <v>306</v>
      </c>
      <c r="P198" s="1290">
        <v>68</v>
      </c>
    </row>
    <row r="199" spans="1:16" ht="13.5" customHeight="1" x14ac:dyDescent="0.35">
      <c r="A199" s="1301" t="s">
        <v>168</v>
      </c>
      <c r="B199" s="1301" t="s">
        <v>169</v>
      </c>
      <c r="C199" s="1301" t="s">
        <v>919</v>
      </c>
      <c r="D199" s="1301" t="s">
        <v>61</v>
      </c>
      <c r="E199" s="1301" t="s">
        <v>129</v>
      </c>
      <c r="F199" s="1305">
        <v>9.9202191299999996</v>
      </c>
      <c r="G199" s="1304">
        <v>10.57655276</v>
      </c>
      <c r="H199" s="1303">
        <v>10.24759062</v>
      </c>
      <c r="I199" s="1297">
        <v>19</v>
      </c>
      <c r="J199" s="1296">
        <v>18</v>
      </c>
      <c r="K199" s="1295">
        <v>37</v>
      </c>
      <c r="L199" s="1294">
        <v>6.333333333333333</v>
      </c>
      <c r="M199" s="1293">
        <v>6</v>
      </c>
      <c r="N199" s="1292">
        <v>12.333333333333334</v>
      </c>
      <c r="O199" s="1302">
        <v>87</v>
      </c>
      <c r="P199" s="1290">
        <v>268</v>
      </c>
    </row>
    <row r="200" spans="1:16" ht="13.5" customHeight="1" x14ac:dyDescent="0.35">
      <c r="A200" s="1301" t="s">
        <v>170</v>
      </c>
      <c r="B200" s="1301" t="s">
        <v>171</v>
      </c>
      <c r="C200" s="1301" t="s">
        <v>919</v>
      </c>
      <c r="D200" s="1301" t="s">
        <v>61</v>
      </c>
      <c r="E200" s="1301" t="s">
        <v>129</v>
      </c>
      <c r="F200" s="1305">
        <v>12.90770599</v>
      </c>
      <c r="G200" s="1304">
        <v>7.2364868659999999</v>
      </c>
      <c r="H200" s="1303">
        <v>9.9745322329999997</v>
      </c>
      <c r="I200" s="1297">
        <v>17</v>
      </c>
      <c r="J200" s="1296">
        <v>9</v>
      </c>
      <c r="K200" s="1295">
        <v>27</v>
      </c>
      <c r="L200" s="1294">
        <v>5.666666666666667</v>
      </c>
      <c r="M200" s="1293">
        <v>3</v>
      </c>
      <c r="N200" s="1292">
        <v>9</v>
      </c>
      <c r="O200" s="1302">
        <v>77</v>
      </c>
      <c r="P200" s="1290">
        <v>144</v>
      </c>
    </row>
    <row r="201" spans="1:16" ht="13.5" customHeight="1" x14ac:dyDescent="0.35">
      <c r="A201" s="1301" t="s">
        <v>172</v>
      </c>
      <c r="B201" s="1301" t="s">
        <v>173</v>
      </c>
      <c r="C201" s="1301" t="s">
        <v>919</v>
      </c>
      <c r="D201" s="1301" t="s">
        <v>61</v>
      </c>
      <c r="E201" s="1301" t="s">
        <v>129</v>
      </c>
      <c r="F201" s="1305">
        <v>9.6446484889999997</v>
      </c>
      <c r="G201" s="1304">
        <v>5.7976199040000003</v>
      </c>
      <c r="H201" s="1303">
        <v>7.6470841280000004</v>
      </c>
      <c r="I201" s="1297">
        <v>18</v>
      </c>
      <c r="J201" s="1296">
        <v>13</v>
      </c>
      <c r="K201" s="1295">
        <v>33</v>
      </c>
      <c r="L201" s="1294">
        <v>6</v>
      </c>
      <c r="M201" s="1293">
        <v>4.333333333333333</v>
      </c>
      <c r="N201" s="1292">
        <v>11</v>
      </c>
      <c r="O201" s="1302">
        <v>18</v>
      </c>
      <c r="P201" s="1290">
        <v>234</v>
      </c>
    </row>
    <row r="202" spans="1:16" ht="13.5" customHeight="1" x14ac:dyDescent="0.35">
      <c r="A202" s="1301" t="s">
        <v>174</v>
      </c>
      <c r="B202" s="1301" t="s">
        <v>175</v>
      </c>
      <c r="C202" s="1301" t="s">
        <v>919</v>
      </c>
      <c r="D202" s="1301" t="s">
        <v>61</v>
      </c>
      <c r="E202" s="1301" t="s">
        <v>129</v>
      </c>
      <c r="F202" s="1305">
        <v>12.05500548</v>
      </c>
      <c r="G202" s="1304">
        <v>10.99360718</v>
      </c>
      <c r="H202" s="1303">
        <v>11.522698330000001</v>
      </c>
      <c r="I202" s="1297">
        <v>17</v>
      </c>
      <c r="J202" s="1296">
        <v>17</v>
      </c>
      <c r="K202" s="1295">
        <v>37</v>
      </c>
      <c r="L202" s="1294">
        <v>5.666666666666667</v>
      </c>
      <c r="M202" s="1293">
        <v>5.666666666666667</v>
      </c>
      <c r="N202" s="1292">
        <v>12.333333333333334</v>
      </c>
      <c r="O202" s="1302">
        <v>140</v>
      </c>
      <c r="P202" s="1290">
        <v>146</v>
      </c>
    </row>
    <row r="203" spans="1:16" ht="13.5" customHeight="1" x14ac:dyDescent="0.35">
      <c r="A203" s="1301" t="s">
        <v>451</v>
      </c>
      <c r="B203" s="1301" t="s">
        <v>452</v>
      </c>
      <c r="C203" s="1301" t="s">
        <v>950</v>
      </c>
      <c r="D203" s="1301" t="s">
        <v>62</v>
      </c>
      <c r="E203" s="1301" t="s">
        <v>129</v>
      </c>
      <c r="F203" s="1305">
        <v>21.789354320000001</v>
      </c>
      <c r="G203" s="1304">
        <v>15.30203159</v>
      </c>
      <c r="H203" s="1303">
        <v>18.346803940000001</v>
      </c>
      <c r="I203" s="1297">
        <v>36</v>
      </c>
      <c r="J203" s="1296">
        <v>33</v>
      </c>
      <c r="K203" s="1295">
        <v>69</v>
      </c>
      <c r="L203" s="1294">
        <v>12</v>
      </c>
      <c r="M203" s="1293">
        <v>11</v>
      </c>
      <c r="N203" s="1292">
        <v>23</v>
      </c>
      <c r="O203" s="1302">
        <v>299</v>
      </c>
      <c r="P203" s="1290">
        <v>3</v>
      </c>
    </row>
    <row r="204" spans="1:16" ht="13.5" customHeight="1" x14ac:dyDescent="0.35">
      <c r="A204" s="1301" t="s">
        <v>453</v>
      </c>
      <c r="B204" s="1301" t="s">
        <v>454</v>
      </c>
      <c r="C204" s="1301" t="s">
        <v>950</v>
      </c>
      <c r="D204" s="1301" t="s">
        <v>62</v>
      </c>
      <c r="E204" s="1301" t="s">
        <v>129</v>
      </c>
      <c r="F204" s="1305">
        <v>24.305402839999999</v>
      </c>
      <c r="G204" s="1304">
        <v>18.33278052</v>
      </c>
      <c r="H204" s="1303">
        <v>21.21425202</v>
      </c>
      <c r="I204" s="1297">
        <v>127</v>
      </c>
      <c r="J204" s="1296">
        <v>101</v>
      </c>
      <c r="K204" s="1295">
        <v>228</v>
      </c>
      <c r="L204" s="1294">
        <v>42.333333333333336</v>
      </c>
      <c r="M204" s="1293">
        <v>33.666666666666664</v>
      </c>
      <c r="N204" s="1292">
        <v>76</v>
      </c>
      <c r="O204" s="1302">
        <v>315</v>
      </c>
      <c r="P204" s="1290">
        <v>4</v>
      </c>
    </row>
    <row r="205" spans="1:16" ht="13.5" customHeight="1" x14ac:dyDescent="0.35">
      <c r="A205" s="1301" t="s">
        <v>457</v>
      </c>
      <c r="B205" s="1301" t="s">
        <v>458</v>
      </c>
      <c r="C205" s="1301" t="s">
        <v>950</v>
      </c>
      <c r="D205" s="1301" t="s">
        <v>62</v>
      </c>
      <c r="E205" s="1301" t="s">
        <v>129</v>
      </c>
      <c r="F205" s="1305">
        <v>10.69853414</v>
      </c>
      <c r="G205" s="1304">
        <v>14.185070919999999</v>
      </c>
      <c r="H205" s="1303">
        <v>12.44087197</v>
      </c>
      <c r="I205" s="1297">
        <v>27</v>
      </c>
      <c r="J205" s="1296">
        <v>37</v>
      </c>
      <c r="K205" s="1295">
        <v>64</v>
      </c>
      <c r="L205" s="1294">
        <v>9</v>
      </c>
      <c r="M205" s="1293">
        <v>12.333333333333334</v>
      </c>
      <c r="N205" s="1292">
        <v>21.333333333333332</v>
      </c>
      <c r="O205" s="1302">
        <v>172</v>
      </c>
      <c r="P205" s="1290">
        <v>40</v>
      </c>
    </row>
    <row r="206" spans="1:16" ht="13.5" customHeight="1" x14ac:dyDescent="0.35">
      <c r="A206" s="1301" t="s">
        <v>455</v>
      </c>
      <c r="B206" s="1301" t="s">
        <v>456</v>
      </c>
      <c r="C206" s="1301" t="s">
        <v>950</v>
      </c>
      <c r="D206" s="1301" t="s">
        <v>62</v>
      </c>
      <c r="E206" s="1301" t="s">
        <v>129</v>
      </c>
      <c r="F206" s="1305">
        <v>13.44115422</v>
      </c>
      <c r="G206" s="1304">
        <v>12.25696271</v>
      </c>
      <c r="H206" s="1303">
        <v>12.75746786</v>
      </c>
      <c r="I206" s="1297">
        <v>52</v>
      </c>
      <c r="J206" s="1296">
        <v>52</v>
      </c>
      <c r="K206" s="1295">
        <v>104</v>
      </c>
      <c r="L206" s="1294">
        <v>17.333333333333332</v>
      </c>
      <c r="M206" s="1293">
        <v>17.333333333333332</v>
      </c>
      <c r="N206" s="1292">
        <v>34.666666666666664</v>
      </c>
      <c r="O206" s="1302">
        <v>185</v>
      </c>
      <c r="P206" s="1290">
        <v>89</v>
      </c>
    </row>
    <row r="207" spans="1:16" ht="13.5" customHeight="1" x14ac:dyDescent="0.35">
      <c r="A207" s="1301" t="s">
        <v>459</v>
      </c>
      <c r="B207" s="1301" t="s">
        <v>460</v>
      </c>
      <c r="C207" s="1301" t="s">
        <v>950</v>
      </c>
      <c r="D207" s="1301" t="s">
        <v>62</v>
      </c>
      <c r="E207" s="1301" t="s">
        <v>129</v>
      </c>
      <c r="F207" s="1305">
        <v>15.969282700000001</v>
      </c>
      <c r="G207" s="1304">
        <v>18.205908579999999</v>
      </c>
      <c r="H207" s="1303">
        <v>17.12139513</v>
      </c>
      <c r="I207" s="1297">
        <v>72</v>
      </c>
      <c r="J207" s="1296">
        <v>88</v>
      </c>
      <c r="K207" s="1295">
        <v>160</v>
      </c>
      <c r="L207" s="1294">
        <v>24</v>
      </c>
      <c r="M207" s="1293">
        <v>29.333333333333332</v>
      </c>
      <c r="N207" s="1292">
        <v>53.333333333333336</v>
      </c>
      <c r="O207" s="1302">
        <v>284</v>
      </c>
      <c r="P207" s="1290">
        <v>77</v>
      </c>
    </row>
    <row r="208" spans="1:16" ht="13.5" customHeight="1" x14ac:dyDescent="0.35">
      <c r="A208" s="1301" t="s">
        <v>274</v>
      </c>
      <c r="B208" s="1301" t="s">
        <v>275</v>
      </c>
      <c r="C208" s="1301" t="s">
        <v>941</v>
      </c>
      <c r="D208" s="1301" t="s">
        <v>59</v>
      </c>
      <c r="E208" s="1301" t="s">
        <v>129</v>
      </c>
      <c r="F208" s="1305">
        <v>13.438371950000001</v>
      </c>
      <c r="G208" s="1304">
        <v>10.79870725</v>
      </c>
      <c r="H208" s="1303">
        <v>12.015443510000001</v>
      </c>
      <c r="I208" s="1297">
        <v>28</v>
      </c>
      <c r="J208" s="1296">
        <v>25</v>
      </c>
      <c r="K208" s="1295">
        <v>52</v>
      </c>
      <c r="L208" s="1294">
        <v>9.3333333333333339</v>
      </c>
      <c r="M208" s="1293">
        <v>8.3333333333333339</v>
      </c>
      <c r="N208" s="1292">
        <v>17.333333333333332</v>
      </c>
      <c r="O208" s="1302">
        <v>155</v>
      </c>
      <c r="P208" s="1290">
        <v>127</v>
      </c>
    </row>
    <row r="209" spans="1:16" ht="13.5" customHeight="1" x14ac:dyDescent="0.35">
      <c r="A209" s="1301" t="s">
        <v>276</v>
      </c>
      <c r="B209" s="1301" t="s">
        <v>277</v>
      </c>
      <c r="C209" s="1301" t="s">
        <v>941</v>
      </c>
      <c r="D209" s="1301" t="s">
        <v>59</v>
      </c>
      <c r="E209" s="1301" t="s">
        <v>129</v>
      </c>
      <c r="F209" s="1305">
        <v>11.415517619999999</v>
      </c>
      <c r="G209" s="1304">
        <v>7.3741345340000004</v>
      </c>
      <c r="H209" s="1303">
        <v>9.3539803979999991</v>
      </c>
      <c r="I209" s="1297">
        <v>24</v>
      </c>
      <c r="J209" s="1296">
        <v>18</v>
      </c>
      <c r="K209" s="1295">
        <v>42</v>
      </c>
      <c r="L209" s="1294">
        <v>8</v>
      </c>
      <c r="M209" s="1293">
        <v>6</v>
      </c>
      <c r="N209" s="1292">
        <v>14</v>
      </c>
      <c r="O209" s="1302">
        <v>58</v>
      </c>
      <c r="P209" s="1290">
        <v>257</v>
      </c>
    </row>
    <row r="210" spans="1:16" ht="13.5" customHeight="1" x14ac:dyDescent="0.35">
      <c r="A210" s="1301" t="s">
        <v>278</v>
      </c>
      <c r="B210" s="1301" t="s">
        <v>279</v>
      </c>
      <c r="C210" s="1301" t="s">
        <v>941</v>
      </c>
      <c r="D210" s="1301" t="s">
        <v>59</v>
      </c>
      <c r="E210" s="1301" t="s">
        <v>129</v>
      </c>
      <c r="F210" s="1305">
        <v>15.779867339999999</v>
      </c>
      <c r="G210" s="1304">
        <v>12.333834700000001</v>
      </c>
      <c r="H210" s="1303">
        <v>14.00475307</v>
      </c>
      <c r="I210" s="1297">
        <v>25</v>
      </c>
      <c r="J210" s="1296">
        <v>16</v>
      </c>
      <c r="K210" s="1295">
        <v>44</v>
      </c>
      <c r="L210" s="1294">
        <v>8.3333333333333339</v>
      </c>
      <c r="M210" s="1293">
        <v>5.333333333333333</v>
      </c>
      <c r="N210" s="1292">
        <v>14.666666666666666</v>
      </c>
      <c r="O210" s="1302">
        <v>221</v>
      </c>
      <c r="P210" s="1290">
        <v>24</v>
      </c>
    </row>
    <row r="211" spans="1:16" ht="13.5" customHeight="1" x14ac:dyDescent="0.35">
      <c r="A211" s="1301" t="s">
        <v>280</v>
      </c>
      <c r="B211" s="1301" t="s">
        <v>1215</v>
      </c>
      <c r="C211" s="1301" t="s">
        <v>941</v>
      </c>
      <c r="D211" s="1301" t="s">
        <v>59</v>
      </c>
      <c r="E211" s="1301" t="s">
        <v>129</v>
      </c>
      <c r="F211" s="1305">
        <v>15.981016</v>
      </c>
      <c r="G211" s="1304">
        <v>12.42134725</v>
      </c>
      <c r="H211" s="1303">
        <v>14.13742358</v>
      </c>
      <c r="I211" s="1297">
        <v>40</v>
      </c>
      <c r="J211" s="1296">
        <v>29</v>
      </c>
      <c r="K211" s="1295">
        <v>70</v>
      </c>
      <c r="L211" s="1294">
        <v>13.333333333333334</v>
      </c>
      <c r="M211" s="1293">
        <v>9.6666666666666661</v>
      </c>
      <c r="N211" s="1292">
        <v>23.333333333333332</v>
      </c>
      <c r="O211" s="1302">
        <v>226</v>
      </c>
      <c r="P211" s="1290">
        <v>79</v>
      </c>
    </row>
    <row r="212" spans="1:16" ht="13.5" customHeight="1" x14ac:dyDescent="0.35">
      <c r="A212" s="1301" t="s">
        <v>281</v>
      </c>
      <c r="B212" s="1301" t="s">
        <v>282</v>
      </c>
      <c r="C212" s="1301" t="s">
        <v>941</v>
      </c>
      <c r="D212" s="1301" t="s">
        <v>59</v>
      </c>
      <c r="E212" s="1301" t="s">
        <v>129</v>
      </c>
      <c r="F212" s="1305">
        <v>15.274465169999999</v>
      </c>
      <c r="G212" s="1304">
        <v>9.2438880169999997</v>
      </c>
      <c r="H212" s="1303">
        <v>12.19685423</v>
      </c>
      <c r="I212" s="1297">
        <v>30</v>
      </c>
      <c r="J212" s="1296">
        <v>20</v>
      </c>
      <c r="K212" s="1295">
        <v>51</v>
      </c>
      <c r="L212" s="1294">
        <v>10</v>
      </c>
      <c r="M212" s="1293">
        <v>6.666666666666667</v>
      </c>
      <c r="N212" s="1292">
        <v>17</v>
      </c>
      <c r="O212" s="1302">
        <v>162</v>
      </c>
      <c r="P212" s="1290">
        <v>94</v>
      </c>
    </row>
    <row r="213" spans="1:16" ht="13.5" customHeight="1" x14ac:dyDescent="0.35">
      <c r="A213" s="1301" t="s">
        <v>283</v>
      </c>
      <c r="B213" s="1301" t="s">
        <v>284</v>
      </c>
      <c r="C213" s="1301" t="s">
        <v>941</v>
      </c>
      <c r="D213" s="1301" t="s">
        <v>59</v>
      </c>
      <c r="E213" s="1301" t="s">
        <v>129</v>
      </c>
      <c r="F213" s="1305">
        <v>14.97115803</v>
      </c>
      <c r="G213" s="1304">
        <v>12.12473102</v>
      </c>
      <c r="H213" s="1303">
        <v>13.46030946</v>
      </c>
      <c r="I213" s="1297">
        <v>20</v>
      </c>
      <c r="J213" s="1296">
        <v>21</v>
      </c>
      <c r="K213" s="1295">
        <v>40</v>
      </c>
      <c r="L213" s="1294">
        <v>6.666666666666667</v>
      </c>
      <c r="M213" s="1293">
        <v>7</v>
      </c>
      <c r="N213" s="1292">
        <v>13.333333333333334</v>
      </c>
      <c r="O213" s="1302">
        <v>205</v>
      </c>
      <c r="P213" s="1290">
        <v>61</v>
      </c>
    </row>
    <row r="214" spans="1:16" ht="13.5" customHeight="1" x14ac:dyDescent="0.35">
      <c r="A214" s="1301" t="s">
        <v>285</v>
      </c>
      <c r="B214" s="1301" t="s">
        <v>286</v>
      </c>
      <c r="C214" s="1301" t="s">
        <v>941</v>
      </c>
      <c r="D214" s="1301" t="s">
        <v>59</v>
      </c>
      <c r="E214" s="1301" t="s">
        <v>129</v>
      </c>
      <c r="F214" s="1305">
        <v>12.55547745</v>
      </c>
      <c r="G214" s="1304">
        <v>7.5862900739999999</v>
      </c>
      <c r="H214" s="1303">
        <v>10.00288797</v>
      </c>
      <c r="I214" s="1297">
        <v>27</v>
      </c>
      <c r="J214" s="1296">
        <v>16</v>
      </c>
      <c r="K214" s="1295">
        <v>44</v>
      </c>
      <c r="L214" s="1294">
        <v>9</v>
      </c>
      <c r="M214" s="1293">
        <v>5.333333333333333</v>
      </c>
      <c r="N214" s="1292">
        <v>14.666666666666666</v>
      </c>
      <c r="O214" s="1302">
        <v>78</v>
      </c>
      <c r="P214" s="1290">
        <v>225</v>
      </c>
    </row>
    <row r="215" spans="1:16" ht="13.5" customHeight="1" x14ac:dyDescent="0.35">
      <c r="A215" s="1301" t="s">
        <v>176</v>
      </c>
      <c r="B215" s="1301" t="s">
        <v>177</v>
      </c>
      <c r="C215" s="1301" t="s">
        <v>942</v>
      </c>
      <c r="D215" s="1301" t="s">
        <v>61</v>
      </c>
      <c r="E215" s="1301" t="s">
        <v>129</v>
      </c>
      <c r="F215" s="1305">
        <v>15.58770288</v>
      </c>
      <c r="G215" s="1304">
        <v>22.5926227</v>
      </c>
      <c r="H215" s="1303">
        <v>19.515535530000001</v>
      </c>
      <c r="I215" s="1297">
        <v>15</v>
      </c>
      <c r="J215" s="1296">
        <v>17</v>
      </c>
      <c r="K215" s="1295">
        <v>39</v>
      </c>
      <c r="L215" s="1294">
        <v>5</v>
      </c>
      <c r="M215" s="1293">
        <v>5.666666666666667</v>
      </c>
      <c r="N215" s="1292">
        <v>13</v>
      </c>
      <c r="O215" s="1302">
        <v>309</v>
      </c>
      <c r="P215" s="1290">
        <v>70</v>
      </c>
    </row>
    <row r="216" spans="1:16" ht="13.5" customHeight="1" x14ac:dyDescent="0.35">
      <c r="A216" s="1301" t="s">
        <v>178</v>
      </c>
      <c r="B216" s="1301" t="s">
        <v>179</v>
      </c>
      <c r="C216" s="1301" t="s">
        <v>942</v>
      </c>
      <c r="D216" s="1301" t="s">
        <v>61</v>
      </c>
      <c r="E216" s="1301" t="s">
        <v>129</v>
      </c>
      <c r="F216" s="1305">
        <v>9.6400996190000008</v>
      </c>
      <c r="G216" s="1304">
        <v>0</v>
      </c>
      <c r="H216" s="1303">
        <v>7.9259593400000004</v>
      </c>
      <c r="I216" s="1297">
        <v>10</v>
      </c>
      <c r="J216" s="1296">
        <v>6</v>
      </c>
      <c r="K216" s="1295">
        <v>17</v>
      </c>
      <c r="L216" s="1294">
        <v>3.3333333333333335</v>
      </c>
      <c r="M216" s="1293">
        <v>2</v>
      </c>
      <c r="N216" s="1292">
        <v>5.666666666666667</v>
      </c>
      <c r="O216" s="1302">
        <v>22</v>
      </c>
      <c r="P216" s="1290">
        <v>243</v>
      </c>
    </row>
    <row r="217" spans="1:16" ht="13.5" customHeight="1" x14ac:dyDescent="0.35">
      <c r="A217" s="1301" t="s">
        <v>180</v>
      </c>
      <c r="B217" s="1301" t="s">
        <v>181</v>
      </c>
      <c r="C217" s="1301" t="s">
        <v>942</v>
      </c>
      <c r="D217" s="1301" t="s">
        <v>61</v>
      </c>
      <c r="E217" s="1301" t="s">
        <v>129</v>
      </c>
      <c r="F217" s="1305">
        <v>16.128297910000001</v>
      </c>
      <c r="G217" s="1304">
        <v>7.1365841459999997</v>
      </c>
      <c r="H217" s="1303">
        <v>11.5413099</v>
      </c>
      <c r="I217" s="1297">
        <v>19</v>
      </c>
      <c r="J217" s="1296">
        <v>7</v>
      </c>
      <c r="K217" s="1295">
        <v>32</v>
      </c>
      <c r="L217" s="1294">
        <v>6.333333333333333</v>
      </c>
      <c r="M217" s="1293">
        <v>2.3333333333333335</v>
      </c>
      <c r="N217" s="1292">
        <v>10.666666666666666</v>
      </c>
      <c r="O217" s="1302">
        <v>142</v>
      </c>
      <c r="P217" s="1290">
        <v>226</v>
      </c>
    </row>
    <row r="218" spans="1:16" ht="13.5" customHeight="1" x14ac:dyDescent="0.35">
      <c r="A218" s="1301" t="s">
        <v>182</v>
      </c>
      <c r="B218" s="1301" t="s">
        <v>183</v>
      </c>
      <c r="C218" s="1301" t="s">
        <v>942</v>
      </c>
      <c r="D218" s="1301" t="s">
        <v>61</v>
      </c>
      <c r="E218" s="1301" t="s">
        <v>129</v>
      </c>
      <c r="F218" s="1305">
        <v>14.28687861</v>
      </c>
      <c r="G218" s="1304">
        <v>12.20638087</v>
      </c>
      <c r="H218" s="1303">
        <v>13.20688728</v>
      </c>
      <c r="I218" s="1297">
        <v>9</v>
      </c>
      <c r="J218" s="1296">
        <v>10</v>
      </c>
      <c r="K218" s="1295">
        <v>35</v>
      </c>
      <c r="L218" s="1294">
        <v>3</v>
      </c>
      <c r="M218" s="1293">
        <v>3.3333333333333335</v>
      </c>
      <c r="N218" s="1292">
        <v>11.666666666666666</v>
      </c>
      <c r="O218" s="1302">
        <v>196</v>
      </c>
      <c r="P218" s="1290">
        <v>161</v>
      </c>
    </row>
    <row r="219" spans="1:16" ht="13.5" customHeight="1" x14ac:dyDescent="0.35">
      <c r="A219" s="1301" t="s">
        <v>184</v>
      </c>
      <c r="B219" s="1301" t="s">
        <v>185</v>
      </c>
      <c r="C219" s="1301" t="s">
        <v>942</v>
      </c>
      <c r="D219" s="1301" t="s">
        <v>61</v>
      </c>
      <c r="E219" s="1301" t="s">
        <v>129</v>
      </c>
      <c r="F219" s="1305">
        <v>17.64336166</v>
      </c>
      <c r="G219" s="1304">
        <v>8.7509494540000006</v>
      </c>
      <c r="H219" s="1303">
        <v>13.084300320000001</v>
      </c>
      <c r="I219" s="1297">
        <v>47</v>
      </c>
      <c r="J219" s="1296">
        <v>19</v>
      </c>
      <c r="K219" s="1295">
        <v>68</v>
      </c>
      <c r="L219" s="1294">
        <v>15.666666666666666</v>
      </c>
      <c r="M219" s="1293">
        <v>6.333333333333333</v>
      </c>
      <c r="N219" s="1292">
        <v>22.666666666666668</v>
      </c>
      <c r="O219" s="1302">
        <v>193</v>
      </c>
      <c r="P219" s="1290">
        <v>105</v>
      </c>
    </row>
    <row r="220" spans="1:16" ht="13.5" customHeight="1" x14ac:dyDescent="0.35">
      <c r="A220" s="1301" t="s">
        <v>186</v>
      </c>
      <c r="B220" s="1301" t="s">
        <v>187</v>
      </c>
      <c r="C220" s="1301" t="s">
        <v>942</v>
      </c>
      <c r="D220" s="1301" t="s">
        <v>61</v>
      </c>
      <c r="E220" s="1301" t="s">
        <v>129</v>
      </c>
      <c r="F220" s="1305">
        <v>7.9131224519999996</v>
      </c>
      <c r="G220" s="1304">
        <v>0</v>
      </c>
      <c r="H220" s="1303">
        <v>6.8548573350000002</v>
      </c>
      <c r="I220" s="1297">
        <v>12</v>
      </c>
      <c r="J220" s="1296">
        <v>12</v>
      </c>
      <c r="K220" s="1295">
        <v>14</v>
      </c>
      <c r="L220" s="1294">
        <v>4</v>
      </c>
      <c r="M220" s="1293">
        <v>4</v>
      </c>
      <c r="N220" s="1292">
        <v>4.666666666666667</v>
      </c>
      <c r="O220" s="1302">
        <v>11</v>
      </c>
      <c r="P220" s="1290">
        <v>312</v>
      </c>
    </row>
    <row r="221" spans="1:16" ht="13.5" customHeight="1" x14ac:dyDescent="0.35">
      <c r="A221" s="1301" t="s">
        <v>188</v>
      </c>
      <c r="B221" s="1301" t="s">
        <v>189</v>
      </c>
      <c r="C221" s="1301" t="s">
        <v>942</v>
      </c>
      <c r="D221" s="1301" t="s">
        <v>61</v>
      </c>
      <c r="E221" s="1301" t="s">
        <v>129</v>
      </c>
      <c r="F221" s="1305">
        <v>17.2098552</v>
      </c>
      <c r="G221" s="1304">
        <v>11.254988279999999</v>
      </c>
      <c r="H221" s="1303">
        <v>14.14498206</v>
      </c>
      <c r="I221" s="1297">
        <v>16</v>
      </c>
      <c r="J221" s="1296">
        <v>8</v>
      </c>
      <c r="K221" s="1295">
        <v>26</v>
      </c>
      <c r="L221" s="1294">
        <v>5.333333333333333</v>
      </c>
      <c r="M221" s="1293">
        <v>2.6666666666666665</v>
      </c>
      <c r="N221" s="1292">
        <v>8.6666666666666661</v>
      </c>
      <c r="O221" s="1302">
        <v>227</v>
      </c>
      <c r="P221" s="1290">
        <v>124</v>
      </c>
    </row>
    <row r="222" spans="1:16" ht="13.5" customHeight="1" x14ac:dyDescent="0.35">
      <c r="A222" s="1301" t="s">
        <v>367</v>
      </c>
      <c r="B222" s="1301" t="s">
        <v>368</v>
      </c>
      <c r="C222" s="1301" t="s">
        <v>368</v>
      </c>
      <c r="D222" s="1301" t="s">
        <v>63</v>
      </c>
      <c r="E222" s="1301" t="s">
        <v>129</v>
      </c>
      <c r="F222" s="1305">
        <v>15.321168269999999</v>
      </c>
      <c r="G222" s="1304">
        <v>14.97942318</v>
      </c>
      <c r="H222" s="1303">
        <v>15.14682101</v>
      </c>
      <c r="I222" s="1297">
        <v>79</v>
      </c>
      <c r="J222" s="1296">
        <v>83</v>
      </c>
      <c r="K222" s="1295">
        <v>162</v>
      </c>
      <c r="L222" s="1294">
        <v>26.333333333333332</v>
      </c>
      <c r="M222" s="1293">
        <v>27.666666666666668</v>
      </c>
      <c r="N222" s="1292">
        <v>54</v>
      </c>
      <c r="O222" s="1302">
        <v>246</v>
      </c>
      <c r="P222" s="1290">
        <v>131</v>
      </c>
    </row>
    <row r="223" spans="1:16" ht="13.5" customHeight="1" x14ac:dyDescent="0.35">
      <c r="A223" s="1301" t="s">
        <v>202</v>
      </c>
      <c r="B223" s="1301" t="s">
        <v>203</v>
      </c>
      <c r="C223" s="1301" t="s">
        <v>922</v>
      </c>
      <c r="D223" s="1301" t="s">
        <v>61</v>
      </c>
      <c r="E223" s="1301" t="s">
        <v>129</v>
      </c>
      <c r="F223" s="1305">
        <v>20.830897920000002</v>
      </c>
      <c r="G223" s="1304">
        <v>15.54269397</v>
      </c>
      <c r="H223" s="1303">
        <v>18.17801073</v>
      </c>
      <c r="I223" s="1297">
        <v>60</v>
      </c>
      <c r="J223" s="1296">
        <v>46</v>
      </c>
      <c r="K223" s="1295">
        <v>107</v>
      </c>
      <c r="L223" s="1294">
        <v>20</v>
      </c>
      <c r="M223" s="1293">
        <v>15.333333333333334</v>
      </c>
      <c r="N223" s="1292">
        <v>35.666666666666664</v>
      </c>
      <c r="O223" s="1302">
        <v>297</v>
      </c>
      <c r="P223" s="1290">
        <v>10</v>
      </c>
    </row>
    <row r="224" spans="1:16" ht="13.5" customHeight="1" x14ac:dyDescent="0.35">
      <c r="A224" s="1301" t="s">
        <v>190</v>
      </c>
      <c r="B224" s="1301" t="s">
        <v>191</v>
      </c>
      <c r="C224" s="1301" t="s">
        <v>922</v>
      </c>
      <c r="D224" s="1301" t="s">
        <v>61</v>
      </c>
      <c r="E224" s="1301" t="s">
        <v>129</v>
      </c>
      <c r="F224" s="1305">
        <v>20.573307799999998</v>
      </c>
      <c r="G224" s="1304">
        <v>15.27671973</v>
      </c>
      <c r="H224" s="1303">
        <v>17.847575190000001</v>
      </c>
      <c r="I224" s="1297">
        <v>23</v>
      </c>
      <c r="J224" s="1296">
        <v>25</v>
      </c>
      <c r="K224" s="1295">
        <v>61</v>
      </c>
      <c r="L224" s="1294">
        <v>7.666666666666667</v>
      </c>
      <c r="M224" s="1293">
        <v>8.3333333333333339</v>
      </c>
      <c r="N224" s="1292">
        <v>20.333333333333332</v>
      </c>
      <c r="O224" s="1302">
        <v>293</v>
      </c>
      <c r="P224" s="1290">
        <v>63</v>
      </c>
    </row>
    <row r="225" spans="1:16" ht="13.5" customHeight="1" x14ac:dyDescent="0.35">
      <c r="A225" s="1301" t="s">
        <v>192</v>
      </c>
      <c r="B225" s="1301" t="s">
        <v>193</v>
      </c>
      <c r="C225" s="1301" t="s">
        <v>922</v>
      </c>
      <c r="D225" s="1301" t="s">
        <v>61</v>
      </c>
      <c r="E225" s="1301" t="s">
        <v>129</v>
      </c>
      <c r="F225" s="1305">
        <v>11.716182979999999</v>
      </c>
      <c r="G225" s="1304">
        <v>13.641960470000001</v>
      </c>
      <c r="H225" s="1303">
        <v>12.735219089999999</v>
      </c>
      <c r="I225" s="1297">
        <v>18</v>
      </c>
      <c r="J225" s="1296">
        <v>21</v>
      </c>
      <c r="K225" s="1295">
        <v>44</v>
      </c>
      <c r="L225" s="1294">
        <v>6</v>
      </c>
      <c r="M225" s="1293">
        <v>7</v>
      </c>
      <c r="N225" s="1292">
        <v>14.666666666666666</v>
      </c>
      <c r="O225" s="1302">
        <v>181</v>
      </c>
      <c r="P225" s="1290">
        <v>108</v>
      </c>
    </row>
    <row r="226" spans="1:16" ht="13.5" customHeight="1" x14ac:dyDescent="0.35">
      <c r="A226" s="1301" t="s">
        <v>194</v>
      </c>
      <c r="B226" s="1301" t="s">
        <v>195</v>
      </c>
      <c r="C226" s="1301" t="s">
        <v>922</v>
      </c>
      <c r="D226" s="1301" t="s">
        <v>61</v>
      </c>
      <c r="E226" s="1301" t="s">
        <v>129</v>
      </c>
      <c r="F226" s="1305">
        <v>12.60688414</v>
      </c>
      <c r="G226" s="1304">
        <v>11.68742569</v>
      </c>
      <c r="H226" s="1303">
        <v>12.14839403</v>
      </c>
      <c r="I226" s="1297">
        <v>19</v>
      </c>
      <c r="J226" s="1296">
        <v>17</v>
      </c>
      <c r="K226" s="1295">
        <v>39</v>
      </c>
      <c r="L226" s="1294">
        <v>6.333333333333333</v>
      </c>
      <c r="M226" s="1293">
        <v>5.666666666666667</v>
      </c>
      <c r="N226" s="1292">
        <v>13</v>
      </c>
      <c r="O226" s="1302">
        <v>161</v>
      </c>
      <c r="P226" s="1290">
        <v>223</v>
      </c>
    </row>
    <row r="227" spans="1:16" ht="13.5" customHeight="1" x14ac:dyDescent="0.35">
      <c r="A227" s="1301" t="s">
        <v>196</v>
      </c>
      <c r="B227" s="1301" t="s">
        <v>197</v>
      </c>
      <c r="C227" s="1301" t="s">
        <v>922</v>
      </c>
      <c r="D227" s="1301" t="s">
        <v>61</v>
      </c>
      <c r="E227" s="1301" t="s">
        <v>129</v>
      </c>
      <c r="F227" s="1305">
        <v>14.76755623</v>
      </c>
      <c r="G227" s="1304">
        <v>13.55225645</v>
      </c>
      <c r="H227" s="1303">
        <v>14.204664360000001</v>
      </c>
      <c r="I227" s="1297">
        <v>23</v>
      </c>
      <c r="J227" s="1296">
        <v>26</v>
      </c>
      <c r="K227" s="1295">
        <v>47</v>
      </c>
      <c r="L227" s="1294">
        <v>7.666666666666667</v>
      </c>
      <c r="M227" s="1293">
        <v>8.6666666666666661</v>
      </c>
      <c r="N227" s="1292">
        <v>15.666666666666666</v>
      </c>
      <c r="O227" s="1302">
        <v>228</v>
      </c>
      <c r="P227" s="1290">
        <v>207</v>
      </c>
    </row>
    <row r="228" spans="1:16" ht="13.5" customHeight="1" x14ac:dyDescent="0.35">
      <c r="A228" s="1301" t="s">
        <v>198</v>
      </c>
      <c r="B228" s="1301" t="s">
        <v>199</v>
      </c>
      <c r="C228" s="1301" t="s">
        <v>922</v>
      </c>
      <c r="D228" s="1301" t="s">
        <v>61</v>
      </c>
      <c r="E228" s="1301" t="s">
        <v>129</v>
      </c>
      <c r="F228" s="1305">
        <v>15.027245560000001</v>
      </c>
      <c r="G228" s="1304">
        <v>12.39041799</v>
      </c>
      <c r="H228" s="1303">
        <v>13.700298829999999</v>
      </c>
      <c r="I228" s="1297">
        <v>23</v>
      </c>
      <c r="J228" s="1296">
        <v>21</v>
      </c>
      <c r="K228" s="1295">
        <v>40</v>
      </c>
      <c r="L228" s="1294">
        <v>7.666666666666667</v>
      </c>
      <c r="M228" s="1293">
        <v>7</v>
      </c>
      <c r="N228" s="1292">
        <v>13.333333333333334</v>
      </c>
      <c r="O228" s="1302">
        <v>211</v>
      </c>
      <c r="P228" s="1290">
        <v>56</v>
      </c>
    </row>
    <row r="229" spans="1:16" ht="13.5" customHeight="1" x14ac:dyDescent="0.35">
      <c r="A229" s="1301" t="s">
        <v>200</v>
      </c>
      <c r="B229" s="1301" t="s">
        <v>201</v>
      </c>
      <c r="C229" s="1301" t="s">
        <v>922</v>
      </c>
      <c r="D229" s="1301" t="s">
        <v>61</v>
      </c>
      <c r="E229" s="1301" t="s">
        <v>129</v>
      </c>
      <c r="F229" s="1305">
        <v>10.72427712</v>
      </c>
      <c r="G229" s="1304">
        <v>13.06120432</v>
      </c>
      <c r="H229" s="1303">
        <v>11.92617304</v>
      </c>
      <c r="I229" s="1297">
        <v>17</v>
      </c>
      <c r="J229" s="1296">
        <v>24</v>
      </c>
      <c r="K229" s="1295">
        <v>43</v>
      </c>
      <c r="L229" s="1294">
        <v>5.666666666666667</v>
      </c>
      <c r="M229" s="1293">
        <v>8</v>
      </c>
      <c r="N229" s="1292">
        <v>14.333333333333334</v>
      </c>
      <c r="O229" s="1302">
        <v>148</v>
      </c>
      <c r="P229" s="1290">
        <v>148</v>
      </c>
    </row>
    <row r="230" spans="1:16" ht="13.5" customHeight="1" x14ac:dyDescent="0.35">
      <c r="A230" s="1301" t="s">
        <v>204</v>
      </c>
      <c r="B230" s="1301" t="s">
        <v>205</v>
      </c>
      <c r="C230" s="1301" t="s">
        <v>922</v>
      </c>
      <c r="D230" s="1301" t="s">
        <v>61</v>
      </c>
      <c r="E230" s="1301" t="s">
        <v>129</v>
      </c>
      <c r="F230" s="1305">
        <v>11.60490355</v>
      </c>
      <c r="G230" s="1304">
        <v>11.58021287</v>
      </c>
      <c r="H230" s="1303">
        <v>11.59203643</v>
      </c>
      <c r="I230" s="1297">
        <v>14</v>
      </c>
      <c r="J230" s="1296">
        <v>19</v>
      </c>
      <c r="K230" s="1295">
        <v>37</v>
      </c>
      <c r="L230" s="1294">
        <v>4.666666666666667</v>
      </c>
      <c r="M230" s="1293">
        <v>6.333333333333333</v>
      </c>
      <c r="N230" s="1292">
        <v>12.333333333333334</v>
      </c>
      <c r="O230" s="1302">
        <v>143</v>
      </c>
      <c r="P230" s="1290">
        <v>314</v>
      </c>
    </row>
    <row r="231" spans="1:16" ht="13.5" customHeight="1" x14ac:dyDescent="0.35">
      <c r="A231" s="1301" t="s">
        <v>548</v>
      </c>
      <c r="B231" s="1301" t="s">
        <v>549</v>
      </c>
      <c r="C231" s="1301" t="s">
        <v>943</v>
      </c>
      <c r="D231" s="1301" t="s">
        <v>58</v>
      </c>
      <c r="E231" s="1301" t="s">
        <v>129</v>
      </c>
      <c r="F231" s="1305">
        <v>9.1028916689999999</v>
      </c>
      <c r="G231" s="1304">
        <v>7.9632357560000004</v>
      </c>
      <c r="H231" s="1303">
        <v>8.5300075839999998</v>
      </c>
      <c r="I231" s="1297">
        <v>23</v>
      </c>
      <c r="J231" s="1296">
        <v>16</v>
      </c>
      <c r="K231" s="1295">
        <v>30</v>
      </c>
      <c r="L231" s="1294">
        <v>7.666666666666667</v>
      </c>
      <c r="M231" s="1293">
        <v>5.333333333333333</v>
      </c>
      <c r="N231" s="1292">
        <v>10</v>
      </c>
      <c r="O231" s="1302">
        <v>33</v>
      </c>
      <c r="P231" s="1290">
        <v>220</v>
      </c>
    </row>
    <row r="232" spans="1:16" ht="13.5" customHeight="1" x14ac:dyDescent="0.35">
      <c r="A232" s="1301" t="s">
        <v>550</v>
      </c>
      <c r="B232" s="1301" t="s">
        <v>551</v>
      </c>
      <c r="C232" s="1301" t="s">
        <v>943</v>
      </c>
      <c r="D232" s="1301" t="s">
        <v>58</v>
      </c>
      <c r="E232" s="1301" t="s">
        <v>129</v>
      </c>
      <c r="F232" s="1305">
        <v>19.730943969999998</v>
      </c>
      <c r="G232" s="1304">
        <v>13.379940100000001</v>
      </c>
      <c r="H232" s="1303">
        <v>16.420055510000001</v>
      </c>
      <c r="I232" s="1297">
        <v>22</v>
      </c>
      <c r="J232" s="1296">
        <v>18</v>
      </c>
      <c r="K232" s="1295">
        <v>44</v>
      </c>
      <c r="L232" s="1294">
        <v>7.333333333333333</v>
      </c>
      <c r="M232" s="1293">
        <v>6</v>
      </c>
      <c r="N232" s="1292">
        <v>14.666666666666666</v>
      </c>
      <c r="O232" s="1302">
        <v>276</v>
      </c>
      <c r="P232" s="1290">
        <v>189</v>
      </c>
    </row>
    <row r="233" spans="1:16" ht="13.5" customHeight="1" x14ac:dyDescent="0.35">
      <c r="A233" s="1301" t="s">
        <v>552</v>
      </c>
      <c r="B233" s="1301" t="s">
        <v>553</v>
      </c>
      <c r="C233" s="1301" t="s">
        <v>943</v>
      </c>
      <c r="D233" s="1301" t="s">
        <v>58</v>
      </c>
      <c r="E233" s="1301" t="s">
        <v>129</v>
      </c>
      <c r="F233" s="1305">
        <v>8.5033510939999992</v>
      </c>
      <c r="G233" s="1304">
        <v>7.0848668630000002</v>
      </c>
      <c r="H233" s="1303">
        <v>7.774307995</v>
      </c>
      <c r="I233" s="1297">
        <v>11</v>
      </c>
      <c r="J233" s="1296">
        <v>13</v>
      </c>
      <c r="K233" s="1295">
        <v>31</v>
      </c>
      <c r="L233" s="1294">
        <v>3.6666666666666665</v>
      </c>
      <c r="M233" s="1293">
        <v>4.333333333333333</v>
      </c>
      <c r="N233" s="1292">
        <v>10.333333333333334</v>
      </c>
      <c r="O233" s="1302">
        <v>21</v>
      </c>
      <c r="P233" s="1290">
        <v>302</v>
      </c>
    </row>
    <row r="234" spans="1:16" ht="13.5" customHeight="1" x14ac:dyDescent="0.35">
      <c r="A234" s="1301" t="s">
        <v>554</v>
      </c>
      <c r="B234" s="1301" t="s">
        <v>555</v>
      </c>
      <c r="C234" s="1301" t="s">
        <v>943</v>
      </c>
      <c r="D234" s="1301" t="s">
        <v>58</v>
      </c>
      <c r="E234" s="1301" t="s">
        <v>129</v>
      </c>
      <c r="F234" s="1305">
        <v>9.6094969920000004</v>
      </c>
      <c r="G234" s="1304">
        <v>8.1531669680000007</v>
      </c>
      <c r="H234" s="1303">
        <v>8.8529208540000006</v>
      </c>
      <c r="I234" s="1297">
        <v>18</v>
      </c>
      <c r="J234" s="1296">
        <v>18</v>
      </c>
      <c r="K234" s="1295">
        <v>31</v>
      </c>
      <c r="L234" s="1294">
        <v>6</v>
      </c>
      <c r="M234" s="1293">
        <v>6</v>
      </c>
      <c r="N234" s="1292">
        <v>10.333333333333334</v>
      </c>
      <c r="O234" s="1302">
        <v>44</v>
      </c>
      <c r="P234" s="1290">
        <v>305</v>
      </c>
    </row>
    <row r="235" spans="1:16" ht="13.5" customHeight="1" x14ac:dyDescent="0.35">
      <c r="A235" s="1301" t="s">
        <v>556</v>
      </c>
      <c r="B235" s="1301" t="s">
        <v>557</v>
      </c>
      <c r="C235" s="1301" t="s">
        <v>943</v>
      </c>
      <c r="D235" s="1301" t="s">
        <v>58</v>
      </c>
      <c r="E235" s="1301" t="s">
        <v>129</v>
      </c>
      <c r="F235" s="1305">
        <v>10.089359050000001</v>
      </c>
      <c r="G235" s="1304">
        <v>7.205944186</v>
      </c>
      <c r="H235" s="1303">
        <v>8.6057582119999996</v>
      </c>
      <c r="I235" s="1297">
        <v>7</v>
      </c>
      <c r="J235" s="1296">
        <v>11</v>
      </c>
      <c r="K235" s="1295">
        <v>27</v>
      </c>
      <c r="L235" s="1294">
        <v>2.3333333333333335</v>
      </c>
      <c r="M235" s="1293">
        <v>3.6666666666666665</v>
      </c>
      <c r="N235" s="1292">
        <v>9</v>
      </c>
      <c r="O235" s="1302">
        <v>35</v>
      </c>
      <c r="P235" s="1290">
        <v>301</v>
      </c>
    </row>
    <row r="236" spans="1:16" ht="13.5" customHeight="1" x14ac:dyDescent="0.35">
      <c r="A236" s="1301" t="s">
        <v>206</v>
      </c>
      <c r="B236" s="1301" t="s">
        <v>207</v>
      </c>
      <c r="C236" s="1301" t="s">
        <v>207</v>
      </c>
      <c r="D236" s="1301" t="s">
        <v>61</v>
      </c>
      <c r="E236" s="1301" t="s">
        <v>129</v>
      </c>
      <c r="F236" s="1305">
        <v>0</v>
      </c>
      <c r="G236" s="1304">
        <v>0</v>
      </c>
      <c r="H236" s="1303">
        <v>0</v>
      </c>
      <c r="I236" s="1297">
        <v>7</v>
      </c>
      <c r="J236" s="1296">
        <v>4</v>
      </c>
      <c r="K236" s="1295">
        <v>5</v>
      </c>
      <c r="L236" s="1294">
        <v>2.3333333333333335</v>
      </c>
      <c r="M236" s="1293">
        <v>1.3333333333333333</v>
      </c>
      <c r="N236" s="1292">
        <v>1.6666666666666667</v>
      </c>
      <c r="O236" s="1302">
        <v>1</v>
      </c>
      <c r="P236" s="1290">
        <v>303</v>
      </c>
    </row>
    <row r="237" spans="1:16" ht="13.5" customHeight="1" x14ac:dyDescent="0.35">
      <c r="A237" s="1301" t="s">
        <v>647</v>
      </c>
      <c r="B237" s="1301" t="s">
        <v>648</v>
      </c>
      <c r="C237" s="1301" t="s">
        <v>646</v>
      </c>
      <c r="D237" s="1301" t="s">
        <v>60</v>
      </c>
      <c r="E237" s="1301" t="s">
        <v>129</v>
      </c>
      <c r="F237" s="1305">
        <v>21.00631306</v>
      </c>
      <c r="G237" s="1304">
        <v>14.815655720000001</v>
      </c>
      <c r="H237" s="1303">
        <v>17.825442469999999</v>
      </c>
      <c r="I237" s="1297">
        <v>44</v>
      </c>
      <c r="J237" s="1296">
        <v>36</v>
      </c>
      <c r="K237" s="1295">
        <v>79</v>
      </c>
      <c r="L237" s="1294">
        <v>14.666666666666666</v>
      </c>
      <c r="M237" s="1293">
        <v>12</v>
      </c>
      <c r="N237" s="1292">
        <v>26.333333333333332</v>
      </c>
      <c r="O237" s="1302">
        <v>292</v>
      </c>
      <c r="P237" s="1290">
        <v>99</v>
      </c>
    </row>
    <row r="238" spans="1:16" ht="13.5" customHeight="1" x14ac:dyDescent="0.35">
      <c r="A238" s="1301" t="s">
        <v>645</v>
      </c>
      <c r="B238" s="1301" t="s">
        <v>646</v>
      </c>
      <c r="C238" s="1301" t="s">
        <v>646</v>
      </c>
      <c r="D238" s="1301" t="s">
        <v>60</v>
      </c>
      <c r="E238" s="1301" t="s">
        <v>129</v>
      </c>
      <c r="F238" s="1305">
        <v>12.695786350000001</v>
      </c>
      <c r="G238" s="1304">
        <v>11.241680669999999</v>
      </c>
      <c r="H238" s="1303">
        <v>11.89860552</v>
      </c>
      <c r="I238" s="1297">
        <v>64</v>
      </c>
      <c r="J238" s="1296">
        <v>56</v>
      </c>
      <c r="K238" s="1295">
        <v>120</v>
      </c>
      <c r="L238" s="1294">
        <v>21.333333333333332</v>
      </c>
      <c r="M238" s="1293">
        <v>18.666666666666668</v>
      </c>
      <c r="N238" s="1292">
        <v>40</v>
      </c>
      <c r="O238" s="1302">
        <v>147</v>
      </c>
      <c r="P238" s="1290">
        <v>165</v>
      </c>
    </row>
    <row r="239" spans="1:16" ht="13.5" customHeight="1" x14ac:dyDescent="0.35">
      <c r="A239" s="1301" t="s">
        <v>630</v>
      </c>
      <c r="B239" s="1301" t="s">
        <v>631</v>
      </c>
      <c r="C239" s="1301" t="s">
        <v>925</v>
      </c>
      <c r="D239" s="1301" t="s">
        <v>56</v>
      </c>
      <c r="E239" s="1301" t="s">
        <v>129</v>
      </c>
      <c r="F239" s="1305">
        <v>11.271779159999999</v>
      </c>
      <c r="G239" s="1304">
        <v>10.11462115</v>
      </c>
      <c r="H239" s="1303">
        <v>10.633256980000001</v>
      </c>
      <c r="I239" s="1297">
        <v>24</v>
      </c>
      <c r="J239" s="1296">
        <v>22</v>
      </c>
      <c r="K239" s="1295">
        <v>51</v>
      </c>
      <c r="L239" s="1294">
        <v>8</v>
      </c>
      <c r="M239" s="1293">
        <v>7.333333333333333</v>
      </c>
      <c r="N239" s="1292">
        <v>17</v>
      </c>
      <c r="O239" s="1302">
        <v>105</v>
      </c>
      <c r="P239" s="1290">
        <v>274</v>
      </c>
    </row>
    <row r="240" spans="1:16" ht="13.5" customHeight="1" x14ac:dyDescent="0.35">
      <c r="A240" s="1301" t="s">
        <v>634</v>
      </c>
      <c r="B240" s="1301" t="s">
        <v>635</v>
      </c>
      <c r="C240" s="1301" t="s">
        <v>925</v>
      </c>
      <c r="D240" s="1301" t="s">
        <v>56</v>
      </c>
      <c r="E240" s="1301" t="s">
        <v>129</v>
      </c>
      <c r="F240" s="1305">
        <v>13.61782878</v>
      </c>
      <c r="G240" s="1304">
        <v>6.308276738</v>
      </c>
      <c r="H240" s="1303">
        <v>9.8679716590000002</v>
      </c>
      <c r="I240" s="1297">
        <v>44</v>
      </c>
      <c r="J240" s="1296">
        <v>22</v>
      </c>
      <c r="K240" s="1295">
        <v>66</v>
      </c>
      <c r="L240" s="1294">
        <v>14.666666666666666</v>
      </c>
      <c r="M240" s="1293">
        <v>7.333333333333333</v>
      </c>
      <c r="N240" s="1292">
        <v>22</v>
      </c>
      <c r="O240" s="1302">
        <v>75</v>
      </c>
      <c r="P240" s="1290">
        <v>221</v>
      </c>
    </row>
    <row r="241" spans="1:16" ht="13.5" customHeight="1" x14ac:dyDescent="0.35">
      <c r="A241" s="1301" t="s">
        <v>632</v>
      </c>
      <c r="B241" s="1301" t="s">
        <v>633</v>
      </c>
      <c r="C241" s="1301" t="s">
        <v>925</v>
      </c>
      <c r="D241" s="1301" t="s">
        <v>56</v>
      </c>
      <c r="E241" s="1301" t="s">
        <v>129</v>
      </c>
      <c r="F241" s="1305">
        <v>15.51190682</v>
      </c>
      <c r="G241" s="1304">
        <v>9.9534873889999993</v>
      </c>
      <c r="H241" s="1303">
        <v>12.62306691</v>
      </c>
      <c r="I241" s="1297">
        <v>29</v>
      </c>
      <c r="J241" s="1296">
        <v>17</v>
      </c>
      <c r="K241" s="1295">
        <v>45</v>
      </c>
      <c r="L241" s="1294">
        <v>9.6666666666666661</v>
      </c>
      <c r="M241" s="1293">
        <v>5.666666666666667</v>
      </c>
      <c r="N241" s="1292">
        <v>15</v>
      </c>
      <c r="O241" s="1302">
        <v>176</v>
      </c>
      <c r="P241" s="1290">
        <v>170</v>
      </c>
    </row>
    <row r="242" spans="1:16" ht="13.5" customHeight="1" x14ac:dyDescent="0.35">
      <c r="A242" s="1301" t="s">
        <v>636</v>
      </c>
      <c r="B242" s="1301" t="s">
        <v>637</v>
      </c>
      <c r="C242" s="1301" t="s">
        <v>925</v>
      </c>
      <c r="D242" s="1301" t="s">
        <v>56</v>
      </c>
      <c r="E242" s="1301" t="s">
        <v>129</v>
      </c>
      <c r="F242" s="1305">
        <v>8.7186664050000005</v>
      </c>
      <c r="G242" s="1304">
        <v>7.2088816429999998</v>
      </c>
      <c r="H242" s="1303">
        <v>7.9515834849999996</v>
      </c>
      <c r="I242" s="1297">
        <v>15</v>
      </c>
      <c r="J242" s="1296">
        <v>14</v>
      </c>
      <c r="K242" s="1295">
        <v>30</v>
      </c>
      <c r="L242" s="1294">
        <v>5</v>
      </c>
      <c r="M242" s="1293">
        <v>4.666666666666667</v>
      </c>
      <c r="N242" s="1292">
        <v>10</v>
      </c>
      <c r="O242" s="1302">
        <v>23</v>
      </c>
      <c r="P242" s="1290">
        <v>121</v>
      </c>
    </row>
    <row r="243" spans="1:16" ht="13.5" customHeight="1" x14ac:dyDescent="0.35">
      <c r="A243" s="1301" t="s">
        <v>638</v>
      </c>
      <c r="B243" s="1301" t="s">
        <v>639</v>
      </c>
      <c r="C243" s="1301" t="s">
        <v>925</v>
      </c>
      <c r="D243" s="1301" t="s">
        <v>56</v>
      </c>
      <c r="E243" s="1301" t="s">
        <v>129</v>
      </c>
      <c r="F243" s="1305">
        <v>13.37820174</v>
      </c>
      <c r="G243" s="1304">
        <v>10.595629199999999</v>
      </c>
      <c r="H243" s="1303">
        <v>11.9643195</v>
      </c>
      <c r="I243" s="1297">
        <v>37</v>
      </c>
      <c r="J243" s="1296">
        <v>30</v>
      </c>
      <c r="K243" s="1295">
        <v>67</v>
      </c>
      <c r="L243" s="1294">
        <v>12.333333333333334</v>
      </c>
      <c r="M243" s="1293">
        <v>10</v>
      </c>
      <c r="N243" s="1292">
        <v>22.333333333333332</v>
      </c>
      <c r="O243" s="1302">
        <v>150</v>
      </c>
      <c r="P243" s="1290">
        <v>163</v>
      </c>
    </row>
    <row r="244" spans="1:16" ht="13.5" customHeight="1" x14ac:dyDescent="0.35">
      <c r="A244" s="1301" t="s">
        <v>1220</v>
      </c>
      <c r="B244" s="1301" t="s">
        <v>1221</v>
      </c>
      <c r="C244" s="1301" t="s">
        <v>925</v>
      </c>
      <c r="D244" s="1301" t="s">
        <v>56</v>
      </c>
      <c r="E244" s="1301" t="s">
        <v>129</v>
      </c>
      <c r="F244" s="1305">
        <v>8.4244863720000005</v>
      </c>
      <c r="G244" s="1304">
        <v>8.2252777019999996</v>
      </c>
      <c r="H244" s="1303">
        <v>8.3179141510000001</v>
      </c>
      <c r="I244" s="1297">
        <v>18</v>
      </c>
      <c r="J244" s="1296">
        <v>19</v>
      </c>
      <c r="K244" s="1295">
        <v>40</v>
      </c>
      <c r="L244" s="1294">
        <v>6</v>
      </c>
      <c r="M244" s="1293">
        <v>6.333333333333333</v>
      </c>
      <c r="N244" s="1292">
        <v>13.333333333333334</v>
      </c>
      <c r="O244" s="1302">
        <v>29</v>
      </c>
      <c r="P244" s="1290">
        <v>142</v>
      </c>
    </row>
    <row r="245" spans="1:16" ht="13.5" customHeight="1" x14ac:dyDescent="0.35">
      <c r="A245" s="1301" t="s">
        <v>663</v>
      </c>
      <c r="B245" s="1301" t="s">
        <v>664</v>
      </c>
      <c r="C245" s="1301" t="s">
        <v>924</v>
      </c>
      <c r="D245" s="1301" t="s">
        <v>60</v>
      </c>
      <c r="E245" s="1301" t="s">
        <v>129</v>
      </c>
      <c r="F245" s="1305">
        <v>19.346226649999998</v>
      </c>
      <c r="G245" s="1304">
        <v>9.8411196160000003</v>
      </c>
      <c r="H245" s="1303">
        <v>14.5326775</v>
      </c>
      <c r="I245" s="1297">
        <v>60</v>
      </c>
      <c r="J245" s="1296">
        <v>32</v>
      </c>
      <c r="K245" s="1295">
        <v>93</v>
      </c>
      <c r="L245" s="1294">
        <v>20</v>
      </c>
      <c r="M245" s="1293">
        <v>10.666666666666666</v>
      </c>
      <c r="N245" s="1292">
        <v>31</v>
      </c>
      <c r="O245" s="1302">
        <v>232</v>
      </c>
      <c r="P245" s="1290">
        <v>15</v>
      </c>
    </row>
    <row r="246" spans="1:16" ht="13.5" customHeight="1" x14ac:dyDescent="0.35">
      <c r="A246" s="1301" t="s">
        <v>649</v>
      </c>
      <c r="B246" s="1301" t="s">
        <v>650</v>
      </c>
      <c r="C246" s="1301" t="s">
        <v>924</v>
      </c>
      <c r="D246" s="1301" t="s">
        <v>60</v>
      </c>
      <c r="E246" s="1301" t="s">
        <v>129</v>
      </c>
      <c r="F246" s="1305">
        <v>16.337991930000001</v>
      </c>
      <c r="G246" s="1304">
        <v>7.729048819</v>
      </c>
      <c r="H246" s="1303">
        <v>11.96805629</v>
      </c>
      <c r="I246" s="1297">
        <v>17</v>
      </c>
      <c r="J246" s="1296">
        <v>11</v>
      </c>
      <c r="K246" s="1295">
        <v>34</v>
      </c>
      <c r="L246" s="1294">
        <v>5.666666666666667</v>
      </c>
      <c r="M246" s="1293">
        <v>3.6666666666666665</v>
      </c>
      <c r="N246" s="1292">
        <v>11.333333333333334</v>
      </c>
      <c r="O246" s="1302">
        <v>151</v>
      </c>
      <c r="P246" s="1290">
        <v>126</v>
      </c>
    </row>
    <row r="247" spans="1:16" ht="13.5" customHeight="1" x14ac:dyDescent="0.35">
      <c r="A247" s="1301" t="s">
        <v>651</v>
      </c>
      <c r="B247" s="1301" t="s">
        <v>652</v>
      </c>
      <c r="C247" s="1301" t="s">
        <v>924</v>
      </c>
      <c r="D247" s="1301" t="s">
        <v>60</v>
      </c>
      <c r="E247" s="1301" t="s">
        <v>129</v>
      </c>
      <c r="F247" s="1305">
        <v>17.09816975</v>
      </c>
      <c r="G247" s="1304">
        <v>8.7551239039999995</v>
      </c>
      <c r="H247" s="1303">
        <v>12.94031382</v>
      </c>
      <c r="I247" s="1297">
        <v>17</v>
      </c>
      <c r="J247" s="1296">
        <v>12</v>
      </c>
      <c r="K247" s="1295">
        <v>41</v>
      </c>
      <c r="L247" s="1294">
        <v>5.666666666666667</v>
      </c>
      <c r="M247" s="1293">
        <v>4</v>
      </c>
      <c r="N247" s="1292">
        <v>13.666666666666666</v>
      </c>
      <c r="O247" s="1302">
        <v>189</v>
      </c>
      <c r="P247" s="1290">
        <v>157</v>
      </c>
    </row>
    <row r="248" spans="1:16" ht="13.5" customHeight="1" x14ac:dyDescent="0.35">
      <c r="A248" s="1301" t="s">
        <v>653</v>
      </c>
      <c r="B248" s="1301" t="s">
        <v>654</v>
      </c>
      <c r="C248" s="1301" t="s">
        <v>924</v>
      </c>
      <c r="D248" s="1301" t="s">
        <v>60</v>
      </c>
      <c r="E248" s="1301" t="s">
        <v>129</v>
      </c>
      <c r="F248" s="1305">
        <v>13.55814923</v>
      </c>
      <c r="G248" s="1304">
        <v>10.517150790000001</v>
      </c>
      <c r="H248" s="1303">
        <v>11.991857019999999</v>
      </c>
      <c r="I248" s="1297">
        <v>21</v>
      </c>
      <c r="J248" s="1296">
        <v>18</v>
      </c>
      <c r="K248" s="1295">
        <v>39</v>
      </c>
      <c r="L248" s="1294">
        <v>7</v>
      </c>
      <c r="M248" s="1293">
        <v>6</v>
      </c>
      <c r="N248" s="1292">
        <v>13</v>
      </c>
      <c r="O248" s="1302">
        <v>153</v>
      </c>
      <c r="P248" s="1290">
        <v>250</v>
      </c>
    </row>
    <row r="249" spans="1:16" ht="13.5" customHeight="1" x14ac:dyDescent="0.35">
      <c r="A249" s="1301" t="s">
        <v>655</v>
      </c>
      <c r="B249" s="1301" t="s">
        <v>656</v>
      </c>
      <c r="C249" s="1301" t="s">
        <v>924</v>
      </c>
      <c r="D249" s="1301" t="s">
        <v>60</v>
      </c>
      <c r="E249" s="1301" t="s">
        <v>129</v>
      </c>
      <c r="F249" s="1305">
        <v>10.30715139</v>
      </c>
      <c r="G249" s="1304">
        <v>7.837182351</v>
      </c>
      <c r="H249" s="1303">
        <v>9.052291984</v>
      </c>
      <c r="I249" s="1297">
        <v>17</v>
      </c>
      <c r="J249" s="1296">
        <v>11</v>
      </c>
      <c r="K249" s="1295">
        <v>32</v>
      </c>
      <c r="L249" s="1294">
        <v>5.666666666666667</v>
      </c>
      <c r="M249" s="1293">
        <v>3.6666666666666665</v>
      </c>
      <c r="N249" s="1292">
        <v>10.666666666666666</v>
      </c>
      <c r="O249" s="1302">
        <v>52</v>
      </c>
      <c r="P249" s="1290">
        <v>150</v>
      </c>
    </row>
    <row r="250" spans="1:16" ht="13.5" customHeight="1" x14ac:dyDescent="0.35">
      <c r="A250" s="1301" t="s">
        <v>657</v>
      </c>
      <c r="B250" s="1301" t="s">
        <v>658</v>
      </c>
      <c r="C250" s="1301" t="s">
        <v>924</v>
      </c>
      <c r="D250" s="1301" t="s">
        <v>60</v>
      </c>
      <c r="E250" s="1301" t="s">
        <v>129</v>
      </c>
      <c r="F250" s="1305">
        <v>13.32939479</v>
      </c>
      <c r="G250" s="1304">
        <v>8.4822024650000003</v>
      </c>
      <c r="H250" s="1303">
        <v>10.81757462</v>
      </c>
      <c r="I250" s="1297">
        <v>20</v>
      </c>
      <c r="J250" s="1296">
        <v>14</v>
      </c>
      <c r="K250" s="1295">
        <v>40</v>
      </c>
      <c r="L250" s="1294">
        <v>6.666666666666667</v>
      </c>
      <c r="M250" s="1293">
        <v>4.666666666666667</v>
      </c>
      <c r="N250" s="1292">
        <v>13.333333333333334</v>
      </c>
      <c r="O250" s="1302">
        <v>110</v>
      </c>
      <c r="P250" s="1290">
        <v>235</v>
      </c>
    </row>
    <row r="251" spans="1:16" ht="13.5" customHeight="1" x14ac:dyDescent="0.35">
      <c r="A251" s="1301" t="s">
        <v>659</v>
      </c>
      <c r="B251" s="1301" t="s">
        <v>660</v>
      </c>
      <c r="C251" s="1301" t="s">
        <v>924</v>
      </c>
      <c r="D251" s="1301" t="s">
        <v>60</v>
      </c>
      <c r="E251" s="1301" t="s">
        <v>129</v>
      </c>
      <c r="F251" s="1305">
        <v>9.6269041069999997</v>
      </c>
      <c r="G251" s="1304">
        <v>7.4626215179999997</v>
      </c>
      <c r="H251" s="1303">
        <v>8.5148218539999991</v>
      </c>
      <c r="I251" s="1297">
        <v>16</v>
      </c>
      <c r="J251" s="1296">
        <v>12</v>
      </c>
      <c r="K251" s="1295">
        <v>34</v>
      </c>
      <c r="L251" s="1294">
        <v>5.333333333333333</v>
      </c>
      <c r="M251" s="1293">
        <v>4</v>
      </c>
      <c r="N251" s="1292">
        <v>11.333333333333334</v>
      </c>
      <c r="O251" s="1302">
        <v>31</v>
      </c>
      <c r="P251" s="1290">
        <v>233</v>
      </c>
    </row>
    <row r="252" spans="1:16" ht="13.5" customHeight="1" x14ac:dyDescent="0.35">
      <c r="A252" s="1301" t="s">
        <v>661</v>
      </c>
      <c r="B252" s="1301" t="s">
        <v>662</v>
      </c>
      <c r="C252" s="1301" t="s">
        <v>924</v>
      </c>
      <c r="D252" s="1301" t="s">
        <v>60</v>
      </c>
      <c r="E252" s="1301" t="s">
        <v>129</v>
      </c>
      <c r="F252" s="1305">
        <v>11.82076659</v>
      </c>
      <c r="G252" s="1304">
        <v>10.67562493</v>
      </c>
      <c r="H252" s="1303">
        <v>11.234817359999999</v>
      </c>
      <c r="I252" s="1297">
        <v>17</v>
      </c>
      <c r="J252" s="1296">
        <v>14</v>
      </c>
      <c r="K252" s="1295">
        <v>36</v>
      </c>
      <c r="L252" s="1294">
        <v>5.666666666666667</v>
      </c>
      <c r="M252" s="1293">
        <v>4.666666666666667</v>
      </c>
      <c r="N252" s="1292">
        <v>12</v>
      </c>
      <c r="O252" s="1302">
        <v>127</v>
      </c>
      <c r="P252" s="1290">
        <v>204</v>
      </c>
    </row>
    <row r="253" spans="1:16" ht="13.5" customHeight="1" x14ac:dyDescent="0.35">
      <c r="A253" s="1301" t="s">
        <v>665</v>
      </c>
      <c r="B253" s="1301" t="s">
        <v>666</v>
      </c>
      <c r="C253" s="1301" t="s">
        <v>924</v>
      </c>
      <c r="D253" s="1301" t="s">
        <v>60</v>
      </c>
      <c r="E253" s="1301" t="s">
        <v>129</v>
      </c>
      <c r="F253" s="1305">
        <v>11.698164269999999</v>
      </c>
      <c r="G253" s="1304">
        <v>10.91460406</v>
      </c>
      <c r="H253" s="1303">
        <v>11.370177079999999</v>
      </c>
      <c r="I253" s="1297">
        <v>15</v>
      </c>
      <c r="J253" s="1296">
        <v>3</v>
      </c>
      <c r="K253" s="1295">
        <v>24</v>
      </c>
      <c r="L253" s="1294">
        <v>5</v>
      </c>
      <c r="M253" s="1293">
        <v>1</v>
      </c>
      <c r="N253" s="1292">
        <v>8</v>
      </c>
      <c r="O253" s="1302">
        <v>136</v>
      </c>
      <c r="P253" s="1290">
        <v>125</v>
      </c>
    </row>
    <row r="254" spans="1:16" ht="13.5" customHeight="1" x14ac:dyDescent="0.35">
      <c r="A254" s="1301" t="s">
        <v>287</v>
      </c>
      <c r="B254" s="1301" t="s">
        <v>288</v>
      </c>
      <c r="C254" s="1301" t="s">
        <v>944</v>
      </c>
      <c r="D254" s="1301" t="s">
        <v>59</v>
      </c>
      <c r="E254" s="1301" t="s">
        <v>129</v>
      </c>
      <c r="F254" s="1305">
        <v>8.904105328</v>
      </c>
      <c r="G254" s="1304">
        <v>7.3938116999999997</v>
      </c>
      <c r="H254" s="1303">
        <v>8.0849541350000003</v>
      </c>
      <c r="I254" s="1297">
        <v>9</v>
      </c>
      <c r="J254" s="1296">
        <v>8</v>
      </c>
      <c r="K254" s="1295">
        <v>25</v>
      </c>
      <c r="L254" s="1294">
        <v>3</v>
      </c>
      <c r="M254" s="1293">
        <v>2.6666666666666665</v>
      </c>
      <c r="N254" s="1292">
        <v>8.3333333333333339</v>
      </c>
      <c r="O254" s="1302">
        <v>26</v>
      </c>
      <c r="P254" s="1290">
        <v>212</v>
      </c>
    </row>
    <row r="255" spans="1:16" ht="13.5" customHeight="1" x14ac:dyDescent="0.35">
      <c r="A255" s="1301" t="s">
        <v>289</v>
      </c>
      <c r="B255" s="1301" t="s">
        <v>290</v>
      </c>
      <c r="C255" s="1301" t="s">
        <v>944</v>
      </c>
      <c r="D255" s="1301" t="s">
        <v>59</v>
      </c>
      <c r="E255" s="1301" t="s">
        <v>129</v>
      </c>
      <c r="F255" s="1305">
        <v>20.229308920000001</v>
      </c>
      <c r="G255" s="1304">
        <v>11.1415845</v>
      </c>
      <c r="H255" s="1303">
        <v>15.617525000000001</v>
      </c>
      <c r="I255" s="1297">
        <v>32</v>
      </c>
      <c r="J255" s="1296">
        <v>13</v>
      </c>
      <c r="K255" s="1295">
        <v>46</v>
      </c>
      <c r="L255" s="1294">
        <v>10.666666666666666</v>
      </c>
      <c r="M255" s="1293">
        <v>4.333333333333333</v>
      </c>
      <c r="N255" s="1292">
        <v>15.333333333333334</v>
      </c>
      <c r="O255" s="1302">
        <v>264</v>
      </c>
      <c r="P255" s="1290">
        <v>71</v>
      </c>
    </row>
    <row r="256" spans="1:16" ht="13.5" customHeight="1" x14ac:dyDescent="0.35">
      <c r="A256" s="1301" t="s">
        <v>291</v>
      </c>
      <c r="B256" s="1301" t="s">
        <v>292</v>
      </c>
      <c r="C256" s="1301" t="s">
        <v>944</v>
      </c>
      <c r="D256" s="1301" t="s">
        <v>59</v>
      </c>
      <c r="E256" s="1301" t="s">
        <v>129</v>
      </c>
      <c r="F256" s="1305">
        <v>11.18449858</v>
      </c>
      <c r="G256" s="1304">
        <v>6.4762711089999998</v>
      </c>
      <c r="H256" s="1303">
        <v>8.8004333450000001</v>
      </c>
      <c r="I256" s="1297">
        <v>13</v>
      </c>
      <c r="J256" s="1296">
        <v>6</v>
      </c>
      <c r="K256" s="1295">
        <v>30</v>
      </c>
      <c r="L256" s="1294">
        <v>4.333333333333333</v>
      </c>
      <c r="M256" s="1293">
        <v>2</v>
      </c>
      <c r="N256" s="1292">
        <v>10</v>
      </c>
      <c r="O256" s="1302">
        <v>42</v>
      </c>
      <c r="P256" s="1290">
        <v>229</v>
      </c>
    </row>
    <row r="257" spans="1:16" ht="13.5" customHeight="1" x14ac:dyDescent="0.35">
      <c r="A257" s="1301" t="s">
        <v>1216</v>
      </c>
      <c r="B257" s="1301" t="s">
        <v>1217</v>
      </c>
      <c r="C257" s="1301" t="s">
        <v>944</v>
      </c>
      <c r="D257" s="1301" t="s">
        <v>59</v>
      </c>
      <c r="E257" s="1301" t="s">
        <v>129</v>
      </c>
      <c r="F257" s="1305">
        <v>10.56512491</v>
      </c>
      <c r="G257" s="1304">
        <v>10.43570699</v>
      </c>
      <c r="H257" s="1303">
        <v>10.527109400000001</v>
      </c>
      <c r="I257" s="1297">
        <v>41</v>
      </c>
      <c r="J257" s="1296">
        <v>45</v>
      </c>
      <c r="K257" s="1295">
        <v>87</v>
      </c>
      <c r="L257" s="1294">
        <v>13.666666666666666</v>
      </c>
      <c r="M257" s="1293">
        <v>15</v>
      </c>
      <c r="N257" s="1292">
        <v>29</v>
      </c>
      <c r="O257" s="1302">
        <v>100</v>
      </c>
      <c r="P257" s="1290">
        <v>158</v>
      </c>
    </row>
    <row r="258" spans="1:16" ht="13.5" customHeight="1" x14ac:dyDescent="0.35">
      <c r="A258" s="1301" t="s">
        <v>1218</v>
      </c>
      <c r="B258" s="1301" t="s">
        <v>1219</v>
      </c>
      <c r="C258" s="1301" t="s">
        <v>944</v>
      </c>
      <c r="D258" s="1301" t="s">
        <v>59</v>
      </c>
      <c r="E258" s="1301" t="s">
        <v>129</v>
      </c>
      <c r="F258" s="1305">
        <v>11.285176460000001</v>
      </c>
      <c r="G258" s="1304">
        <v>12.9266875</v>
      </c>
      <c r="H258" s="1303">
        <v>12.06932435</v>
      </c>
      <c r="I258" s="1297">
        <v>27</v>
      </c>
      <c r="J258" s="1296">
        <v>32</v>
      </c>
      <c r="K258" s="1295">
        <v>60</v>
      </c>
      <c r="L258" s="1294">
        <v>9</v>
      </c>
      <c r="M258" s="1293">
        <v>10.666666666666666</v>
      </c>
      <c r="N258" s="1292">
        <v>20</v>
      </c>
      <c r="O258" s="1302">
        <v>159</v>
      </c>
      <c r="P258" s="1290">
        <v>176</v>
      </c>
    </row>
    <row r="259" spans="1:16" ht="13.5" customHeight="1" x14ac:dyDescent="0.35">
      <c r="A259" s="1301" t="s">
        <v>558</v>
      </c>
      <c r="B259" s="1301" t="s">
        <v>559</v>
      </c>
      <c r="C259" s="1301" t="s">
        <v>945</v>
      </c>
      <c r="D259" s="1301" t="s">
        <v>58</v>
      </c>
      <c r="E259" s="1301" t="s">
        <v>129</v>
      </c>
      <c r="F259" s="1305">
        <v>11.54882707</v>
      </c>
      <c r="G259" s="1304">
        <v>9.8693006640000007</v>
      </c>
      <c r="H259" s="1303">
        <v>10.691647420000001</v>
      </c>
      <c r="I259" s="1297">
        <v>20</v>
      </c>
      <c r="J259" s="1296">
        <v>15</v>
      </c>
      <c r="K259" s="1295">
        <v>37</v>
      </c>
      <c r="L259" s="1294">
        <v>6.666666666666667</v>
      </c>
      <c r="M259" s="1293">
        <v>5</v>
      </c>
      <c r="N259" s="1292">
        <v>12.333333333333334</v>
      </c>
      <c r="O259" s="1302">
        <v>107</v>
      </c>
      <c r="P259" s="1290">
        <v>310</v>
      </c>
    </row>
    <row r="260" spans="1:16" ht="13.5" customHeight="1" x14ac:dyDescent="0.35">
      <c r="A260" s="1301" t="s">
        <v>560</v>
      </c>
      <c r="B260" s="1301" t="s">
        <v>561</v>
      </c>
      <c r="C260" s="1301" t="s">
        <v>945</v>
      </c>
      <c r="D260" s="1301" t="s">
        <v>58</v>
      </c>
      <c r="E260" s="1301" t="s">
        <v>129</v>
      </c>
      <c r="F260" s="1305">
        <v>11.598443530000001</v>
      </c>
      <c r="G260" s="1304">
        <v>0</v>
      </c>
      <c r="H260" s="1303">
        <v>7.4368353300000001</v>
      </c>
      <c r="I260" s="1297">
        <v>13</v>
      </c>
      <c r="J260" s="1296">
        <v>3</v>
      </c>
      <c r="K260" s="1295">
        <v>15</v>
      </c>
      <c r="L260" s="1294">
        <v>4.333333333333333</v>
      </c>
      <c r="M260" s="1293">
        <v>1</v>
      </c>
      <c r="N260" s="1292">
        <v>5</v>
      </c>
      <c r="O260" s="1302">
        <v>15</v>
      </c>
      <c r="P260" s="1290">
        <v>299</v>
      </c>
    </row>
    <row r="261" spans="1:16" ht="13.5" customHeight="1" x14ac:dyDescent="0.35">
      <c r="A261" s="1301" t="s">
        <v>562</v>
      </c>
      <c r="B261" s="1301" t="s">
        <v>563</v>
      </c>
      <c r="C261" s="1301" t="s">
        <v>945</v>
      </c>
      <c r="D261" s="1301" t="s">
        <v>58</v>
      </c>
      <c r="E261" s="1301" t="s">
        <v>129</v>
      </c>
      <c r="F261" s="1305">
        <v>7.3296254679999997</v>
      </c>
      <c r="G261" s="1304">
        <v>14.864113</v>
      </c>
      <c r="H261" s="1303">
        <v>11.17072756</v>
      </c>
      <c r="I261" s="1297">
        <v>9</v>
      </c>
      <c r="J261" s="1296">
        <v>22</v>
      </c>
      <c r="K261" s="1295">
        <v>41</v>
      </c>
      <c r="L261" s="1294">
        <v>3</v>
      </c>
      <c r="M261" s="1293">
        <v>7.333333333333333</v>
      </c>
      <c r="N261" s="1292">
        <v>13.666666666666666</v>
      </c>
      <c r="O261" s="1302">
        <v>122</v>
      </c>
      <c r="P261" s="1290">
        <v>296</v>
      </c>
    </row>
    <row r="262" spans="1:16" ht="13.5" customHeight="1" x14ac:dyDescent="0.35">
      <c r="A262" s="1301" t="s">
        <v>564</v>
      </c>
      <c r="B262" s="1301" t="s">
        <v>565</v>
      </c>
      <c r="C262" s="1301" t="s">
        <v>945</v>
      </c>
      <c r="D262" s="1301" t="s">
        <v>58</v>
      </c>
      <c r="E262" s="1301" t="s">
        <v>129</v>
      </c>
      <c r="F262" s="1305">
        <v>11.40115383</v>
      </c>
      <c r="G262" s="1304">
        <v>0</v>
      </c>
      <c r="H262" s="1303">
        <v>8.9804945269999994</v>
      </c>
      <c r="I262" s="1297">
        <v>13</v>
      </c>
      <c r="J262" s="1296">
        <v>3</v>
      </c>
      <c r="K262" s="1295">
        <v>25</v>
      </c>
      <c r="L262" s="1294">
        <v>4.333333333333333</v>
      </c>
      <c r="M262" s="1293">
        <v>1</v>
      </c>
      <c r="N262" s="1292">
        <v>8.3333333333333339</v>
      </c>
      <c r="O262" s="1302">
        <v>49</v>
      </c>
      <c r="P262" s="1290">
        <v>294</v>
      </c>
    </row>
    <row r="263" spans="1:16" ht="13.5" customHeight="1" x14ac:dyDescent="0.35">
      <c r="A263" s="1301" t="s">
        <v>566</v>
      </c>
      <c r="B263" s="1301" t="s">
        <v>567</v>
      </c>
      <c r="C263" s="1301" t="s">
        <v>945</v>
      </c>
      <c r="D263" s="1301" t="s">
        <v>58</v>
      </c>
      <c r="E263" s="1301" t="s">
        <v>129</v>
      </c>
      <c r="F263" s="1305">
        <v>18.097596620000001</v>
      </c>
      <c r="G263" s="1304">
        <v>8.3408150840000008</v>
      </c>
      <c r="H263" s="1303">
        <v>13.03148661</v>
      </c>
      <c r="I263" s="1297">
        <v>31</v>
      </c>
      <c r="J263" s="1296">
        <v>20</v>
      </c>
      <c r="K263" s="1295">
        <v>48</v>
      </c>
      <c r="L263" s="1294">
        <v>10.333333333333334</v>
      </c>
      <c r="M263" s="1293">
        <v>6.666666666666667</v>
      </c>
      <c r="N263" s="1292">
        <v>16</v>
      </c>
      <c r="O263" s="1302">
        <v>191</v>
      </c>
      <c r="P263" s="1290">
        <v>276</v>
      </c>
    </row>
    <row r="264" spans="1:16" ht="13.5" customHeight="1" x14ac:dyDescent="0.35">
      <c r="A264" s="1301" t="s">
        <v>568</v>
      </c>
      <c r="B264" s="1301" t="s">
        <v>569</v>
      </c>
      <c r="C264" s="1301" t="s">
        <v>945</v>
      </c>
      <c r="D264" s="1301" t="s">
        <v>58</v>
      </c>
      <c r="E264" s="1301" t="s">
        <v>129</v>
      </c>
      <c r="F264" s="1305">
        <v>11.95942917</v>
      </c>
      <c r="G264" s="1304">
        <v>0</v>
      </c>
      <c r="H264" s="1303">
        <v>10.353630750000001</v>
      </c>
      <c r="I264" s="1297">
        <v>8</v>
      </c>
      <c r="J264" s="1296">
        <v>7</v>
      </c>
      <c r="K264" s="1295">
        <v>19</v>
      </c>
      <c r="L264" s="1294">
        <v>2.6666666666666665</v>
      </c>
      <c r="M264" s="1293">
        <v>2.3333333333333335</v>
      </c>
      <c r="N264" s="1292">
        <v>6.333333333333333</v>
      </c>
      <c r="O264" s="1302">
        <v>92</v>
      </c>
      <c r="P264" s="1290">
        <v>256</v>
      </c>
    </row>
    <row r="265" spans="1:16" ht="13.5" customHeight="1" x14ac:dyDescent="0.35">
      <c r="A265" s="1301" t="s">
        <v>570</v>
      </c>
      <c r="B265" s="1301" t="s">
        <v>571</v>
      </c>
      <c r="C265" s="1301" t="s">
        <v>945</v>
      </c>
      <c r="D265" s="1301" t="s">
        <v>58</v>
      </c>
      <c r="E265" s="1301" t="s">
        <v>129</v>
      </c>
      <c r="F265" s="1305">
        <v>16.16344771</v>
      </c>
      <c r="G265" s="1304">
        <v>11.902833790000001</v>
      </c>
      <c r="H265" s="1303">
        <v>13.947296720000001</v>
      </c>
      <c r="I265" s="1297">
        <v>26</v>
      </c>
      <c r="J265" s="1296">
        <v>11</v>
      </c>
      <c r="K265" s="1295">
        <v>36</v>
      </c>
      <c r="L265" s="1294">
        <v>8.6666666666666661</v>
      </c>
      <c r="M265" s="1293">
        <v>3.6666666666666665</v>
      </c>
      <c r="N265" s="1292">
        <v>12</v>
      </c>
      <c r="O265" s="1302">
        <v>219</v>
      </c>
      <c r="P265" s="1290">
        <v>201</v>
      </c>
    </row>
    <row r="266" spans="1:16" ht="13.5" customHeight="1" x14ac:dyDescent="0.35">
      <c r="A266" s="1301" t="s">
        <v>572</v>
      </c>
      <c r="B266" s="1301" t="s">
        <v>573</v>
      </c>
      <c r="C266" s="1301" t="s">
        <v>945</v>
      </c>
      <c r="D266" s="1301" t="s">
        <v>58</v>
      </c>
      <c r="E266" s="1301" t="s">
        <v>129</v>
      </c>
      <c r="F266" s="1305">
        <v>12.96259727</v>
      </c>
      <c r="G266" s="1304">
        <v>8.1113721180000002</v>
      </c>
      <c r="H266" s="1303">
        <v>10.507665360000001</v>
      </c>
      <c r="I266" s="1297">
        <v>12</v>
      </c>
      <c r="J266" s="1296">
        <v>8</v>
      </c>
      <c r="K266" s="1295">
        <v>24</v>
      </c>
      <c r="L266" s="1294">
        <v>4</v>
      </c>
      <c r="M266" s="1293">
        <v>2.6666666666666665</v>
      </c>
      <c r="N266" s="1292">
        <v>8</v>
      </c>
      <c r="O266" s="1302">
        <v>99</v>
      </c>
      <c r="P266" s="1290">
        <v>309</v>
      </c>
    </row>
    <row r="267" spans="1:16" ht="13.5" customHeight="1" x14ac:dyDescent="0.35">
      <c r="A267" s="1301" t="s">
        <v>574</v>
      </c>
      <c r="B267" s="1301" t="s">
        <v>575</v>
      </c>
      <c r="C267" s="1301" t="s">
        <v>945</v>
      </c>
      <c r="D267" s="1301" t="s">
        <v>58</v>
      </c>
      <c r="E267" s="1301" t="s">
        <v>129</v>
      </c>
      <c r="F267" s="1305">
        <v>9.8373660469999997</v>
      </c>
      <c r="G267" s="1304">
        <v>0</v>
      </c>
      <c r="H267" s="1303">
        <v>7.5687280379999997</v>
      </c>
      <c r="I267" s="1297">
        <v>12</v>
      </c>
      <c r="J267" s="1296">
        <v>7</v>
      </c>
      <c r="K267" s="1295">
        <v>23</v>
      </c>
      <c r="L267" s="1294">
        <v>4</v>
      </c>
      <c r="M267" s="1293">
        <v>2.3333333333333335</v>
      </c>
      <c r="N267" s="1292">
        <v>7.666666666666667</v>
      </c>
      <c r="O267" s="1302">
        <v>17</v>
      </c>
      <c r="P267" s="1290">
        <v>258</v>
      </c>
    </row>
    <row r="268" spans="1:16" ht="13.5" customHeight="1" x14ac:dyDescent="0.35">
      <c r="A268" s="1301" t="s">
        <v>576</v>
      </c>
      <c r="B268" s="1301" t="s">
        <v>577</v>
      </c>
      <c r="C268" s="1301" t="s">
        <v>945</v>
      </c>
      <c r="D268" s="1301" t="s">
        <v>58</v>
      </c>
      <c r="E268" s="1301" t="s">
        <v>129</v>
      </c>
      <c r="F268" s="1305">
        <v>10.25735646</v>
      </c>
      <c r="G268" s="1304">
        <v>6.5219208630000001</v>
      </c>
      <c r="H268" s="1303">
        <v>8.3158334440000008</v>
      </c>
      <c r="I268" s="1297">
        <v>9</v>
      </c>
      <c r="J268" s="1296">
        <v>12</v>
      </c>
      <c r="K268" s="1295">
        <v>30</v>
      </c>
      <c r="L268" s="1294">
        <v>3</v>
      </c>
      <c r="M268" s="1293">
        <v>4</v>
      </c>
      <c r="N268" s="1292">
        <v>10</v>
      </c>
      <c r="O268" s="1302">
        <v>28</v>
      </c>
      <c r="P268" s="1290">
        <v>313</v>
      </c>
    </row>
    <row r="269" spans="1:16" ht="13.5" customHeight="1" x14ac:dyDescent="0.35">
      <c r="A269" s="1301" t="s">
        <v>578</v>
      </c>
      <c r="B269" s="1301" t="s">
        <v>579</v>
      </c>
      <c r="C269" s="1301" t="s">
        <v>945</v>
      </c>
      <c r="D269" s="1301" t="s">
        <v>58</v>
      </c>
      <c r="E269" s="1301" t="s">
        <v>129</v>
      </c>
      <c r="F269" s="1305">
        <v>0</v>
      </c>
      <c r="G269" s="1304">
        <v>0</v>
      </c>
      <c r="H269" s="1303">
        <v>6.1764295669999996</v>
      </c>
      <c r="I269" s="1297">
        <v>5</v>
      </c>
      <c r="J269" s="1296">
        <v>7</v>
      </c>
      <c r="K269" s="1295">
        <v>13</v>
      </c>
      <c r="L269" s="1294">
        <v>1.6666666666666667</v>
      </c>
      <c r="M269" s="1293">
        <v>2.3333333333333335</v>
      </c>
      <c r="N269" s="1292">
        <v>4.333333333333333</v>
      </c>
      <c r="O269" s="1302">
        <v>9</v>
      </c>
      <c r="P269" s="1290">
        <v>283</v>
      </c>
    </row>
    <row r="270" spans="1:16" ht="13.5" customHeight="1" x14ac:dyDescent="0.35">
      <c r="A270" s="1301" t="s">
        <v>371</v>
      </c>
      <c r="B270" s="1301" t="s">
        <v>372</v>
      </c>
      <c r="C270" s="1301" t="s">
        <v>952</v>
      </c>
      <c r="D270" s="1301" t="s">
        <v>63</v>
      </c>
      <c r="E270" s="1301" t="s">
        <v>129</v>
      </c>
      <c r="F270" s="1305">
        <v>18.87353426</v>
      </c>
      <c r="G270" s="1304">
        <v>15.282361829999999</v>
      </c>
      <c r="H270" s="1303">
        <v>17.07512827</v>
      </c>
      <c r="I270" s="1297">
        <v>57</v>
      </c>
      <c r="J270" s="1296">
        <v>47</v>
      </c>
      <c r="K270" s="1295">
        <v>104</v>
      </c>
      <c r="L270" s="1294">
        <v>19</v>
      </c>
      <c r="M270" s="1293">
        <v>15.666666666666666</v>
      </c>
      <c r="N270" s="1292">
        <v>34.666666666666664</v>
      </c>
      <c r="O270" s="1302">
        <v>283</v>
      </c>
      <c r="P270" s="1290">
        <v>74</v>
      </c>
    </row>
    <row r="271" spans="1:16" ht="13.5" customHeight="1" x14ac:dyDescent="0.35">
      <c r="A271" s="1301" t="s">
        <v>373</v>
      </c>
      <c r="B271" s="1301" t="s">
        <v>374</v>
      </c>
      <c r="C271" s="1301" t="s">
        <v>952</v>
      </c>
      <c r="D271" s="1301" t="s">
        <v>63</v>
      </c>
      <c r="E271" s="1301" t="s">
        <v>129</v>
      </c>
      <c r="F271" s="1305">
        <v>15.60828851</v>
      </c>
      <c r="G271" s="1304">
        <v>11.15258511</v>
      </c>
      <c r="H271" s="1303">
        <v>13.262418050000001</v>
      </c>
      <c r="I271" s="1297">
        <v>43</v>
      </c>
      <c r="J271" s="1296">
        <v>34</v>
      </c>
      <c r="K271" s="1295">
        <v>77</v>
      </c>
      <c r="L271" s="1294">
        <v>14.333333333333334</v>
      </c>
      <c r="M271" s="1293">
        <v>11.333333333333334</v>
      </c>
      <c r="N271" s="1292">
        <v>25.666666666666668</v>
      </c>
      <c r="O271" s="1302">
        <v>197</v>
      </c>
      <c r="P271" s="1290">
        <v>128</v>
      </c>
    </row>
    <row r="272" spans="1:16" ht="13.5" customHeight="1" x14ac:dyDescent="0.35">
      <c r="A272" s="1301" t="s">
        <v>375</v>
      </c>
      <c r="B272" s="1301" t="s">
        <v>376</v>
      </c>
      <c r="C272" s="1301" t="s">
        <v>952</v>
      </c>
      <c r="D272" s="1301" t="s">
        <v>63</v>
      </c>
      <c r="E272" s="1301" t="s">
        <v>129</v>
      </c>
      <c r="F272" s="1305">
        <v>16.15083675</v>
      </c>
      <c r="G272" s="1304">
        <v>13.85597259</v>
      </c>
      <c r="H272" s="1303">
        <v>14.944255610000001</v>
      </c>
      <c r="I272" s="1297">
        <v>34</v>
      </c>
      <c r="J272" s="1296">
        <v>31</v>
      </c>
      <c r="K272" s="1295">
        <v>64</v>
      </c>
      <c r="L272" s="1294">
        <v>11.333333333333334</v>
      </c>
      <c r="M272" s="1293">
        <v>10.333333333333334</v>
      </c>
      <c r="N272" s="1292">
        <v>21.333333333333332</v>
      </c>
      <c r="O272" s="1302">
        <v>241</v>
      </c>
      <c r="P272" s="1290">
        <v>26</v>
      </c>
    </row>
    <row r="273" spans="1:16" ht="13.5" customHeight="1" x14ac:dyDescent="0.35">
      <c r="A273" s="1301" t="s">
        <v>377</v>
      </c>
      <c r="B273" s="1301" t="s">
        <v>378</v>
      </c>
      <c r="C273" s="1301" t="s">
        <v>952</v>
      </c>
      <c r="D273" s="1301" t="s">
        <v>63</v>
      </c>
      <c r="E273" s="1301" t="s">
        <v>129</v>
      </c>
      <c r="F273" s="1305">
        <v>19.15500548</v>
      </c>
      <c r="G273" s="1304">
        <v>13.662025720000001</v>
      </c>
      <c r="H273" s="1303">
        <v>16.263339640000002</v>
      </c>
      <c r="I273" s="1297">
        <v>70</v>
      </c>
      <c r="J273" s="1296">
        <v>55</v>
      </c>
      <c r="K273" s="1295">
        <v>125</v>
      </c>
      <c r="L273" s="1294">
        <v>23.333333333333332</v>
      </c>
      <c r="M273" s="1293">
        <v>18.333333333333332</v>
      </c>
      <c r="N273" s="1292">
        <v>41.666666666666664</v>
      </c>
      <c r="O273" s="1302">
        <v>272</v>
      </c>
      <c r="P273" s="1290">
        <v>33</v>
      </c>
    </row>
    <row r="274" spans="1:16" ht="13.5" customHeight="1" x14ac:dyDescent="0.35">
      <c r="A274" s="1301" t="s">
        <v>369</v>
      </c>
      <c r="B274" s="1301" t="s">
        <v>370</v>
      </c>
      <c r="C274" s="1301" t="s">
        <v>952</v>
      </c>
      <c r="D274" s="1301" t="s">
        <v>63</v>
      </c>
      <c r="E274" s="1301" t="s">
        <v>129</v>
      </c>
      <c r="F274" s="1305">
        <v>23.41216386</v>
      </c>
      <c r="G274" s="1304">
        <v>11.459043380000001</v>
      </c>
      <c r="H274" s="1303">
        <v>17.2213019</v>
      </c>
      <c r="I274" s="1297">
        <v>61</v>
      </c>
      <c r="J274" s="1296">
        <v>32</v>
      </c>
      <c r="K274" s="1295">
        <v>93</v>
      </c>
      <c r="L274" s="1294">
        <v>20.333333333333332</v>
      </c>
      <c r="M274" s="1293">
        <v>10.666666666666666</v>
      </c>
      <c r="N274" s="1292">
        <v>31</v>
      </c>
      <c r="O274" s="1302">
        <v>285</v>
      </c>
      <c r="P274" s="1290">
        <v>54</v>
      </c>
    </row>
    <row r="275" spans="1:16" ht="13.5" customHeight="1" x14ac:dyDescent="0.35">
      <c r="A275" s="1301" t="s">
        <v>667</v>
      </c>
      <c r="B275" s="1301" t="s">
        <v>668</v>
      </c>
      <c r="C275" s="1301" t="s">
        <v>946</v>
      </c>
      <c r="D275" s="1301" t="s">
        <v>60</v>
      </c>
      <c r="E275" s="1301" t="s">
        <v>129</v>
      </c>
      <c r="F275" s="1305">
        <v>17.470120900000001</v>
      </c>
      <c r="G275" s="1304">
        <v>9.6875141550000006</v>
      </c>
      <c r="H275" s="1303">
        <v>13.56787551</v>
      </c>
      <c r="I275" s="1297">
        <v>14</v>
      </c>
      <c r="J275" s="1296">
        <v>8</v>
      </c>
      <c r="K275" s="1295">
        <v>28</v>
      </c>
      <c r="L275" s="1294">
        <v>4.666666666666667</v>
      </c>
      <c r="M275" s="1293">
        <v>2.6666666666666665</v>
      </c>
      <c r="N275" s="1292">
        <v>9.3333333333333339</v>
      </c>
      <c r="O275" s="1302">
        <v>206</v>
      </c>
      <c r="P275" s="1290">
        <v>155</v>
      </c>
    </row>
    <row r="276" spans="1:16" ht="13.5" customHeight="1" x14ac:dyDescent="0.35">
      <c r="A276" s="1301" t="s">
        <v>669</v>
      </c>
      <c r="B276" s="1301" t="s">
        <v>670</v>
      </c>
      <c r="C276" s="1301" t="s">
        <v>946</v>
      </c>
      <c r="D276" s="1301" t="s">
        <v>60</v>
      </c>
      <c r="E276" s="1301" t="s">
        <v>129</v>
      </c>
      <c r="F276" s="1305">
        <v>10.43043729</v>
      </c>
      <c r="G276" s="1304">
        <v>11.53316426</v>
      </c>
      <c r="H276" s="1303">
        <v>11.023706929999999</v>
      </c>
      <c r="I276" s="1297">
        <v>15</v>
      </c>
      <c r="J276" s="1296">
        <v>20</v>
      </c>
      <c r="K276" s="1295">
        <v>39</v>
      </c>
      <c r="L276" s="1294">
        <v>5</v>
      </c>
      <c r="M276" s="1293">
        <v>6.666666666666667</v>
      </c>
      <c r="N276" s="1292">
        <v>13</v>
      </c>
      <c r="O276" s="1302">
        <v>117</v>
      </c>
      <c r="P276" s="1290">
        <v>101</v>
      </c>
    </row>
    <row r="277" spans="1:16" ht="13.5" customHeight="1" x14ac:dyDescent="0.35">
      <c r="A277" s="1301" t="s">
        <v>671</v>
      </c>
      <c r="B277" s="1301" t="s">
        <v>672</v>
      </c>
      <c r="C277" s="1301" t="s">
        <v>946</v>
      </c>
      <c r="D277" s="1301" t="s">
        <v>60</v>
      </c>
      <c r="E277" s="1301" t="s">
        <v>129</v>
      </c>
      <c r="F277" s="1305">
        <v>10.172841500000001</v>
      </c>
      <c r="G277" s="1304">
        <v>7.1708776800000003</v>
      </c>
      <c r="H277" s="1303">
        <v>8.6888956739999994</v>
      </c>
      <c r="I277" s="1297">
        <v>7</v>
      </c>
      <c r="J277" s="1296">
        <v>10</v>
      </c>
      <c r="K277" s="1295">
        <v>24</v>
      </c>
      <c r="L277" s="1294">
        <v>2.3333333333333335</v>
      </c>
      <c r="M277" s="1293">
        <v>3.3333333333333335</v>
      </c>
      <c r="N277" s="1292">
        <v>8</v>
      </c>
      <c r="O277" s="1302">
        <v>38</v>
      </c>
      <c r="P277" s="1290">
        <v>222</v>
      </c>
    </row>
    <row r="278" spans="1:16" ht="13.5" customHeight="1" x14ac:dyDescent="0.35">
      <c r="A278" s="1301" t="s">
        <v>673</v>
      </c>
      <c r="B278" s="1301" t="s">
        <v>674</v>
      </c>
      <c r="C278" s="1301" t="s">
        <v>946</v>
      </c>
      <c r="D278" s="1301" t="s">
        <v>60</v>
      </c>
      <c r="E278" s="1301" t="s">
        <v>129</v>
      </c>
      <c r="F278" s="1305">
        <v>14.56088196</v>
      </c>
      <c r="G278" s="1304">
        <v>8.3188453280000001</v>
      </c>
      <c r="H278" s="1303">
        <v>11.3519082</v>
      </c>
      <c r="I278" s="1297">
        <v>30</v>
      </c>
      <c r="J278" s="1296">
        <v>17</v>
      </c>
      <c r="K278" s="1295">
        <v>46</v>
      </c>
      <c r="L278" s="1294">
        <v>10</v>
      </c>
      <c r="M278" s="1293">
        <v>5.666666666666667</v>
      </c>
      <c r="N278" s="1292">
        <v>15.333333333333334</v>
      </c>
      <c r="O278" s="1302">
        <v>133</v>
      </c>
      <c r="P278" s="1290">
        <v>259</v>
      </c>
    </row>
    <row r="279" spans="1:16" ht="13.5" customHeight="1" x14ac:dyDescent="0.35">
      <c r="A279" s="1301" t="s">
        <v>675</v>
      </c>
      <c r="B279" s="1301" t="s">
        <v>676</v>
      </c>
      <c r="C279" s="1301" t="s">
        <v>946</v>
      </c>
      <c r="D279" s="1301" t="s">
        <v>60</v>
      </c>
      <c r="E279" s="1301" t="s">
        <v>129</v>
      </c>
      <c r="F279" s="1305">
        <v>13.39925936</v>
      </c>
      <c r="G279" s="1304">
        <v>7.7684992260000003</v>
      </c>
      <c r="H279" s="1303">
        <v>10.47897991</v>
      </c>
      <c r="I279" s="1297">
        <v>24</v>
      </c>
      <c r="J279" s="1296">
        <v>12</v>
      </c>
      <c r="K279" s="1295">
        <v>38</v>
      </c>
      <c r="L279" s="1294">
        <v>8</v>
      </c>
      <c r="M279" s="1293">
        <v>4</v>
      </c>
      <c r="N279" s="1292">
        <v>12.666666666666666</v>
      </c>
      <c r="O279" s="1302">
        <v>98</v>
      </c>
      <c r="P279" s="1290">
        <v>263</v>
      </c>
    </row>
    <row r="280" spans="1:16" ht="13.5" customHeight="1" x14ac:dyDescent="0.35">
      <c r="A280" s="1301" t="s">
        <v>677</v>
      </c>
      <c r="B280" s="1301" t="s">
        <v>678</v>
      </c>
      <c r="C280" s="1301" t="s">
        <v>60</v>
      </c>
      <c r="D280" s="1301" t="s">
        <v>60</v>
      </c>
      <c r="E280" s="1301" t="s">
        <v>129</v>
      </c>
      <c r="F280" s="1305">
        <v>17.910006030000002</v>
      </c>
      <c r="G280" s="1304">
        <v>12.473595019999999</v>
      </c>
      <c r="H280" s="1303">
        <v>15.123183859999999</v>
      </c>
      <c r="I280" s="1297">
        <v>191</v>
      </c>
      <c r="J280" s="1296">
        <v>140</v>
      </c>
      <c r="K280" s="1295">
        <v>331</v>
      </c>
      <c r="L280" s="1294">
        <v>63.666666666666664</v>
      </c>
      <c r="M280" s="1293">
        <v>46.666666666666664</v>
      </c>
      <c r="N280" s="1292">
        <v>110.33333333333333</v>
      </c>
      <c r="O280" s="1302">
        <v>245</v>
      </c>
      <c r="P280" s="1290">
        <v>6</v>
      </c>
    </row>
    <row r="281" spans="1:16" ht="13.5" customHeight="1" x14ac:dyDescent="0.35">
      <c r="A281" s="1301" t="s">
        <v>679</v>
      </c>
      <c r="B281" s="1301" t="s">
        <v>680</v>
      </c>
      <c r="C281" s="1301" t="s">
        <v>60</v>
      </c>
      <c r="D281" s="1301" t="s">
        <v>60</v>
      </c>
      <c r="E281" s="1301" t="s">
        <v>129</v>
      </c>
      <c r="F281" s="1305">
        <v>20.060342630000001</v>
      </c>
      <c r="G281" s="1304">
        <v>10.70727544</v>
      </c>
      <c r="H281" s="1303">
        <v>15.24695168</v>
      </c>
      <c r="I281" s="1297">
        <v>68</v>
      </c>
      <c r="J281" s="1296">
        <v>39</v>
      </c>
      <c r="K281" s="1295">
        <v>108</v>
      </c>
      <c r="L281" s="1294">
        <v>22.666666666666668</v>
      </c>
      <c r="M281" s="1293">
        <v>13</v>
      </c>
      <c r="N281" s="1292">
        <v>36</v>
      </c>
      <c r="O281" s="1302">
        <v>249</v>
      </c>
      <c r="P281" s="1290">
        <v>81</v>
      </c>
    </row>
    <row r="282" spans="1:16" ht="13.5" customHeight="1" x14ac:dyDescent="0.35">
      <c r="A282" s="1301" t="s">
        <v>681</v>
      </c>
      <c r="B282" s="1301" t="s">
        <v>682</v>
      </c>
      <c r="C282" s="1301" t="s">
        <v>60</v>
      </c>
      <c r="D282" s="1301" t="s">
        <v>60</v>
      </c>
      <c r="E282" s="1301" t="s">
        <v>129</v>
      </c>
      <c r="F282" s="1305">
        <v>14.15554947</v>
      </c>
      <c r="G282" s="1304">
        <v>13.5320406</v>
      </c>
      <c r="H282" s="1303">
        <v>13.822562870000001</v>
      </c>
      <c r="I282" s="1297">
        <v>61</v>
      </c>
      <c r="J282" s="1296">
        <v>61</v>
      </c>
      <c r="K282" s="1295">
        <v>122</v>
      </c>
      <c r="L282" s="1294">
        <v>20.333333333333332</v>
      </c>
      <c r="M282" s="1293">
        <v>20.333333333333332</v>
      </c>
      <c r="N282" s="1292">
        <v>40.666666666666664</v>
      </c>
      <c r="O282" s="1302">
        <v>216</v>
      </c>
      <c r="P282" s="1290">
        <v>104</v>
      </c>
    </row>
    <row r="283" spans="1:16" ht="13.5" customHeight="1" x14ac:dyDescent="0.35">
      <c r="A283" s="1301" t="s">
        <v>683</v>
      </c>
      <c r="B283" s="1301" t="s">
        <v>684</v>
      </c>
      <c r="C283" s="1301" t="s">
        <v>60</v>
      </c>
      <c r="D283" s="1301" t="s">
        <v>60</v>
      </c>
      <c r="E283" s="1301" t="s">
        <v>129</v>
      </c>
      <c r="F283" s="1305">
        <v>18.496260159999999</v>
      </c>
      <c r="G283" s="1304">
        <v>12.373767920000001</v>
      </c>
      <c r="H283" s="1303">
        <v>15.35349413</v>
      </c>
      <c r="I283" s="1297">
        <v>62</v>
      </c>
      <c r="J283" s="1296">
        <v>44</v>
      </c>
      <c r="K283" s="1295">
        <v>109</v>
      </c>
      <c r="L283" s="1294">
        <v>20.666666666666668</v>
      </c>
      <c r="M283" s="1293">
        <v>14.666666666666666</v>
      </c>
      <c r="N283" s="1292">
        <v>36.333333333333336</v>
      </c>
      <c r="O283" s="1302">
        <v>255</v>
      </c>
      <c r="P283" s="1290">
        <v>8</v>
      </c>
    </row>
    <row r="284" spans="1:16" ht="13.5" customHeight="1" x14ac:dyDescent="0.35">
      <c r="A284" s="1301" t="s">
        <v>685</v>
      </c>
      <c r="B284" s="1301" t="s">
        <v>686</v>
      </c>
      <c r="C284" s="1301" t="s">
        <v>60</v>
      </c>
      <c r="D284" s="1301" t="s">
        <v>60</v>
      </c>
      <c r="E284" s="1301" t="s">
        <v>129</v>
      </c>
      <c r="F284" s="1305">
        <v>11.82612394</v>
      </c>
      <c r="G284" s="1304">
        <v>10.77547566</v>
      </c>
      <c r="H284" s="1303">
        <v>11.29725069</v>
      </c>
      <c r="I284" s="1297">
        <v>35</v>
      </c>
      <c r="J284" s="1296">
        <v>32</v>
      </c>
      <c r="K284" s="1295">
        <v>67</v>
      </c>
      <c r="L284" s="1294">
        <v>11.666666666666666</v>
      </c>
      <c r="M284" s="1293">
        <v>10.666666666666666</v>
      </c>
      <c r="N284" s="1292">
        <v>22.333333333333332</v>
      </c>
      <c r="O284" s="1302">
        <v>128</v>
      </c>
      <c r="P284" s="1290">
        <v>206</v>
      </c>
    </row>
    <row r="285" spans="1:16" ht="13.5" customHeight="1" x14ac:dyDescent="0.35">
      <c r="A285" s="1301" t="s">
        <v>687</v>
      </c>
      <c r="B285" s="1301" t="s">
        <v>688</v>
      </c>
      <c r="C285" s="1301" t="s">
        <v>60</v>
      </c>
      <c r="D285" s="1301" t="s">
        <v>60</v>
      </c>
      <c r="E285" s="1301" t="s">
        <v>129</v>
      </c>
      <c r="F285" s="1305">
        <v>21.220590120000001</v>
      </c>
      <c r="G285" s="1304">
        <v>16.375099670000001</v>
      </c>
      <c r="H285" s="1303">
        <v>18.711370429999999</v>
      </c>
      <c r="I285" s="1297">
        <v>70</v>
      </c>
      <c r="J285" s="1296">
        <v>58</v>
      </c>
      <c r="K285" s="1295">
        <v>128</v>
      </c>
      <c r="L285" s="1294">
        <v>23.333333333333332</v>
      </c>
      <c r="M285" s="1293">
        <v>19.333333333333332</v>
      </c>
      <c r="N285" s="1292">
        <v>42.666666666666664</v>
      </c>
      <c r="O285" s="1302">
        <v>303</v>
      </c>
      <c r="P285" s="1290">
        <v>31</v>
      </c>
    </row>
    <row r="286" spans="1:16" ht="13.5" customHeight="1" x14ac:dyDescent="0.35">
      <c r="A286" s="1301" t="s">
        <v>689</v>
      </c>
      <c r="B286" s="1301" t="s">
        <v>690</v>
      </c>
      <c r="C286" s="1301" t="s">
        <v>60</v>
      </c>
      <c r="D286" s="1301" t="s">
        <v>60</v>
      </c>
      <c r="E286" s="1301" t="s">
        <v>129</v>
      </c>
      <c r="F286" s="1305">
        <v>25.37458247</v>
      </c>
      <c r="G286" s="1304">
        <v>16.64379009</v>
      </c>
      <c r="H286" s="1303">
        <v>20.919094940000001</v>
      </c>
      <c r="I286" s="1297">
        <v>74</v>
      </c>
      <c r="J286" s="1296">
        <v>51</v>
      </c>
      <c r="K286" s="1295">
        <v>125</v>
      </c>
      <c r="L286" s="1294">
        <v>24.666666666666668</v>
      </c>
      <c r="M286" s="1293">
        <v>17</v>
      </c>
      <c r="N286" s="1292">
        <v>41.666666666666664</v>
      </c>
      <c r="O286" s="1302">
        <v>313</v>
      </c>
      <c r="P286" s="1290">
        <v>19</v>
      </c>
    </row>
    <row r="287" spans="1:16" ht="13.5" customHeight="1" x14ac:dyDescent="0.35">
      <c r="A287" s="1301" t="s">
        <v>580</v>
      </c>
      <c r="B287" s="1301" t="s">
        <v>581</v>
      </c>
      <c r="C287" s="1301" t="s">
        <v>947</v>
      </c>
      <c r="D287" s="1301" t="s">
        <v>58</v>
      </c>
      <c r="E287" s="1301" t="s">
        <v>129</v>
      </c>
      <c r="F287" s="1305">
        <v>16.010611959999999</v>
      </c>
      <c r="G287" s="1304">
        <v>0</v>
      </c>
      <c r="H287" s="1303">
        <v>10.19408574</v>
      </c>
      <c r="I287" s="1297">
        <v>11</v>
      </c>
      <c r="J287" s="1296">
        <v>2</v>
      </c>
      <c r="K287" s="1295">
        <v>19</v>
      </c>
      <c r="L287" s="1294">
        <v>3.6666666666666665</v>
      </c>
      <c r="M287" s="1293">
        <v>0.66666666666666663</v>
      </c>
      <c r="N287" s="1292">
        <v>6.333333333333333</v>
      </c>
      <c r="O287" s="1302">
        <v>85</v>
      </c>
      <c r="P287" s="1290">
        <v>164</v>
      </c>
    </row>
    <row r="288" spans="1:16" ht="13.5" customHeight="1" x14ac:dyDescent="0.35">
      <c r="A288" s="1301" t="s">
        <v>582</v>
      </c>
      <c r="B288" s="1301" t="s">
        <v>583</v>
      </c>
      <c r="C288" s="1301" t="s">
        <v>947</v>
      </c>
      <c r="D288" s="1301" t="s">
        <v>58</v>
      </c>
      <c r="E288" s="1301" t="s">
        <v>129</v>
      </c>
      <c r="F288" s="1305">
        <v>8.7594620489999997</v>
      </c>
      <c r="G288" s="1304">
        <v>10.714191870000001</v>
      </c>
      <c r="H288" s="1303">
        <v>9.7955456769999998</v>
      </c>
      <c r="I288" s="1297">
        <v>20</v>
      </c>
      <c r="J288" s="1296">
        <v>31</v>
      </c>
      <c r="K288" s="1295">
        <v>52</v>
      </c>
      <c r="L288" s="1294">
        <v>6.666666666666667</v>
      </c>
      <c r="M288" s="1293">
        <v>10.333333333333334</v>
      </c>
      <c r="N288" s="1292">
        <v>17.333333333333332</v>
      </c>
      <c r="O288" s="1302">
        <v>72</v>
      </c>
      <c r="P288" s="1290">
        <v>149</v>
      </c>
    </row>
    <row r="289" spans="1:16" ht="13.5" customHeight="1" x14ac:dyDescent="0.35">
      <c r="A289" s="1301" t="s">
        <v>584</v>
      </c>
      <c r="B289" s="1301" t="s">
        <v>585</v>
      </c>
      <c r="C289" s="1301" t="s">
        <v>947</v>
      </c>
      <c r="D289" s="1301" t="s">
        <v>58</v>
      </c>
      <c r="E289" s="1301" t="s">
        <v>129</v>
      </c>
      <c r="F289" s="1305">
        <v>14.71702851</v>
      </c>
      <c r="G289" s="1304">
        <v>11.677391930000001</v>
      </c>
      <c r="H289" s="1303">
        <v>13.146926929999999</v>
      </c>
      <c r="I289" s="1297">
        <v>28</v>
      </c>
      <c r="J289" s="1296">
        <v>22</v>
      </c>
      <c r="K289" s="1295">
        <v>51</v>
      </c>
      <c r="L289" s="1294">
        <v>9.3333333333333339</v>
      </c>
      <c r="M289" s="1293">
        <v>7.333333333333333</v>
      </c>
      <c r="N289" s="1292">
        <v>17</v>
      </c>
      <c r="O289" s="1302">
        <v>195</v>
      </c>
      <c r="P289" s="1290">
        <v>213</v>
      </c>
    </row>
    <row r="290" spans="1:16" ht="13.5" customHeight="1" x14ac:dyDescent="0.35">
      <c r="A290" s="1301" t="s">
        <v>586</v>
      </c>
      <c r="B290" s="1301" t="s">
        <v>587</v>
      </c>
      <c r="C290" s="1301" t="s">
        <v>947</v>
      </c>
      <c r="D290" s="1301" t="s">
        <v>58</v>
      </c>
      <c r="E290" s="1301" t="s">
        <v>129</v>
      </c>
      <c r="F290" s="1305">
        <v>15.93167034</v>
      </c>
      <c r="G290" s="1304">
        <v>11.111128280000001</v>
      </c>
      <c r="H290" s="1303">
        <v>13.415997750000001</v>
      </c>
      <c r="I290" s="1297">
        <v>25</v>
      </c>
      <c r="J290" s="1296">
        <v>12</v>
      </c>
      <c r="K290" s="1295">
        <v>31</v>
      </c>
      <c r="L290" s="1294">
        <v>8.3333333333333339</v>
      </c>
      <c r="M290" s="1293">
        <v>4</v>
      </c>
      <c r="N290" s="1292">
        <v>10.333333333333334</v>
      </c>
      <c r="O290" s="1302">
        <v>200</v>
      </c>
      <c r="P290" s="1290">
        <v>136</v>
      </c>
    </row>
    <row r="291" spans="1:16" ht="13.5" customHeight="1" x14ac:dyDescent="0.35">
      <c r="A291" s="1301" t="s">
        <v>588</v>
      </c>
      <c r="B291" s="1301" t="s">
        <v>589</v>
      </c>
      <c r="C291" s="1301" t="s">
        <v>947</v>
      </c>
      <c r="D291" s="1301" t="s">
        <v>58</v>
      </c>
      <c r="E291" s="1301" t="s">
        <v>129</v>
      </c>
      <c r="F291" s="1305">
        <v>5.90934077</v>
      </c>
      <c r="G291" s="1304">
        <v>7.7729264010000003</v>
      </c>
      <c r="H291" s="1303">
        <v>6.8803247340000002</v>
      </c>
      <c r="I291" s="1297">
        <v>10</v>
      </c>
      <c r="J291" s="1296">
        <v>19</v>
      </c>
      <c r="K291" s="1295">
        <v>29</v>
      </c>
      <c r="L291" s="1294">
        <v>3.3333333333333335</v>
      </c>
      <c r="M291" s="1293">
        <v>6.333333333333333</v>
      </c>
      <c r="N291" s="1292">
        <v>9.6666666666666661</v>
      </c>
      <c r="O291" s="1302">
        <v>13</v>
      </c>
      <c r="P291" s="1290">
        <v>290</v>
      </c>
    </row>
    <row r="292" spans="1:16" ht="13.5" customHeight="1" x14ac:dyDescent="0.35">
      <c r="A292" s="1301" t="s">
        <v>590</v>
      </c>
      <c r="B292" s="1301" t="s">
        <v>591</v>
      </c>
      <c r="C292" s="1301" t="s">
        <v>947</v>
      </c>
      <c r="D292" s="1301" t="s">
        <v>58</v>
      </c>
      <c r="E292" s="1301" t="s">
        <v>129</v>
      </c>
      <c r="F292" s="1305">
        <v>13.40161803</v>
      </c>
      <c r="G292" s="1304">
        <v>7.6983857489999998</v>
      </c>
      <c r="H292" s="1303">
        <v>10.43144674</v>
      </c>
      <c r="I292" s="1297">
        <v>24</v>
      </c>
      <c r="J292" s="1296">
        <v>16</v>
      </c>
      <c r="K292" s="1295">
        <v>44</v>
      </c>
      <c r="L292" s="1294">
        <v>8</v>
      </c>
      <c r="M292" s="1293">
        <v>5.333333333333333</v>
      </c>
      <c r="N292" s="1292">
        <v>14.666666666666666</v>
      </c>
      <c r="O292" s="1302">
        <v>95</v>
      </c>
      <c r="P292" s="1290">
        <v>311</v>
      </c>
    </row>
    <row r="293" spans="1:16" ht="13.5" customHeight="1" x14ac:dyDescent="0.35">
      <c r="A293" s="1301" t="s">
        <v>592</v>
      </c>
      <c r="B293" s="1301" t="s">
        <v>593</v>
      </c>
      <c r="C293" s="1301" t="s">
        <v>947</v>
      </c>
      <c r="D293" s="1301" t="s">
        <v>58</v>
      </c>
      <c r="E293" s="1301" t="s">
        <v>129</v>
      </c>
      <c r="F293" s="1305">
        <v>9.3300530760000004</v>
      </c>
      <c r="G293" s="1304">
        <v>10.63570535</v>
      </c>
      <c r="H293" s="1303">
        <v>10.067569349999999</v>
      </c>
      <c r="I293" s="1297">
        <v>13</v>
      </c>
      <c r="J293" s="1296">
        <v>16</v>
      </c>
      <c r="K293" s="1295">
        <v>31</v>
      </c>
      <c r="L293" s="1294">
        <v>4.333333333333333</v>
      </c>
      <c r="M293" s="1293">
        <v>5.333333333333333</v>
      </c>
      <c r="N293" s="1292">
        <v>10.333333333333334</v>
      </c>
      <c r="O293" s="1302">
        <v>81</v>
      </c>
      <c r="P293" s="1290">
        <v>174</v>
      </c>
    </row>
    <row r="294" spans="1:16" ht="13.5" customHeight="1" x14ac:dyDescent="0.35">
      <c r="A294" s="1301" t="s">
        <v>640</v>
      </c>
      <c r="B294" s="1301" t="s">
        <v>641</v>
      </c>
      <c r="C294" s="1301" t="s">
        <v>642</v>
      </c>
      <c r="D294" s="1301" t="s">
        <v>56</v>
      </c>
      <c r="E294" s="1301" t="s">
        <v>129</v>
      </c>
      <c r="F294" s="1305">
        <v>15.284602810000001</v>
      </c>
      <c r="G294" s="1304">
        <v>10.672219910000001</v>
      </c>
      <c r="H294" s="1303">
        <v>12.93013129</v>
      </c>
      <c r="I294" s="1297">
        <v>37</v>
      </c>
      <c r="J294" s="1296">
        <v>29</v>
      </c>
      <c r="K294" s="1295">
        <v>69</v>
      </c>
      <c r="L294" s="1294">
        <v>12.333333333333334</v>
      </c>
      <c r="M294" s="1293">
        <v>9.6666666666666661</v>
      </c>
      <c r="N294" s="1292">
        <v>23</v>
      </c>
      <c r="O294" s="1302">
        <v>188</v>
      </c>
      <c r="P294" s="1290">
        <v>171</v>
      </c>
    </row>
    <row r="295" spans="1:16" ht="13.5" customHeight="1" x14ac:dyDescent="0.35">
      <c r="A295" s="1301" t="s">
        <v>643</v>
      </c>
      <c r="B295" s="1301" t="s">
        <v>642</v>
      </c>
      <c r="C295" s="1301" t="s">
        <v>642</v>
      </c>
      <c r="D295" s="1301" t="s">
        <v>56</v>
      </c>
      <c r="E295" s="1301" t="s">
        <v>129</v>
      </c>
      <c r="F295" s="1305">
        <v>12.042965450000001</v>
      </c>
      <c r="G295" s="1304">
        <v>8.0083392690000004</v>
      </c>
      <c r="H295" s="1303">
        <v>9.944052933</v>
      </c>
      <c r="I295" s="1297">
        <v>84</v>
      </c>
      <c r="J295" s="1296">
        <v>58</v>
      </c>
      <c r="K295" s="1295">
        <v>142</v>
      </c>
      <c r="L295" s="1294">
        <v>28</v>
      </c>
      <c r="M295" s="1293">
        <v>19.333333333333332</v>
      </c>
      <c r="N295" s="1292">
        <v>47.333333333333336</v>
      </c>
      <c r="O295" s="1302">
        <v>76</v>
      </c>
      <c r="P295" s="1290">
        <v>231</v>
      </c>
    </row>
    <row r="296" spans="1:16" ht="13.5" customHeight="1" x14ac:dyDescent="0.35">
      <c r="A296" s="1301" t="s">
        <v>691</v>
      </c>
      <c r="B296" s="1301" t="s">
        <v>692</v>
      </c>
      <c r="C296" s="1301" t="s">
        <v>948</v>
      </c>
      <c r="D296" s="1301" t="s">
        <v>60</v>
      </c>
      <c r="E296" s="1301" t="s">
        <v>129</v>
      </c>
      <c r="F296" s="1305">
        <v>9.6267191729999997</v>
      </c>
      <c r="G296" s="1304">
        <v>7.8752898289999997</v>
      </c>
      <c r="H296" s="1303">
        <v>8.7072923230000008</v>
      </c>
      <c r="I296" s="1297">
        <v>10</v>
      </c>
      <c r="J296" s="1296">
        <v>12</v>
      </c>
      <c r="K296" s="1295">
        <v>26</v>
      </c>
      <c r="L296" s="1294">
        <v>3.3333333333333335</v>
      </c>
      <c r="M296" s="1293">
        <v>4</v>
      </c>
      <c r="N296" s="1292">
        <v>8.6666666666666661</v>
      </c>
      <c r="O296" s="1302">
        <v>39</v>
      </c>
      <c r="P296" s="1290">
        <v>271</v>
      </c>
    </row>
    <row r="297" spans="1:16" ht="13.5" customHeight="1" x14ac:dyDescent="0.35">
      <c r="A297" s="1301" t="s">
        <v>693</v>
      </c>
      <c r="B297" s="1301" t="s">
        <v>694</v>
      </c>
      <c r="C297" s="1301" t="s">
        <v>948</v>
      </c>
      <c r="D297" s="1301" t="s">
        <v>60</v>
      </c>
      <c r="E297" s="1301" t="s">
        <v>129</v>
      </c>
      <c r="F297" s="1305">
        <v>0</v>
      </c>
      <c r="G297" s="1304">
        <v>14.5044127</v>
      </c>
      <c r="H297" s="1303">
        <v>10.57073926</v>
      </c>
      <c r="I297" s="1297">
        <v>4</v>
      </c>
      <c r="J297" s="1296">
        <v>21</v>
      </c>
      <c r="K297" s="1295">
        <v>30</v>
      </c>
      <c r="L297" s="1294">
        <v>1.3333333333333333</v>
      </c>
      <c r="M297" s="1293">
        <v>7</v>
      </c>
      <c r="N297" s="1292">
        <v>10</v>
      </c>
      <c r="O297" s="1302">
        <v>102</v>
      </c>
      <c r="P297" s="1290">
        <v>187</v>
      </c>
    </row>
    <row r="298" spans="1:16" ht="13.5" customHeight="1" x14ac:dyDescent="0.35">
      <c r="A298" s="1301" t="s">
        <v>695</v>
      </c>
      <c r="B298" s="1301" t="s">
        <v>696</v>
      </c>
      <c r="C298" s="1301" t="s">
        <v>948</v>
      </c>
      <c r="D298" s="1301" t="s">
        <v>60</v>
      </c>
      <c r="E298" s="1301" t="s">
        <v>129</v>
      </c>
      <c r="F298" s="1305">
        <v>11.37450735</v>
      </c>
      <c r="G298" s="1304">
        <v>0</v>
      </c>
      <c r="H298" s="1303">
        <v>8.6336813320000001</v>
      </c>
      <c r="I298" s="1297">
        <v>15</v>
      </c>
      <c r="J298" s="1296">
        <v>3</v>
      </c>
      <c r="K298" s="1295">
        <v>18</v>
      </c>
      <c r="L298" s="1294">
        <v>5</v>
      </c>
      <c r="M298" s="1293">
        <v>1</v>
      </c>
      <c r="N298" s="1292">
        <v>6</v>
      </c>
      <c r="O298" s="1302">
        <v>37</v>
      </c>
      <c r="P298" s="1290">
        <v>118</v>
      </c>
    </row>
    <row r="299" spans="1:16" ht="13.5" customHeight="1" x14ac:dyDescent="0.35">
      <c r="A299" s="1301" t="s">
        <v>697</v>
      </c>
      <c r="B299" s="1301" t="s">
        <v>698</v>
      </c>
      <c r="C299" s="1301" t="s">
        <v>948</v>
      </c>
      <c r="D299" s="1301" t="s">
        <v>60</v>
      </c>
      <c r="E299" s="1301" t="s">
        <v>129</v>
      </c>
      <c r="F299" s="1305">
        <v>17.276755390000002</v>
      </c>
      <c r="G299" s="1304">
        <v>13.533096349999999</v>
      </c>
      <c r="H299" s="1303">
        <v>15.29609014</v>
      </c>
      <c r="I299" s="1297">
        <v>14</v>
      </c>
      <c r="J299" s="1296">
        <v>12</v>
      </c>
      <c r="K299" s="1295">
        <v>36</v>
      </c>
      <c r="L299" s="1294">
        <v>4.666666666666667</v>
      </c>
      <c r="M299" s="1293">
        <v>4</v>
      </c>
      <c r="N299" s="1292">
        <v>12</v>
      </c>
      <c r="O299" s="1302">
        <v>251</v>
      </c>
      <c r="P299" s="1290">
        <v>159</v>
      </c>
    </row>
    <row r="300" spans="1:16" ht="13.5" customHeight="1" x14ac:dyDescent="0.35">
      <c r="A300" s="1301" t="s">
        <v>699</v>
      </c>
      <c r="B300" s="1301" t="s">
        <v>700</v>
      </c>
      <c r="C300" s="1301" t="s">
        <v>948</v>
      </c>
      <c r="D300" s="1301" t="s">
        <v>60</v>
      </c>
      <c r="E300" s="1301" t="s">
        <v>129</v>
      </c>
      <c r="F300" s="1305">
        <v>9.7532805450000009</v>
      </c>
      <c r="G300" s="1304">
        <v>7.8533478910000003</v>
      </c>
      <c r="H300" s="1303">
        <v>8.7666194300000004</v>
      </c>
      <c r="I300" s="1297">
        <v>20</v>
      </c>
      <c r="J300" s="1296">
        <v>12</v>
      </c>
      <c r="K300" s="1295">
        <v>35</v>
      </c>
      <c r="L300" s="1294">
        <v>6.666666666666667</v>
      </c>
      <c r="M300" s="1293">
        <v>4</v>
      </c>
      <c r="N300" s="1292">
        <v>11.666666666666666</v>
      </c>
      <c r="O300" s="1302">
        <v>40</v>
      </c>
      <c r="P300" s="1290">
        <v>191</v>
      </c>
    </row>
    <row r="301" spans="1:16" ht="13.5" customHeight="1" x14ac:dyDescent="0.35">
      <c r="A301" s="1301" t="s">
        <v>701</v>
      </c>
      <c r="B301" s="1301" t="s">
        <v>702</v>
      </c>
      <c r="C301" s="1301" t="s">
        <v>948</v>
      </c>
      <c r="D301" s="1301" t="s">
        <v>60</v>
      </c>
      <c r="E301" s="1301" t="s">
        <v>129</v>
      </c>
      <c r="F301" s="1305">
        <v>21.58407059</v>
      </c>
      <c r="G301" s="1304">
        <v>10.89758891</v>
      </c>
      <c r="H301" s="1303">
        <v>16.154448429999999</v>
      </c>
      <c r="I301" s="1297">
        <v>32</v>
      </c>
      <c r="J301" s="1296">
        <v>14</v>
      </c>
      <c r="K301" s="1295">
        <v>54</v>
      </c>
      <c r="L301" s="1294">
        <v>10.666666666666666</v>
      </c>
      <c r="M301" s="1293">
        <v>4.666666666666667</v>
      </c>
      <c r="N301" s="1292">
        <v>18</v>
      </c>
      <c r="O301" s="1302">
        <v>270</v>
      </c>
      <c r="P301" s="1290">
        <v>114</v>
      </c>
    </row>
    <row r="302" spans="1:16" ht="13.5" customHeight="1" x14ac:dyDescent="0.35">
      <c r="A302" s="1301" t="s">
        <v>710</v>
      </c>
      <c r="B302" s="1301" t="s">
        <v>1208</v>
      </c>
      <c r="C302" s="1301" t="s">
        <v>918</v>
      </c>
      <c r="D302" s="1301" t="s">
        <v>705</v>
      </c>
      <c r="E302" s="1301" t="s">
        <v>129</v>
      </c>
      <c r="F302" s="1305">
        <v>25.316694729999998</v>
      </c>
      <c r="G302" s="1304">
        <v>16.457095979999998</v>
      </c>
      <c r="H302" s="1303">
        <v>20.80598316</v>
      </c>
      <c r="I302" s="1297">
        <v>73</v>
      </c>
      <c r="J302" s="1296">
        <v>48</v>
      </c>
      <c r="K302" s="1295">
        <v>121</v>
      </c>
      <c r="L302" s="1294">
        <v>24.333333333333332</v>
      </c>
      <c r="M302" s="1293">
        <v>16</v>
      </c>
      <c r="N302" s="1292">
        <v>40.333333333333336</v>
      </c>
      <c r="O302" s="1302">
        <v>312</v>
      </c>
      <c r="P302" s="1290">
        <v>9</v>
      </c>
    </row>
    <row r="303" spans="1:16" ht="13.5" customHeight="1" x14ac:dyDescent="0.35">
      <c r="A303" s="1301" t="s">
        <v>708</v>
      </c>
      <c r="B303" s="1301" t="s">
        <v>709</v>
      </c>
      <c r="C303" s="1301" t="s">
        <v>918</v>
      </c>
      <c r="D303" s="1301" t="s">
        <v>705</v>
      </c>
      <c r="E303" s="1301" t="s">
        <v>129</v>
      </c>
      <c r="F303" s="1305">
        <v>13.837765920000001</v>
      </c>
      <c r="G303" s="1304">
        <v>9.5790857759999994</v>
      </c>
      <c r="H303" s="1303">
        <v>11.63464237</v>
      </c>
      <c r="I303" s="1297">
        <v>80</v>
      </c>
      <c r="J303" s="1296">
        <v>56</v>
      </c>
      <c r="K303" s="1295">
        <v>136</v>
      </c>
      <c r="L303" s="1294">
        <v>26.666666666666668</v>
      </c>
      <c r="M303" s="1293">
        <v>18.666666666666668</v>
      </c>
      <c r="N303" s="1292">
        <v>45.333333333333336</v>
      </c>
      <c r="O303" s="1302">
        <v>144</v>
      </c>
      <c r="P303" s="1290">
        <v>217</v>
      </c>
    </row>
    <row r="304" spans="1:16" ht="13.5" customHeight="1" x14ac:dyDescent="0.35">
      <c r="A304" s="1301" t="s">
        <v>379</v>
      </c>
      <c r="B304" s="1301" t="s">
        <v>380</v>
      </c>
      <c r="C304" s="1301" t="s">
        <v>915</v>
      </c>
      <c r="D304" s="1301" t="s">
        <v>63</v>
      </c>
      <c r="E304" s="1301" t="s">
        <v>129</v>
      </c>
      <c r="F304" s="1305">
        <v>25.944913840000002</v>
      </c>
      <c r="G304" s="1304">
        <v>20.675423339999998</v>
      </c>
      <c r="H304" s="1303">
        <v>23.248812910000002</v>
      </c>
      <c r="I304" s="1297">
        <v>41</v>
      </c>
      <c r="J304" s="1296">
        <v>36</v>
      </c>
      <c r="K304" s="1295">
        <v>78</v>
      </c>
      <c r="L304" s="1294">
        <v>13.666666666666666</v>
      </c>
      <c r="M304" s="1293">
        <v>12</v>
      </c>
      <c r="N304" s="1292">
        <v>26</v>
      </c>
      <c r="O304" s="1302">
        <v>317</v>
      </c>
      <c r="P304" s="1290">
        <v>16</v>
      </c>
    </row>
    <row r="305" spans="1:16" ht="13.5" customHeight="1" x14ac:dyDescent="0.35">
      <c r="A305" s="1301" t="s">
        <v>381</v>
      </c>
      <c r="B305" s="1301" t="s">
        <v>382</v>
      </c>
      <c r="C305" s="1301" t="s">
        <v>915</v>
      </c>
      <c r="D305" s="1301" t="s">
        <v>63</v>
      </c>
      <c r="E305" s="1301" t="s">
        <v>129</v>
      </c>
      <c r="F305" s="1305">
        <v>18.221431540000001</v>
      </c>
      <c r="G305" s="1304">
        <v>17.15865574</v>
      </c>
      <c r="H305" s="1303">
        <v>17.655629789999999</v>
      </c>
      <c r="I305" s="1297">
        <v>34</v>
      </c>
      <c r="J305" s="1296">
        <v>34</v>
      </c>
      <c r="K305" s="1295">
        <v>71</v>
      </c>
      <c r="L305" s="1294">
        <v>11.333333333333334</v>
      </c>
      <c r="M305" s="1293">
        <v>11.333333333333334</v>
      </c>
      <c r="N305" s="1292">
        <v>23.666666666666668</v>
      </c>
      <c r="O305" s="1302">
        <v>290</v>
      </c>
      <c r="P305" s="1290">
        <v>62</v>
      </c>
    </row>
    <row r="306" spans="1:16" ht="13.5" customHeight="1" x14ac:dyDescent="0.35">
      <c r="A306" s="1301" t="s">
        <v>725</v>
      </c>
      <c r="B306" s="1301" t="s">
        <v>726</v>
      </c>
      <c r="C306" s="1301" t="s">
        <v>915</v>
      </c>
      <c r="D306" s="1301" t="s">
        <v>705</v>
      </c>
      <c r="E306" s="1301" t="s">
        <v>129</v>
      </c>
      <c r="F306" s="1305">
        <v>12.949466859999999</v>
      </c>
      <c r="G306" s="1304">
        <v>11.69804967</v>
      </c>
      <c r="H306" s="1303">
        <v>12.24432339</v>
      </c>
      <c r="I306" s="1297">
        <v>32</v>
      </c>
      <c r="J306" s="1296">
        <v>29</v>
      </c>
      <c r="K306" s="1295">
        <v>63</v>
      </c>
      <c r="L306" s="1294">
        <v>10.666666666666666</v>
      </c>
      <c r="M306" s="1293">
        <v>9.6666666666666661</v>
      </c>
      <c r="N306" s="1292">
        <v>21</v>
      </c>
      <c r="O306" s="1302">
        <v>164</v>
      </c>
      <c r="P306" s="1290">
        <v>275</v>
      </c>
    </row>
    <row r="307" spans="1:16" ht="13.5" customHeight="1" x14ac:dyDescent="0.35">
      <c r="A307" s="1301" t="s">
        <v>711</v>
      </c>
      <c r="B307" s="1301" t="s">
        <v>712</v>
      </c>
      <c r="C307" s="1301" t="s">
        <v>915</v>
      </c>
      <c r="D307" s="1301" t="s">
        <v>705</v>
      </c>
      <c r="E307" s="1301" t="s">
        <v>129</v>
      </c>
      <c r="F307" s="1305">
        <v>0</v>
      </c>
      <c r="G307" s="1304">
        <v>13.377012369999999</v>
      </c>
      <c r="H307" s="1303">
        <v>11.210658459999999</v>
      </c>
      <c r="I307" s="1297">
        <v>12</v>
      </c>
      <c r="J307" s="1296">
        <v>15</v>
      </c>
      <c r="K307" s="1295">
        <v>21</v>
      </c>
      <c r="L307" s="1294">
        <v>4</v>
      </c>
      <c r="M307" s="1293">
        <v>5</v>
      </c>
      <c r="N307" s="1292">
        <v>7</v>
      </c>
      <c r="O307" s="1302">
        <v>123</v>
      </c>
      <c r="P307" s="1290">
        <v>239</v>
      </c>
    </row>
    <row r="308" spans="1:16" ht="13.5" customHeight="1" x14ac:dyDescent="0.35">
      <c r="A308" s="1301" t="s">
        <v>713</v>
      </c>
      <c r="B308" s="1301" t="s">
        <v>714</v>
      </c>
      <c r="C308" s="1301" t="s">
        <v>915</v>
      </c>
      <c r="D308" s="1301" t="s">
        <v>705</v>
      </c>
      <c r="E308" s="1301" t="s">
        <v>129</v>
      </c>
      <c r="F308" s="1305">
        <v>0</v>
      </c>
      <c r="G308" s="1304">
        <v>0</v>
      </c>
      <c r="H308" s="1303">
        <v>4.4487757959999996</v>
      </c>
      <c r="I308" s="1297">
        <v>5</v>
      </c>
      <c r="J308" s="1296">
        <v>2</v>
      </c>
      <c r="K308" s="1295">
        <v>14</v>
      </c>
      <c r="L308" s="1294">
        <v>1.6666666666666667</v>
      </c>
      <c r="M308" s="1293">
        <v>0.66666666666666663</v>
      </c>
      <c r="N308" s="1292">
        <v>4.666666666666667</v>
      </c>
      <c r="O308" s="1302">
        <v>4</v>
      </c>
      <c r="P308" s="1290">
        <v>255</v>
      </c>
    </row>
    <row r="309" spans="1:16" ht="13.5" customHeight="1" x14ac:dyDescent="0.35">
      <c r="A309" s="1301" t="s">
        <v>715</v>
      </c>
      <c r="B309" s="1301" t="s">
        <v>716</v>
      </c>
      <c r="C309" s="1301" t="s">
        <v>915</v>
      </c>
      <c r="D309" s="1301" t="s">
        <v>705</v>
      </c>
      <c r="E309" s="1301" t="s">
        <v>129</v>
      </c>
      <c r="F309" s="1305">
        <v>12.3009325</v>
      </c>
      <c r="G309" s="1304">
        <v>12.437242680000001</v>
      </c>
      <c r="H309" s="1303">
        <v>12.39297032</v>
      </c>
      <c r="I309" s="1297">
        <v>29</v>
      </c>
      <c r="J309" s="1296">
        <v>32</v>
      </c>
      <c r="K309" s="1295">
        <v>61</v>
      </c>
      <c r="L309" s="1294">
        <v>9.6666666666666661</v>
      </c>
      <c r="M309" s="1293">
        <v>10.666666666666666</v>
      </c>
      <c r="N309" s="1292">
        <v>20.333333333333332</v>
      </c>
      <c r="O309" s="1302">
        <v>171</v>
      </c>
      <c r="P309" s="1290">
        <v>278</v>
      </c>
    </row>
    <row r="310" spans="1:16" ht="13.5" customHeight="1" x14ac:dyDescent="0.35">
      <c r="A310" s="1301" t="s">
        <v>717</v>
      </c>
      <c r="B310" s="1301" t="s">
        <v>718</v>
      </c>
      <c r="C310" s="1301" t="s">
        <v>915</v>
      </c>
      <c r="D310" s="1301" t="s">
        <v>705</v>
      </c>
      <c r="E310" s="1301" t="s">
        <v>129</v>
      </c>
      <c r="F310" s="1305">
        <v>13.11815577</v>
      </c>
      <c r="G310" s="1304">
        <v>14.692687360000001</v>
      </c>
      <c r="H310" s="1303">
        <v>13.94711978</v>
      </c>
      <c r="I310" s="1297">
        <v>11</v>
      </c>
      <c r="J310" s="1296">
        <v>8</v>
      </c>
      <c r="K310" s="1295">
        <v>20</v>
      </c>
      <c r="L310" s="1294">
        <v>3.6666666666666665</v>
      </c>
      <c r="M310" s="1293">
        <v>2.6666666666666665</v>
      </c>
      <c r="N310" s="1292">
        <v>6.666666666666667</v>
      </c>
      <c r="O310" s="1302">
        <v>217</v>
      </c>
      <c r="P310" s="1290">
        <v>251</v>
      </c>
    </row>
    <row r="311" spans="1:16" ht="13.5" customHeight="1" x14ac:dyDescent="0.35">
      <c r="A311" s="1301" t="s">
        <v>719</v>
      </c>
      <c r="B311" s="1301" t="s">
        <v>720</v>
      </c>
      <c r="C311" s="1301" t="s">
        <v>915</v>
      </c>
      <c r="D311" s="1301" t="s">
        <v>705</v>
      </c>
      <c r="E311" s="1301" t="s">
        <v>129</v>
      </c>
      <c r="F311" s="1305">
        <v>0</v>
      </c>
      <c r="G311" s="1304">
        <v>12.932598260000001</v>
      </c>
      <c r="H311" s="1303">
        <v>10.45209822</v>
      </c>
      <c r="I311" s="1297">
        <v>7</v>
      </c>
      <c r="J311" s="1296">
        <v>18</v>
      </c>
      <c r="K311" s="1295">
        <v>19</v>
      </c>
      <c r="L311" s="1294">
        <v>2.3333333333333335</v>
      </c>
      <c r="M311" s="1293">
        <v>6</v>
      </c>
      <c r="N311" s="1292">
        <v>6.333333333333333</v>
      </c>
      <c r="O311" s="1302">
        <v>97</v>
      </c>
      <c r="P311" s="1290">
        <v>180</v>
      </c>
    </row>
    <row r="312" spans="1:16" ht="13.5" customHeight="1" x14ac:dyDescent="0.35">
      <c r="A312" s="1301" t="s">
        <v>721</v>
      </c>
      <c r="B312" s="1301" t="s">
        <v>722</v>
      </c>
      <c r="C312" s="1301" t="s">
        <v>915</v>
      </c>
      <c r="D312" s="1301" t="s">
        <v>705</v>
      </c>
      <c r="E312" s="1301" t="s">
        <v>129</v>
      </c>
      <c r="F312" s="1305">
        <v>15.030902660000001</v>
      </c>
      <c r="G312" s="1304">
        <v>16.126993639999998</v>
      </c>
      <c r="H312" s="1303">
        <v>15.61524094</v>
      </c>
      <c r="I312" s="1297">
        <v>23</v>
      </c>
      <c r="J312" s="1296">
        <v>30</v>
      </c>
      <c r="K312" s="1295">
        <v>57</v>
      </c>
      <c r="L312" s="1294">
        <v>7.666666666666667</v>
      </c>
      <c r="M312" s="1293">
        <v>10</v>
      </c>
      <c r="N312" s="1292">
        <v>19</v>
      </c>
      <c r="O312" s="1302">
        <v>263</v>
      </c>
      <c r="P312" s="1290">
        <v>75</v>
      </c>
    </row>
    <row r="313" spans="1:16" ht="13.5" customHeight="1" x14ac:dyDescent="0.35">
      <c r="A313" s="1301" t="s">
        <v>723</v>
      </c>
      <c r="B313" s="1301" t="s">
        <v>724</v>
      </c>
      <c r="C313" s="1301" t="s">
        <v>915</v>
      </c>
      <c r="D313" s="1301" t="s">
        <v>705</v>
      </c>
      <c r="E313" s="1301" t="s">
        <v>129</v>
      </c>
      <c r="F313" s="1305">
        <v>12.52022317</v>
      </c>
      <c r="G313" s="1304">
        <v>8.3965832710000008</v>
      </c>
      <c r="H313" s="1303">
        <v>10.41312068</v>
      </c>
      <c r="I313" s="1297">
        <v>17</v>
      </c>
      <c r="J313" s="1296">
        <v>9</v>
      </c>
      <c r="K313" s="1295">
        <v>27</v>
      </c>
      <c r="L313" s="1294">
        <v>5.666666666666667</v>
      </c>
      <c r="M313" s="1293">
        <v>3</v>
      </c>
      <c r="N313" s="1292">
        <v>9</v>
      </c>
      <c r="O313" s="1302">
        <v>94</v>
      </c>
      <c r="P313" s="1290">
        <v>252</v>
      </c>
    </row>
    <row r="314" spans="1:16" ht="13.5" customHeight="1" x14ac:dyDescent="0.35">
      <c r="A314" s="1301" t="s">
        <v>727</v>
      </c>
      <c r="B314" s="1301" t="s">
        <v>728</v>
      </c>
      <c r="C314" s="1301" t="s">
        <v>951</v>
      </c>
      <c r="D314" s="1301" t="s">
        <v>705</v>
      </c>
      <c r="E314" s="1301" t="s">
        <v>129</v>
      </c>
      <c r="F314" s="1305">
        <v>15.65563264</v>
      </c>
      <c r="G314" s="1304">
        <v>16.241581320000002</v>
      </c>
      <c r="H314" s="1303">
        <v>15.948644079999999</v>
      </c>
      <c r="I314" s="1297">
        <v>52</v>
      </c>
      <c r="J314" s="1296">
        <v>55</v>
      </c>
      <c r="K314" s="1295">
        <v>108</v>
      </c>
      <c r="L314" s="1294">
        <v>17.333333333333332</v>
      </c>
      <c r="M314" s="1293">
        <v>18.333333333333332</v>
      </c>
      <c r="N314" s="1292">
        <v>36</v>
      </c>
      <c r="O314" s="1302">
        <v>267</v>
      </c>
      <c r="P314" s="1290">
        <v>38</v>
      </c>
    </row>
    <row r="315" spans="1:16" ht="13.5" customHeight="1" x14ac:dyDescent="0.35">
      <c r="A315" s="1301" t="s">
        <v>729</v>
      </c>
      <c r="B315" s="1301" t="s">
        <v>730</v>
      </c>
      <c r="C315" s="1301" t="s">
        <v>951</v>
      </c>
      <c r="D315" s="1301" t="s">
        <v>705</v>
      </c>
      <c r="E315" s="1301" t="s">
        <v>129</v>
      </c>
      <c r="F315" s="1305">
        <v>14.5640719</v>
      </c>
      <c r="G315" s="1304">
        <v>10.89335058</v>
      </c>
      <c r="H315" s="1303">
        <v>12.67411927</v>
      </c>
      <c r="I315" s="1297">
        <v>60</v>
      </c>
      <c r="J315" s="1296">
        <v>47</v>
      </c>
      <c r="K315" s="1295">
        <v>107</v>
      </c>
      <c r="L315" s="1294">
        <v>20</v>
      </c>
      <c r="M315" s="1293">
        <v>15.666666666666666</v>
      </c>
      <c r="N315" s="1292">
        <v>35.666666666666664</v>
      </c>
      <c r="O315" s="1302">
        <v>179</v>
      </c>
      <c r="P315" s="1290">
        <v>41</v>
      </c>
    </row>
    <row r="316" spans="1:16" ht="13.5" customHeight="1" x14ac:dyDescent="0.35">
      <c r="A316" s="1301" t="s">
        <v>731</v>
      </c>
      <c r="B316" s="1301" t="s">
        <v>732</v>
      </c>
      <c r="C316" s="1301" t="s">
        <v>951</v>
      </c>
      <c r="D316" s="1301" t="s">
        <v>705</v>
      </c>
      <c r="E316" s="1301" t="s">
        <v>129</v>
      </c>
      <c r="F316" s="1305">
        <v>13.26194484</v>
      </c>
      <c r="G316" s="1304">
        <v>12.415196079999999</v>
      </c>
      <c r="H316" s="1303">
        <v>12.85507413</v>
      </c>
      <c r="I316" s="1297">
        <v>48</v>
      </c>
      <c r="J316" s="1296">
        <v>46</v>
      </c>
      <c r="K316" s="1295">
        <v>94</v>
      </c>
      <c r="L316" s="1294">
        <v>16</v>
      </c>
      <c r="M316" s="1293">
        <v>15.333333333333334</v>
      </c>
      <c r="N316" s="1292">
        <v>31.333333333333332</v>
      </c>
      <c r="O316" s="1302">
        <v>187</v>
      </c>
      <c r="P316" s="1290">
        <v>50</v>
      </c>
    </row>
    <row r="317" spans="1:16" ht="13.5" customHeight="1" x14ac:dyDescent="0.35">
      <c r="A317" s="1301" t="s">
        <v>733</v>
      </c>
      <c r="B317" s="1301" t="s">
        <v>734</v>
      </c>
      <c r="C317" s="1301" t="s">
        <v>951</v>
      </c>
      <c r="D317" s="1301" t="s">
        <v>705</v>
      </c>
      <c r="E317" s="1301" t="s">
        <v>129</v>
      </c>
      <c r="F317" s="1305">
        <v>15.61558627</v>
      </c>
      <c r="G317" s="1304">
        <v>14.03912768</v>
      </c>
      <c r="H317" s="1303">
        <v>14.81196675</v>
      </c>
      <c r="I317" s="1297">
        <v>100</v>
      </c>
      <c r="J317" s="1296">
        <v>94</v>
      </c>
      <c r="K317" s="1295">
        <v>194</v>
      </c>
      <c r="L317" s="1294">
        <v>33.333333333333336</v>
      </c>
      <c r="M317" s="1293">
        <v>31.333333333333332</v>
      </c>
      <c r="N317" s="1292">
        <v>64.666666666666671</v>
      </c>
      <c r="O317" s="1302">
        <v>239</v>
      </c>
      <c r="P317" s="1290">
        <v>93</v>
      </c>
    </row>
    <row r="318" spans="1:16" ht="13.5" customHeight="1" x14ac:dyDescent="0.35">
      <c r="A318" s="1301" t="s">
        <v>735</v>
      </c>
      <c r="B318" s="1301" t="s">
        <v>736</v>
      </c>
      <c r="C318" s="1301" t="s">
        <v>953</v>
      </c>
      <c r="D318" s="1301" t="s">
        <v>705</v>
      </c>
      <c r="E318" s="1301" t="s">
        <v>129</v>
      </c>
      <c r="F318" s="1305">
        <v>22.87693226</v>
      </c>
      <c r="G318" s="1304">
        <v>13.005095369999999</v>
      </c>
      <c r="H318" s="1303">
        <v>17.80852256</v>
      </c>
      <c r="I318" s="1297">
        <v>131</v>
      </c>
      <c r="J318" s="1296">
        <v>77</v>
      </c>
      <c r="K318" s="1295">
        <v>208</v>
      </c>
      <c r="L318" s="1294">
        <v>43.666666666666664</v>
      </c>
      <c r="M318" s="1293">
        <v>25.666666666666668</v>
      </c>
      <c r="N318" s="1292">
        <v>69.333333333333329</v>
      </c>
      <c r="O318" s="1302">
        <v>291</v>
      </c>
      <c r="P318" s="1290">
        <v>21</v>
      </c>
    </row>
    <row r="319" spans="1:16" ht="13.5" customHeight="1" x14ac:dyDescent="0.35">
      <c r="A319" s="1301" t="s">
        <v>737</v>
      </c>
      <c r="B319" s="1301" t="s">
        <v>738</v>
      </c>
      <c r="C319" s="1301" t="s">
        <v>953</v>
      </c>
      <c r="D319" s="1301" t="s">
        <v>705</v>
      </c>
      <c r="E319" s="1301" t="s">
        <v>129</v>
      </c>
      <c r="F319" s="1305">
        <v>17.534700130000001</v>
      </c>
      <c r="G319" s="1304">
        <v>9.5566580949999995</v>
      </c>
      <c r="H319" s="1303">
        <v>13.44159412</v>
      </c>
      <c r="I319" s="1297">
        <v>48</v>
      </c>
      <c r="J319" s="1296">
        <v>28</v>
      </c>
      <c r="K319" s="1295">
        <v>77</v>
      </c>
      <c r="L319" s="1294">
        <v>16</v>
      </c>
      <c r="M319" s="1293">
        <v>9.3333333333333339</v>
      </c>
      <c r="N319" s="1292">
        <v>25.666666666666668</v>
      </c>
      <c r="O319" s="1302">
        <v>202</v>
      </c>
      <c r="P319" s="1290">
        <v>76</v>
      </c>
    </row>
    <row r="320" spans="1:16" ht="13.5" customHeight="1" x14ac:dyDescent="0.35">
      <c r="A320" s="1301" t="s">
        <v>739</v>
      </c>
      <c r="B320" s="1301" t="s">
        <v>740</v>
      </c>
      <c r="C320" s="1301" t="s">
        <v>953</v>
      </c>
      <c r="D320" s="1301" t="s">
        <v>705</v>
      </c>
      <c r="E320" s="1301" t="s">
        <v>129</v>
      </c>
      <c r="F320" s="1305">
        <v>17.682050700000001</v>
      </c>
      <c r="G320" s="1304">
        <v>14.92781497</v>
      </c>
      <c r="H320" s="1303">
        <v>16.26852173</v>
      </c>
      <c r="I320" s="1297">
        <v>96</v>
      </c>
      <c r="J320" s="1296">
        <v>85</v>
      </c>
      <c r="K320" s="1295">
        <v>181</v>
      </c>
      <c r="L320" s="1294">
        <v>32</v>
      </c>
      <c r="M320" s="1293">
        <v>28.333333333333332</v>
      </c>
      <c r="N320" s="1292">
        <v>60.333333333333336</v>
      </c>
      <c r="O320" s="1302">
        <v>273</v>
      </c>
      <c r="P320" s="1290">
        <v>87</v>
      </c>
    </row>
    <row r="321" spans="1:16" ht="13.5" customHeight="1" x14ac:dyDescent="0.35">
      <c r="A321" s="1301" t="s">
        <v>741</v>
      </c>
      <c r="B321" s="1301" t="s">
        <v>742</v>
      </c>
      <c r="C321" s="1301" t="s">
        <v>953</v>
      </c>
      <c r="D321" s="1301" t="s">
        <v>705</v>
      </c>
      <c r="E321" s="1301" t="s">
        <v>129</v>
      </c>
      <c r="F321" s="1305">
        <v>15.229932590000001</v>
      </c>
      <c r="G321" s="1304">
        <v>12.32310624</v>
      </c>
      <c r="H321" s="1303">
        <v>13.72440284</v>
      </c>
      <c r="I321" s="1297">
        <v>129</v>
      </c>
      <c r="J321" s="1296">
        <v>111</v>
      </c>
      <c r="K321" s="1295">
        <v>240</v>
      </c>
      <c r="L321" s="1294">
        <v>43</v>
      </c>
      <c r="M321" s="1293">
        <v>37</v>
      </c>
      <c r="N321" s="1292">
        <v>80</v>
      </c>
      <c r="O321" s="1302">
        <v>212</v>
      </c>
      <c r="P321" s="1290">
        <v>92</v>
      </c>
    </row>
    <row r="322" spans="1:16" ht="13.5" customHeight="1" x14ac:dyDescent="0.35">
      <c r="A322" s="1301" t="s">
        <v>743</v>
      </c>
      <c r="B322" s="1301" t="s">
        <v>744</v>
      </c>
      <c r="C322" s="1301" t="s">
        <v>953</v>
      </c>
      <c r="D322" s="1301" t="s">
        <v>705</v>
      </c>
      <c r="E322" s="1301" t="s">
        <v>129</v>
      </c>
      <c r="F322" s="1305">
        <v>15.65198986</v>
      </c>
      <c r="G322" s="1304">
        <v>15.111796930000001</v>
      </c>
      <c r="H322" s="1303">
        <v>15.396296810000001</v>
      </c>
      <c r="I322" s="1297">
        <v>73</v>
      </c>
      <c r="J322" s="1296">
        <v>72</v>
      </c>
      <c r="K322" s="1295">
        <v>145</v>
      </c>
      <c r="L322" s="1294">
        <v>24.333333333333332</v>
      </c>
      <c r="M322" s="1293">
        <v>24</v>
      </c>
      <c r="N322" s="1292">
        <v>48.333333333333336</v>
      </c>
      <c r="O322" s="1302">
        <v>258</v>
      </c>
      <c r="P322" s="1290">
        <v>64</v>
      </c>
    </row>
    <row r="323" spans="1:16" ht="13.5" customHeight="1" x14ac:dyDescent="0.35">
      <c r="A323" s="1301" t="s">
        <v>745</v>
      </c>
      <c r="B323" s="1301" t="s">
        <v>746</v>
      </c>
      <c r="C323" s="1301"/>
      <c r="D323" s="1301" t="s">
        <v>55</v>
      </c>
      <c r="E323" s="1301" t="s">
        <v>747</v>
      </c>
      <c r="F323" s="1305">
        <v>16.034461259339924</v>
      </c>
      <c r="G323" s="1304">
        <v>16.725764356605083</v>
      </c>
      <c r="H323" s="1303">
        <v>16.462871830656677</v>
      </c>
      <c r="I323" s="1297">
        <v>27</v>
      </c>
      <c r="J323" s="1296">
        <v>30</v>
      </c>
      <c r="K323" s="1295">
        <v>57</v>
      </c>
      <c r="L323" s="1294">
        <v>9</v>
      </c>
      <c r="M323" s="1293">
        <v>10</v>
      </c>
      <c r="N323" s="1292">
        <v>19</v>
      </c>
      <c r="O323" s="1302">
        <v>9</v>
      </c>
      <c r="P323" s="1290">
        <v>10</v>
      </c>
    </row>
    <row r="324" spans="1:16" ht="13.5" customHeight="1" x14ac:dyDescent="0.35">
      <c r="A324" s="1301" t="s">
        <v>748</v>
      </c>
      <c r="B324" s="1301" t="s">
        <v>1222</v>
      </c>
      <c r="C324" s="1301"/>
      <c r="D324" s="1301" t="s">
        <v>55</v>
      </c>
      <c r="E324" s="1301" t="s">
        <v>747</v>
      </c>
      <c r="F324" s="1305">
        <v>12.853928943683689</v>
      </c>
      <c r="G324" s="1304">
        <v>11.444207981698655</v>
      </c>
      <c r="H324" s="1303">
        <v>12.152378810819807</v>
      </c>
      <c r="I324" s="1297">
        <v>31</v>
      </c>
      <c r="J324" s="1296">
        <v>29</v>
      </c>
      <c r="K324" s="1295">
        <v>60</v>
      </c>
      <c r="L324" s="1294">
        <v>10.333333333333334</v>
      </c>
      <c r="M324" s="1293">
        <v>9.6666666666666661</v>
      </c>
      <c r="N324" s="1292">
        <v>20</v>
      </c>
      <c r="O324" s="1302">
        <v>3</v>
      </c>
      <c r="P324" s="1290">
        <v>7</v>
      </c>
    </row>
    <row r="325" spans="1:16" ht="13.5" customHeight="1" x14ac:dyDescent="0.35">
      <c r="A325" s="1301" t="s">
        <v>749</v>
      </c>
      <c r="B325" s="1301" t="s">
        <v>750</v>
      </c>
      <c r="C325" s="1301"/>
      <c r="D325" s="1301" t="s">
        <v>55</v>
      </c>
      <c r="E325" s="1301" t="s">
        <v>747</v>
      </c>
      <c r="F325" s="1305">
        <v>16.196552065726205</v>
      </c>
      <c r="G325" s="1304">
        <v>17.815786160376192</v>
      </c>
      <c r="H325" s="1303">
        <v>17.023022424723123</v>
      </c>
      <c r="I325" s="1297">
        <v>57</v>
      </c>
      <c r="J325" s="1296">
        <v>69</v>
      </c>
      <c r="K325" s="1295">
        <v>126</v>
      </c>
      <c r="L325" s="1294">
        <v>19</v>
      </c>
      <c r="M325" s="1293">
        <v>23</v>
      </c>
      <c r="N325" s="1292">
        <v>42</v>
      </c>
      <c r="O325" s="1302">
        <v>11</v>
      </c>
      <c r="P325" s="1290">
        <v>4</v>
      </c>
    </row>
    <row r="326" spans="1:16" ht="13.5" customHeight="1" x14ac:dyDescent="0.35">
      <c r="A326" s="1301" t="s">
        <v>751</v>
      </c>
      <c r="B326" s="1301" t="s">
        <v>752</v>
      </c>
      <c r="C326" s="1301"/>
      <c r="D326" s="1301" t="s">
        <v>55</v>
      </c>
      <c r="E326" s="1301" t="s">
        <v>747</v>
      </c>
      <c r="F326" s="1305">
        <v>15.999373400165224</v>
      </c>
      <c r="G326" s="1304">
        <v>12.060389482352271</v>
      </c>
      <c r="H326" s="1303">
        <v>13.971688910464607</v>
      </c>
      <c r="I326" s="1297">
        <v>30</v>
      </c>
      <c r="J326" s="1296">
        <v>23</v>
      </c>
      <c r="K326" s="1295">
        <v>53</v>
      </c>
      <c r="L326" s="1294">
        <v>10</v>
      </c>
      <c r="M326" s="1293">
        <v>7.666666666666667</v>
      </c>
      <c r="N326" s="1292">
        <v>17.666666666666668</v>
      </c>
      <c r="O326" s="1302">
        <v>7</v>
      </c>
      <c r="P326" s="1290">
        <v>5</v>
      </c>
    </row>
    <row r="327" spans="1:16" ht="13.5" customHeight="1" x14ac:dyDescent="0.35">
      <c r="A327" s="1301" t="s">
        <v>753</v>
      </c>
      <c r="B327" s="1301" t="s">
        <v>1223</v>
      </c>
      <c r="C327" s="1301"/>
      <c r="D327" s="1301" t="s">
        <v>55</v>
      </c>
      <c r="E327" s="1301" t="s">
        <v>747</v>
      </c>
      <c r="F327" s="1305">
        <v>16.834207621067829</v>
      </c>
      <c r="G327" s="1304">
        <v>16.932140862858194</v>
      </c>
      <c r="H327" s="1303">
        <v>16.902538454079483</v>
      </c>
      <c r="I327" s="1297">
        <v>29</v>
      </c>
      <c r="J327" s="1296">
        <v>31</v>
      </c>
      <c r="K327" s="1295">
        <v>60</v>
      </c>
      <c r="L327" s="1294">
        <v>9.6666666666666661</v>
      </c>
      <c r="M327" s="1293">
        <v>10.333333333333334</v>
      </c>
      <c r="N327" s="1292">
        <v>20</v>
      </c>
      <c r="O327" s="1302">
        <v>10</v>
      </c>
      <c r="P327" s="1290">
        <v>1</v>
      </c>
    </row>
    <row r="328" spans="1:16" ht="13.5" customHeight="1" x14ac:dyDescent="0.35">
      <c r="A328" s="1301" t="s">
        <v>754</v>
      </c>
      <c r="B328" s="1301" t="s">
        <v>755</v>
      </c>
      <c r="C328" s="1301"/>
      <c r="D328" s="1301" t="s">
        <v>55</v>
      </c>
      <c r="E328" s="1301" t="s">
        <v>747</v>
      </c>
      <c r="F328" s="1305">
        <v>13.379267248830477</v>
      </c>
      <c r="G328" s="1304">
        <v>11.162466638717541</v>
      </c>
      <c r="H328" s="1303">
        <v>12.270709669605496</v>
      </c>
      <c r="I328" s="1297">
        <v>19</v>
      </c>
      <c r="J328" s="1296">
        <v>16</v>
      </c>
      <c r="K328" s="1295">
        <v>35</v>
      </c>
      <c r="L328" s="1294">
        <v>6.333333333333333</v>
      </c>
      <c r="M328" s="1293">
        <v>5.333333333333333</v>
      </c>
      <c r="N328" s="1292">
        <v>11.666666666666666</v>
      </c>
      <c r="O328" s="1302">
        <v>4</v>
      </c>
      <c r="P328" s="1290">
        <v>2</v>
      </c>
    </row>
    <row r="329" spans="1:16" ht="13.5" customHeight="1" x14ac:dyDescent="0.35">
      <c r="A329" s="1301" t="s">
        <v>756</v>
      </c>
      <c r="B329" s="1301" t="s">
        <v>757</v>
      </c>
      <c r="C329" s="1301"/>
      <c r="D329" s="1301" t="s">
        <v>55</v>
      </c>
      <c r="E329" s="1301" t="s">
        <v>747</v>
      </c>
      <c r="F329" s="1305">
        <v>11.558709880733399</v>
      </c>
      <c r="G329" s="1304">
        <v>10.4663739008662</v>
      </c>
      <c r="H329" s="1303">
        <v>10.966025853195523</v>
      </c>
      <c r="I329" s="1297">
        <v>20</v>
      </c>
      <c r="J329" s="1296">
        <v>20</v>
      </c>
      <c r="K329" s="1295">
        <v>40</v>
      </c>
      <c r="L329" s="1294">
        <v>6.666666666666667</v>
      </c>
      <c r="M329" s="1293">
        <v>6.666666666666667</v>
      </c>
      <c r="N329" s="1292">
        <v>13.333333333333334</v>
      </c>
      <c r="O329" s="1302">
        <v>1</v>
      </c>
      <c r="P329" s="1290">
        <v>11</v>
      </c>
    </row>
    <row r="330" spans="1:16" ht="13.5" customHeight="1" x14ac:dyDescent="0.35">
      <c r="A330" s="1301" t="s">
        <v>758</v>
      </c>
      <c r="B330" s="1301" t="s">
        <v>759</v>
      </c>
      <c r="C330" s="1301"/>
      <c r="D330" s="1301" t="s">
        <v>55</v>
      </c>
      <c r="E330" s="1301" t="s">
        <v>747</v>
      </c>
      <c r="F330" s="1305">
        <v>14.78880018561294</v>
      </c>
      <c r="G330" s="1304">
        <v>10.378891247108301</v>
      </c>
      <c r="H330" s="1303">
        <v>12.541797370759371</v>
      </c>
      <c r="I330" s="1297">
        <v>27</v>
      </c>
      <c r="J330" s="1296">
        <v>20</v>
      </c>
      <c r="K330" s="1295">
        <v>47</v>
      </c>
      <c r="L330" s="1294">
        <v>9</v>
      </c>
      <c r="M330" s="1293">
        <v>6.666666666666667</v>
      </c>
      <c r="N330" s="1292">
        <v>15.666666666666666</v>
      </c>
      <c r="O330" s="1302">
        <v>6</v>
      </c>
      <c r="P330" s="1290">
        <v>8</v>
      </c>
    </row>
    <row r="331" spans="1:16" ht="13.5" customHeight="1" x14ac:dyDescent="0.35">
      <c r="A331" s="1301" t="s">
        <v>760</v>
      </c>
      <c r="B331" s="1301" t="s">
        <v>761</v>
      </c>
      <c r="C331" s="1301"/>
      <c r="D331" s="1301" t="s">
        <v>55</v>
      </c>
      <c r="E331" s="1301" t="s">
        <v>747</v>
      </c>
      <c r="F331" s="1305">
        <v>20.485732807294976</v>
      </c>
      <c r="G331" s="1304">
        <v>12.1059268086141</v>
      </c>
      <c r="H331" s="1303">
        <v>16.289043054531277</v>
      </c>
      <c r="I331" s="1297">
        <v>33</v>
      </c>
      <c r="J331" s="1296">
        <v>19</v>
      </c>
      <c r="K331" s="1295">
        <v>52</v>
      </c>
      <c r="L331" s="1294">
        <v>11</v>
      </c>
      <c r="M331" s="1293">
        <v>6.333333333333333</v>
      </c>
      <c r="N331" s="1292">
        <v>17.333333333333332</v>
      </c>
      <c r="O331" s="1302">
        <v>8</v>
      </c>
      <c r="P331" s="1290">
        <v>6</v>
      </c>
    </row>
    <row r="332" spans="1:16" ht="13.5" customHeight="1" x14ac:dyDescent="0.35">
      <c r="A332" s="1301" t="s">
        <v>762</v>
      </c>
      <c r="B332" s="1301" t="s">
        <v>763</v>
      </c>
      <c r="C332" s="1301"/>
      <c r="D332" s="1301" t="s">
        <v>55</v>
      </c>
      <c r="E332" s="1301" t="s">
        <v>747</v>
      </c>
      <c r="F332" s="1305">
        <v>13.742214022150558</v>
      </c>
      <c r="G332" s="1304">
        <v>9.0682909519385699</v>
      </c>
      <c r="H332" s="1303">
        <v>11.328009474412195</v>
      </c>
      <c r="I332" s="1297">
        <v>27</v>
      </c>
      <c r="J332" s="1296">
        <v>19</v>
      </c>
      <c r="K332" s="1295">
        <v>46</v>
      </c>
      <c r="L332" s="1294">
        <v>9</v>
      </c>
      <c r="M332" s="1293">
        <v>6.333333333333333</v>
      </c>
      <c r="N332" s="1292">
        <v>15.333333333333334</v>
      </c>
      <c r="O332" s="1302">
        <v>2</v>
      </c>
      <c r="P332" s="1290">
        <v>3</v>
      </c>
    </row>
    <row r="333" spans="1:16" ht="13.5" customHeight="1" x14ac:dyDescent="0.35">
      <c r="A333" s="1301" t="s">
        <v>764</v>
      </c>
      <c r="B333" s="1301" t="s">
        <v>1224</v>
      </c>
      <c r="C333" s="1301"/>
      <c r="D333" s="1301" t="s">
        <v>55</v>
      </c>
      <c r="E333" s="1301" t="s">
        <v>747</v>
      </c>
      <c r="F333" s="1305">
        <v>14.819998186378774</v>
      </c>
      <c r="G333" s="1304">
        <v>10.386019954668324</v>
      </c>
      <c r="H333" s="1303">
        <v>12.520838712482741</v>
      </c>
      <c r="I333" s="1297">
        <v>34</v>
      </c>
      <c r="J333" s="1296">
        <v>26</v>
      </c>
      <c r="K333" s="1295">
        <v>60</v>
      </c>
      <c r="L333" s="1294">
        <v>11.333333333333334</v>
      </c>
      <c r="M333" s="1293">
        <v>8.6666666666666661</v>
      </c>
      <c r="N333" s="1292">
        <v>20</v>
      </c>
      <c r="O333" s="1302">
        <v>5</v>
      </c>
      <c r="P333" s="1290">
        <v>9</v>
      </c>
    </row>
    <row r="334" spans="1:16" ht="13.5" customHeight="1" x14ac:dyDescent="0.35">
      <c r="A334" s="1301" t="s">
        <v>776</v>
      </c>
      <c r="B334" s="1301" t="s">
        <v>777</v>
      </c>
      <c r="C334" s="1301"/>
      <c r="D334" s="1301" t="s">
        <v>49</v>
      </c>
      <c r="E334" s="1301" t="s">
        <v>767</v>
      </c>
      <c r="F334" s="1305">
        <v>28.864958790172853</v>
      </c>
      <c r="G334" s="1304">
        <v>19.906558396129583</v>
      </c>
      <c r="H334" s="1303">
        <v>24.231280700723445</v>
      </c>
      <c r="I334" s="1297">
        <v>21</v>
      </c>
      <c r="J334" s="1296">
        <v>16</v>
      </c>
      <c r="K334" s="1295">
        <v>37</v>
      </c>
      <c r="L334" s="1294">
        <v>7</v>
      </c>
      <c r="M334" s="1293">
        <v>5.333333333333333</v>
      </c>
      <c r="N334" s="1292">
        <v>12.333333333333334</v>
      </c>
      <c r="O334" s="1302">
        <v>31</v>
      </c>
      <c r="P334" s="1290">
        <v>8</v>
      </c>
    </row>
    <row r="335" spans="1:16" ht="13.5" customHeight="1" x14ac:dyDescent="0.35">
      <c r="A335" s="1301" t="s">
        <v>778</v>
      </c>
      <c r="B335" s="1301" t="s">
        <v>779</v>
      </c>
      <c r="C335" s="1301"/>
      <c r="D335" s="1301" t="s">
        <v>49</v>
      </c>
      <c r="E335" s="1301" t="s">
        <v>767</v>
      </c>
      <c r="F335" s="1305">
        <v>16.687822443059318</v>
      </c>
      <c r="G335" s="1304">
        <v>15.932467143523013</v>
      </c>
      <c r="H335" s="1303">
        <v>16.312595888692993</v>
      </c>
      <c r="I335" s="1297">
        <v>42</v>
      </c>
      <c r="J335" s="1296">
        <v>40</v>
      </c>
      <c r="K335" s="1295">
        <v>82</v>
      </c>
      <c r="L335" s="1294">
        <v>14</v>
      </c>
      <c r="M335" s="1293">
        <v>13.333333333333334</v>
      </c>
      <c r="N335" s="1292">
        <v>27.333333333333332</v>
      </c>
      <c r="O335" s="1302">
        <v>17</v>
      </c>
      <c r="P335" s="1290">
        <v>10</v>
      </c>
    </row>
    <row r="336" spans="1:16" ht="13.5" customHeight="1" x14ac:dyDescent="0.35">
      <c r="A336" s="1301" t="s">
        <v>782</v>
      </c>
      <c r="B336" s="1301" t="s">
        <v>783</v>
      </c>
      <c r="C336" s="1301"/>
      <c r="D336" s="1301" t="s">
        <v>49</v>
      </c>
      <c r="E336" s="1301" t="s">
        <v>767</v>
      </c>
      <c r="F336" s="1305">
        <v>15.083018658495902</v>
      </c>
      <c r="G336" s="1304">
        <v>19.645577333875657</v>
      </c>
      <c r="H336" s="1303">
        <v>17.452921407004801</v>
      </c>
      <c r="I336" s="1297">
        <v>26</v>
      </c>
      <c r="J336" s="1296">
        <v>36</v>
      </c>
      <c r="K336" s="1295">
        <v>62</v>
      </c>
      <c r="L336" s="1294">
        <v>8.6666666666666661</v>
      </c>
      <c r="M336" s="1293">
        <v>12</v>
      </c>
      <c r="N336" s="1292">
        <v>20.666666666666668</v>
      </c>
      <c r="O336" s="1302">
        <v>19</v>
      </c>
      <c r="P336" s="1290">
        <v>6</v>
      </c>
    </row>
    <row r="337" spans="1:16" ht="13.5" customHeight="1" x14ac:dyDescent="0.35">
      <c r="A337" s="1301" t="s">
        <v>786</v>
      </c>
      <c r="B337" s="1301" t="s">
        <v>787</v>
      </c>
      <c r="C337" s="1301"/>
      <c r="D337" s="1301" t="s">
        <v>49</v>
      </c>
      <c r="E337" s="1301" t="s">
        <v>767</v>
      </c>
      <c r="F337" s="1305">
        <v>17.73460441208514</v>
      </c>
      <c r="G337" s="1304">
        <v>7.7225809384315509</v>
      </c>
      <c r="H337" s="1303">
        <v>12.471379234021242</v>
      </c>
      <c r="I337" s="1297">
        <v>25</v>
      </c>
      <c r="J337" s="1296">
        <v>12</v>
      </c>
      <c r="K337" s="1295">
        <v>37</v>
      </c>
      <c r="L337" s="1294">
        <v>8.3333333333333339</v>
      </c>
      <c r="M337" s="1293">
        <v>4</v>
      </c>
      <c r="N337" s="1292">
        <v>12.333333333333334</v>
      </c>
      <c r="O337" s="1302">
        <v>9</v>
      </c>
      <c r="P337" s="1290">
        <v>22</v>
      </c>
    </row>
    <row r="338" spans="1:16" ht="13.5" customHeight="1" x14ac:dyDescent="0.35">
      <c r="A338" s="1301" t="s">
        <v>788</v>
      </c>
      <c r="B338" s="1301" t="s">
        <v>789</v>
      </c>
      <c r="C338" s="1301"/>
      <c r="D338" s="1301" t="s">
        <v>49</v>
      </c>
      <c r="E338" s="1301" t="s">
        <v>767</v>
      </c>
      <c r="F338" s="1305">
        <v>10.134987178571762</v>
      </c>
      <c r="G338" s="1304">
        <v>16.047475843298823</v>
      </c>
      <c r="H338" s="1303">
        <v>13.373530770624157</v>
      </c>
      <c r="I338" s="1297">
        <v>12</v>
      </c>
      <c r="J338" s="1296">
        <v>22</v>
      </c>
      <c r="K338" s="1295">
        <v>34</v>
      </c>
      <c r="L338" s="1294">
        <v>4</v>
      </c>
      <c r="M338" s="1293">
        <v>7.333333333333333</v>
      </c>
      <c r="N338" s="1292">
        <v>11.333333333333334</v>
      </c>
      <c r="O338" s="1302">
        <v>10</v>
      </c>
      <c r="P338" s="1290">
        <v>32</v>
      </c>
    </row>
    <row r="339" spans="1:16" ht="13.5" customHeight="1" x14ac:dyDescent="0.35">
      <c r="A339" s="1301" t="s">
        <v>790</v>
      </c>
      <c r="B339" s="1301" t="s">
        <v>791</v>
      </c>
      <c r="C339" s="1301"/>
      <c r="D339" s="1301" t="s">
        <v>49</v>
      </c>
      <c r="E339" s="1301" t="s">
        <v>767</v>
      </c>
      <c r="F339" s="1305">
        <v>20.315078898998319</v>
      </c>
      <c r="G339" s="1304">
        <v>18.420435868610742</v>
      </c>
      <c r="H339" s="1303">
        <v>19.337151930283135</v>
      </c>
      <c r="I339" s="1297">
        <v>9</v>
      </c>
      <c r="J339" s="1296">
        <v>8</v>
      </c>
      <c r="K339" s="1295">
        <v>17</v>
      </c>
      <c r="L339" s="1294">
        <v>3</v>
      </c>
      <c r="M339" s="1293">
        <v>2.6666666666666665</v>
      </c>
      <c r="N339" s="1292">
        <v>5.666666666666667</v>
      </c>
      <c r="O339" s="1302">
        <v>27</v>
      </c>
      <c r="P339" s="1290">
        <v>9</v>
      </c>
    </row>
    <row r="340" spans="1:16" ht="13.5" customHeight="1" x14ac:dyDescent="0.35">
      <c r="A340" s="1301" t="s">
        <v>792</v>
      </c>
      <c r="B340" s="1301" t="s">
        <v>793</v>
      </c>
      <c r="C340" s="1301"/>
      <c r="D340" s="1301" t="s">
        <v>49</v>
      </c>
      <c r="E340" s="1301" t="s">
        <v>767</v>
      </c>
      <c r="F340" s="1305">
        <v>19.287082124232295</v>
      </c>
      <c r="G340" s="1304">
        <v>19.055397075938824</v>
      </c>
      <c r="H340" s="1303">
        <v>19.153947316514845</v>
      </c>
      <c r="I340" s="1297">
        <v>41</v>
      </c>
      <c r="J340" s="1296">
        <v>43</v>
      </c>
      <c r="K340" s="1295">
        <v>84</v>
      </c>
      <c r="L340" s="1294">
        <v>13.666666666666666</v>
      </c>
      <c r="M340" s="1293">
        <v>14.333333333333334</v>
      </c>
      <c r="N340" s="1292">
        <v>28</v>
      </c>
      <c r="O340" s="1302">
        <v>26</v>
      </c>
      <c r="P340" s="1290">
        <v>16</v>
      </c>
    </row>
    <row r="341" spans="1:16" ht="13.5" customHeight="1" x14ac:dyDescent="0.35">
      <c r="A341" s="1301" t="s">
        <v>796</v>
      </c>
      <c r="B341" s="1301" t="s">
        <v>797</v>
      </c>
      <c r="C341" s="1301"/>
      <c r="D341" s="1301" t="s">
        <v>49</v>
      </c>
      <c r="E341" s="1301" t="s">
        <v>767</v>
      </c>
      <c r="F341" s="1305">
        <v>15.451829329803536</v>
      </c>
      <c r="G341" s="1304">
        <v>13.430278963087979</v>
      </c>
      <c r="H341" s="1303">
        <v>14.402609642980462</v>
      </c>
      <c r="I341" s="1297">
        <v>55</v>
      </c>
      <c r="J341" s="1296">
        <v>50</v>
      </c>
      <c r="K341" s="1295">
        <v>105</v>
      </c>
      <c r="L341" s="1294">
        <v>18.333333333333332</v>
      </c>
      <c r="M341" s="1293">
        <v>16.666666666666668</v>
      </c>
      <c r="N341" s="1292">
        <v>35</v>
      </c>
      <c r="O341" s="1302">
        <v>12</v>
      </c>
      <c r="P341" s="1290">
        <v>19</v>
      </c>
    </row>
    <row r="342" spans="1:16" ht="13.5" customHeight="1" x14ac:dyDescent="0.35">
      <c r="A342" s="1301" t="s">
        <v>798</v>
      </c>
      <c r="B342" s="1301" t="s">
        <v>799</v>
      </c>
      <c r="C342" s="1301"/>
      <c r="D342" s="1301" t="s">
        <v>49</v>
      </c>
      <c r="E342" s="1301" t="s">
        <v>767</v>
      </c>
      <c r="F342" s="1305">
        <v>24.039661672449729</v>
      </c>
      <c r="G342" s="1304">
        <v>12.899626192476482</v>
      </c>
      <c r="H342" s="1303">
        <v>18.077989959603936</v>
      </c>
      <c r="I342" s="1297">
        <v>26</v>
      </c>
      <c r="J342" s="1296">
        <v>16</v>
      </c>
      <c r="K342" s="1295">
        <v>42</v>
      </c>
      <c r="L342" s="1294">
        <v>8.6666666666666661</v>
      </c>
      <c r="M342" s="1293">
        <v>5.333333333333333</v>
      </c>
      <c r="N342" s="1292">
        <v>14</v>
      </c>
      <c r="O342" s="1302">
        <v>22</v>
      </c>
      <c r="P342" s="1290">
        <v>3</v>
      </c>
    </row>
    <row r="343" spans="1:16" ht="13.5" customHeight="1" x14ac:dyDescent="0.35">
      <c r="A343" s="1301" t="s">
        <v>800</v>
      </c>
      <c r="B343" s="1301" t="s">
        <v>801</v>
      </c>
      <c r="C343" s="1301"/>
      <c r="D343" s="1301" t="s">
        <v>49</v>
      </c>
      <c r="E343" s="1301" t="s">
        <v>767</v>
      </c>
      <c r="F343" s="1305">
        <v>17.177579431306143</v>
      </c>
      <c r="G343" s="1304">
        <v>12.085200682787322</v>
      </c>
      <c r="H343" s="1303">
        <v>14.560997097542213</v>
      </c>
      <c r="I343" s="1297">
        <v>21</v>
      </c>
      <c r="J343" s="1296">
        <v>16</v>
      </c>
      <c r="K343" s="1295">
        <v>37</v>
      </c>
      <c r="L343" s="1294">
        <v>7</v>
      </c>
      <c r="M343" s="1293">
        <v>5.333333333333333</v>
      </c>
      <c r="N343" s="1292">
        <v>12.333333333333334</v>
      </c>
      <c r="O343" s="1302">
        <v>13</v>
      </c>
      <c r="P343" s="1290">
        <v>18</v>
      </c>
    </row>
    <row r="344" spans="1:16" ht="13.5" customHeight="1" x14ac:dyDescent="0.35">
      <c r="A344" s="1301" t="s">
        <v>802</v>
      </c>
      <c r="B344" s="1301" t="s">
        <v>803</v>
      </c>
      <c r="C344" s="1301"/>
      <c r="D344" s="1301" t="s">
        <v>49</v>
      </c>
      <c r="E344" s="1301" t="s">
        <v>767</v>
      </c>
      <c r="F344" s="1305">
        <v>14.076208933845878</v>
      </c>
      <c r="G344" s="1304">
        <v>16.831546261133397</v>
      </c>
      <c r="H344" s="1303">
        <v>15.44500810357472</v>
      </c>
      <c r="I344" s="1297">
        <v>19</v>
      </c>
      <c r="J344" s="1296">
        <v>25</v>
      </c>
      <c r="K344" s="1295">
        <v>44</v>
      </c>
      <c r="L344" s="1294">
        <v>6.333333333333333</v>
      </c>
      <c r="M344" s="1293">
        <v>8.3333333333333339</v>
      </c>
      <c r="N344" s="1292">
        <v>14.666666666666666</v>
      </c>
      <c r="O344" s="1302">
        <v>16</v>
      </c>
      <c r="P344" s="1290">
        <v>23</v>
      </c>
    </row>
    <row r="345" spans="1:16" ht="13.5" customHeight="1" x14ac:dyDescent="0.35">
      <c r="A345" s="1301" t="s">
        <v>804</v>
      </c>
      <c r="B345" s="1301" t="s">
        <v>805</v>
      </c>
      <c r="C345" s="1301"/>
      <c r="D345" s="1301" t="s">
        <v>49</v>
      </c>
      <c r="E345" s="1301" t="s">
        <v>767</v>
      </c>
      <c r="F345" s="1305">
        <v>21.247765649357898</v>
      </c>
      <c r="G345" s="1304">
        <v>16.431524270991186</v>
      </c>
      <c r="H345" s="1303">
        <v>18.716786693989853</v>
      </c>
      <c r="I345" s="1297">
        <v>43</v>
      </c>
      <c r="J345" s="1296">
        <v>37</v>
      </c>
      <c r="K345" s="1295">
        <v>80</v>
      </c>
      <c r="L345" s="1294">
        <v>14.333333333333334</v>
      </c>
      <c r="M345" s="1293">
        <v>12.333333333333334</v>
      </c>
      <c r="N345" s="1292">
        <v>26.666666666666668</v>
      </c>
      <c r="O345" s="1302">
        <v>24</v>
      </c>
      <c r="P345" s="1290">
        <v>2</v>
      </c>
    </row>
    <row r="346" spans="1:16" ht="13.5" customHeight="1" x14ac:dyDescent="0.35">
      <c r="A346" s="1301" t="s">
        <v>807</v>
      </c>
      <c r="B346" s="1301" t="s">
        <v>808</v>
      </c>
      <c r="C346" s="1301"/>
      <c r="D346" s="1301" t="s">
        <v>49</v>
      </c>
      <c r="E346" s="1301" t="s">
        <v>767</v>
      </c>
      <c r="F346" s="1305">
        <v>16.442851976995836</v>
      </c>
      <c r="G346" s="1304">
        <v>8.3134704375251989</v>
      </c>
      <c r="H346" s="1303">
        <v>12.401031173685157</v>
      </c>
      <c r="I346" s="1297">
        <v>6</v>
      </c>
      <c r="J346" s="1296">
        <v>3</v>
      </c>
      <c r="K346" s="1295">
        <v>9</v>
      </c>
      <c r="L346" s="1294">
        <v>2</v>
      </c>
      <c r="M346" s="1293">
        <v>1</v>
      </c>
      <c r="N346" s="1292">
        <v>3</v>
      </c>
      <c r="O346" s="1302">
        <v>8</v>
      </c>
      <c r="P346" s="1290">
        <v>25</v>
      </c>
    </row>
    <row r="347" spans="1:16" ht="13.5" customHeight="1" x14ac:dyDescent="0.35">
      <c r="A347" s="1301" t="s">
        <v>812</v>
      </c>
      <c r="B347" s="1301" t="s">
        <v>813</v>
      </c>
      <c r="C347" s="1301"/>
      <c r="D347" s="1301" t="s">
        <v>49</v>
      </c>
      <c r="E347" s="1301" t="s">
        <v>767</v>
      </c>
      <c r="F347" s="1305">
        <v>12.460874015186473</v>
      </c>
      <c r="G347" s="1304">
        <v>8.5219466020893435</v>
      </c>
      <c r="H347" s="1303">
        <v>10.430325147327183</v>
      </c>
      <c r="I347" s="1297">
        <v>24</v>
      </c>
      <c r="J347" s="1296">
        <v>17</v>
      </c>
      <c r="K347" s="1295">
        <v>41</v>
      </c>
      <c r="L347" s="1294">
        <v>8</v>
      </c>
      <c r="M347" s="1293">
        <v>5.666666666666667</v>
      </c>
      <c r="N347" s="1292">
        <v>13.666666666666666</v>
      </c>
      <c r="O347" s="1302">
        <v>1</v>
      </c>
      <c r="P347" s="1290">
        <v>21</v>
      </c>
    </row>
    <row r="348" spans="1:16" ht="13.5" customHeight="1" x14ac:dyDescent="0.35">
      <c r="A348" s="1301" t="s">
        <v>814</v>
      </c>
      <c r="B348" s="1301" t="s">
        <v>815</v>
      </c>
      <c r="C348" s="1301"/>
      <c r="D348" s="1301" t="s">
        <v>49</v>
      </c>
      <c r="E348" s="1301" t="s">
        <v>767</v>
      </c>
      <c r="F348" s="1305">
        <v>20.258027846198523</v>
      </c>
      <c r="G348" s="1304">
        <v>2.886780469967861</v>
      </c>
      <c r="H348" s="1303">
        <v>11.854574385466096</v>
      </c>
      <c r="I348" s="1297">
        <v>7</v>
      </c>
      <c r="J348" s="1296">
        <v>1</v>
      </c>
      <c r="K348" s="1295">
        <v>8</v>
      </c>
      <c r="L348" s="1294">
        <v>2.3333333333333335</v>
      </c>
      <c r="M348" s="1293">
        <v>0.33333333333333331</v>
      </c>
      <c r="N348" s="1292">
        <v>2.6666666666666665</v>
      </c>
      <c r="O348" s="1302">
        <v>5</v>
      </c>
      <c r="P348" s="1290">
        <v>24</v>
      </c>
    </row>
    <row r="349" spans="1:16" ht="13.5" customHeight="1" x14ac:dyDescent="0.35">
      <c r="A349" s="1301" t="s">
        <v>816</v>
      </c>
      <c r="B349" s="1301" t="s">
        <v>817</v>
      </c>
      <c r="C349" s="1301"/>
      <c r="D349" s="1301" t="s">
        <v>49</v>
      </c>
      <c r="E349" s="1301" t="s">
        <v>767</v>
      </c>
      <c r="F349" s="1305">
        <v>29.084514878786628</v>
      </c>
      <c r="G349" s="1304">
        <v>15.151835712489472</v>
      </c>
      <c r="H349" s="1303">
        <v>21.761817493144601</v>
      </c>
      <c r="I349" s="1297">
        <v>52</v>
      </c>
      <c r="J349" s="1296">
        <v>29</v>
      </c>
      <c r="K349" s="1295">
        <v>81</v>
      </c>
      <c r="L349" s="1294">
        <v>17.333333333333332</v>
      </c>
      <c r="M349" s="1293">
        <v>9.6666666666666661</v>
      </c>
      <c r="N349" s="1292">
        <v>27</v>
      </c>
      <c r="O349" s="1302">
        <v>30</v>
      </c>
      <c r="P349" s="1290">
        <v>13</v>
      </c>
    </row>
    <row r="350" spans="1:16" ht="13.5" customHeight="1" x14ac:dyDescent="0.35">
      <c r="A350" s="1301" t="s">
        <v>818</v>
      </c>
      <c r="B350" s="1301" t="s">
        <v>819</v>
      </c>
      <c r="C350" s="1301"/>
      <c r="D350" s="1301" t="s">
        <v>49</v>
      </c>
      <c r="E350" s="1301" t="s">
        <v>767</v>
      </c>
      <c r="F350" s="1305">
        <v>21.041921681319902</v>
      </c>
      <c r="G350" s="1304">
        <v>16.879485731329545</v>
      </c>
      <c r="H350" s="1303">
        <v>18.877464964027748</v>
      </c>
      <c r="I350" s="1297">
        <v>91</v>
      </c>
      <c r="J350" s="1296">
        <v>78</v>
      </c>
      <c r="K350" s="1295">
        <v>169</v>
      </c>
      <c r="L350" s="1294">
        <v>30.333333333333332</v>
      </c>
      <c r="M350" s="1293">
        <v>26</v>
      </c>
      <c r="N350" s="1292">
        <v>56.333333333333336</v>
      </c>
      <c r="O350" s="1302">
        <v>25</v>
      </c>
      <c r="P350" s="1290">
        <v>11</v>
      </c>
    </row>
    <row r="351" spans="1:16" ht="13.5" customHeight="1" x14ac:dyDescent="0.35">
      <c r="A351" s="1301" t="s">
        <v>820</v>
      </c>
      <c r="B351" s="1301" t="s">
        <v>821</v>
      </c>
      <c r="C351" s="1301"/>
      <c r="D351" s="1301" t="s">
        <v>49</v>
      </c>
      <c r="E351" s="1301" t="s">
        <v>767</v>
      </c>
      <c r="F351" s="1305">
        <v>9.9511924568336241</v>
      </c>
      <c r="G351" s="1304">
        <v>11.459313951566381</v>
      </c>
      <c r="H351" s="1303">
        <v>10.784451501672969</v>
      </c>
      <c r="I351" s="1297">
        <v>12</v>
      </c>
      <c r="J351" s="1296">
        <v>15</v>
      </c>
      <c r="K351" s="1295">
        <v>27</v>
      </c>
      <c r="L351" s="1294">
        <v>4</v>
      </c>
      <c r="M351" s="1293">
        <v>5</v>
      </c>
      <c r="N351" s="1292">
        <v>9</v>
      </c>
      <c r="O351" s="1302">
        <v>2</v>
      </c>
      <c r="P351" s="1290">
        <v>28</v>
      </c>
    </row>
    <row r="352" spans="1:16" ht="13.5" customHeight="1" x14ac:dyDescent="0.35">
      <c r="A352" s="1301" t="s">
        <v>765</v>
      </c>
      <c r="B352" s="1301" t="s">
        <v>766</v>
      </c>
      <c r="C352" s="1301"/>
      <c r="D352" s="1301" t="s">
        <v>49</v>
      </c>
      <c r="E352" s="1301" t="s">
        <v>767</v>
      </c>
      <c r="F352" s="1305">
        <v>17.995632949196896</v>
      </c>
      <c r="G352" s="1304">
        <v>18.63238395856148</v>
      </c>
      <c r="H352" s="1303">
        <v>18.324603029641857</v>
      </c>
      <c r="I352" s="1297">
        <v>46</v>
      </c>
      <c r="J352" s="1296">
        <v>49</v>
      </c>
      <c r="K352" s="1295">
        <v>95</v>
      </c>
      <c r="L352" s="1294">
        <v>15.333333333333334</v>
      </c>
      <c r="M352" s="1293">
        <v>16.333333333333332</v>
      </c>
      <c r="N352" s="1292">
        <v>31.666666666666668</v>
      </c>
      <c r="O352" s="1302">
        <v>23</v>
      </c>
      <c r="P352" s="1290">
        <v>26</v>
      </c>
    </row>
    <row r="353" spans="1:16" ht="13.5" customHeight="1" x14ac:dyDescent="0.35">
      <c r="A353" s="1301" t="s">
        <v>768</v>
      </c>
      <c r="B353" s="1301" t="s">
        <v>769</v>
      </c>
      <c r="C353" s="1301"/>
      <c r="D353" s="1301" t="s">
        <v>49</v>
      </c>
      <c r="E353" s="1301" t="s">
        <v>767</v>
      </c>
      <c r="F353" s="1305">
        <v>23.08147677346977</v>
      </c>
      <c r="G353" s="1304">
        <v>12.226955456378619</v>
      </c>
      <c r="H353" s="1303">
        <v>17.579190294135071</v>
      </c>
      <c r="I353" s="1297">
        <v>83</v>
      </c>
      <c r="J353" s="1296">
        <v>45</v>
      </c>
      <c r="K353" s="1295">
        <v>128</v>
      </c>
      <c r="L353" s="1294">
        <v>27.666666666666668</v>
      </c>
      <c r="M353" s="1293">
        <v>15</v>
      </c>
      <c r="N353" s="1292">
        <v>42.666666666666664</v>
      </c>
      <c r="O353" s="1302">
        <v>20</v>
      </c>
      <c r="P353" s="1290">
        <v>29</v>
      </c>
    </row>
    <row r="354" spans="1:16" ht="13.5" customHeight="1" x14ac:dyDescent="0.35">
      <c r="A354" s="1301" t="s">
        <v>772</v>
      </c>
      <c r="B354" s="1301" t="s">
        <v>773</v>
      </c>
      <c r="C354" s="1301"/>
      <c r="D354" s="1301" t="s">
        <v>49</v>
      </c>
      <c r="E354" s="1301" t="s">
        <v>767</v>
      </c>
      <c r="F354" s="1305">
        <v>13.790215741366465</v>
      </c>
      <c r="G354" s="1304">
        <v>9.4577712097676336</v>
      </c>
      <c r="H354" s="1303">
        <v>11.557621040415668</v>
      </c>
      <c r="I354" s="1297">
        <v>20</v>
      </c>
      <c r="J354" s="1296">
        <v>15</v>
      </c>
      <c r="K354" s="1295">
        <v>35</v>
      </c>
      <c r="L354" s="1294">
        <v>6.666666666666667</v>
      </c>
      <c r="M354" s="1293">
        <v>5</v>
      </c>
      <c r="N354" s="1292">
        <v>11.666666666666666</v>
      </c>
      <c r="O354" s="1302">
        <v>3</v>
      </c>
      <c r="P354" s="1290">
        <v>15</v>
      </c>
    </row>
    <row r="355" spans="1:16" ht="13.5" customHeight="1" x14ac:dyDescent="0.35">
      <c r="A355" s="1301" t="s">
        <v>774</v>
      </c>
      <c r="B355" s="1301" t="s">
        <v>775</v>
      </c>
      <c r="C355" s="1301"/>
      <c r="D355" s="1301" t="s">
        <v>49</v>
      </c>
      <c r="E355" s="1301" t="s">
        <v>767</v>
      </c>
      <c r="F355" s="1305">
        <v>16.853301388023521</v>
      </c>
      <c r="G355" s="1304">
        <v>13.144138831286753</v>
      </c>
      <c r="H355" s="1303">
        <v>14.880274771671404</v>
      </c>
      <c r="I355" s="1297">
        <v>90</v>
      </c>
      <c r="J355" s="1296">
        <v>76</v>
      </c>
      <c r="K355" s="1295">
        <v>166</v>
      </c>
      <c r="L355" s="1294">
        <v>30</v>
      </c>
      <c r="M355" s="1293">
        <v>25.333333333333332</v>
      </c>
      <c r="N355" s="1292">
        <v>55.333333333333336</v>
      </c>
      <c r="O355" s="1302">
        <v>15</v>
      </c>
      <c r="P355" s="1290">
        <v>30</v>
      </c>
    </row>
    <row r="356" spans="1:16" ht="13.5" customHeight="1" x14ac:dyDescent="0.35">
      <c r="A356" s="1301" t="s">
        <v>810</v>
      </c>
      <c r="B356" s="1301" t="s">
        <v>811</v>
      </c>
      <c r="C356" s="1301"/>
      <c r="D356" s="1301" t="s">
        <v>49</v>
      </c>
      <c r="E356" s="1301" t="s">
        <v>767</v>
      </c>
      <c r="F356" s="1305">
        <v>26.107281604525188</v>
      </c>
      <c r="G356" s="1304">
        <v>14.600486433107918</v>
      </c>
      <c r="H356" s="1303">
        <v>19.97904248876231</v>
      </c>
      <c r="I356" s="1297">
        <v>59</v>
      </c>
      <c r="J356" s="1296">
        <v>37</v>
      </c>
      <c r="K356" s="1295">
        <v>96</v>
      </c>
      <c r="L356" s="1294">
        <v>19.666666666666668</v>
      </c>
      <c r="M356" s="1293">
        <v>12.333333333333334</v>
      </c>
      <c r="N356" s="1292">
        <v>32</v>
      </c>
      <c r="O356" s="1302">
        <v>28</v>
      </c>
      <c r="P356" s="1290">
        <v>12</v>
      </c>
    </row>
    <row r="357" spans="1:16" ht="13.5" customHeight="1" x14ac:dyDescent="0.35">
      <c r="A357" s="1301" t="s">
        <v>822</v>
      </c>
      <c r="B357" s="1301" t="s">
        <v>823</v>
      </c>
      <c r="C357" s="1301"/>
      <c r="D357" s="1301" t="s">
        <v>49</v>
      </c>
      <c r="E357" s="1301" t="s">
        <v>767</v>
      </c>
      <c r="F357" s="1305">
        <v>14.118561483748945</v>
      </c>
      <c r="G357" s="1304">
        <v>14.511282654727491</v>
      </c>
      <c r="H357" s="1303">
        <v>14.347650379246449</v>
      </c>
      <c r="I357" s="1297">
        <v>17</v>
      </c>
      <c r="J357" s="1296">
        <v>19</v>
      </c>
      <c r="K357" s="1295">
        <v>36</v>
      </c>
      <c r="L357" s="1294">
        <v>5.666666666666667</v>
      </c>
      <c r="M357" s="1293">
        <v>6.333333333333333</v>
      </c>
      <c r="N357" s="1292">
        <v>12</v>
      </c>
      <c r="O357" s="1302">
        <v>11</v>
      </c>
      <c r="P357" s="1290">
        <v>1</v>
      </c>
    </row>
    <row r="358" spans="1:16" ht="13.5" customHeight="1" x14ac:dyDescent="0.35">
      <c r="A358" s="1301" t="s">
        <v>824</v>
      </c>
      <c r="B358" s="1301" t="s">
        <v>825</v>
      </c>
      <c r="C358" s="1301"/>
      <c r="D358" s="1301" t="s">
        <v>49</v>
      </c>
      <c r="E358" s="1301" t="s">
        <v>767</v>
      </c>
      <c r="F358" s="1305">
        <v>19.759281969398046</v>
      </c>
      <c r="G358" s="1304">
        <v>14.332230303464442</v>
      </c>
      <c r="H358" s="1303">
        <v>16.92262832932947</v>
      </c>
      <c r="I358" s="1297">
        <v>44</v>
      </c>
      <c r="J358" s="1296">
        <v>35</v>
      </c>
      <c r="K358" s="1295">
        <v>79</v>
      </c>
      <c r="L358" s="1294">
        <v>14.666666666666666</v>
      </c>
      <c r="M358" s="1293">
        <v>11.666666666666666</v>
      </c>
      <c r="N358" s="1292">
        <v>26.333333333333332</v>
      </c>
      <c r="O358" s="1302">
        <v>18</v>
      </c>
      <c r="P358" s="1290">
        <v>17</v>
      </c>
    </row>
    <row r="359" spans="1:16" ht="13.5" customHeight="1" x14ac:dyDescent="0.35">
      <c r="A359" s="1301" t="s">
        <v>770</v>
      </c>
      <c r="B359" s="1301" t="s">
        <v>771</v>
      </c>
      <c r="C359" s="1301"/>
      <c r="D359" s="1301" t="s">
        <v>49</v>
      </c>
      <c r="E359" s="1301" t="s">
        <v>767</v>
      </c>
      <c r="F359" s="1305">
        <v>13.422642595534345</v>
      </c>
      <c r="G359" s="1304">
        <v>10.055320873117882</v>
      </c>
      <c r="H359" s="1303">
        <v>11.662574452726874</v>
      </c>
      <c r="I359" s="1297">
        <v>24</v>
      </c>
      <c r="J359" s="1296">
        <v>19</v>
      </c>
      <c r="K359" s="1295">
        <v>43</v>
      </c>
      <c r="L359" s="1294">
        <v>8</v>
      </c>
      <c r="M359" s="1293">
        <v>6.333333333333333</v>
      </c>
      <c r="N359" s="1292">
        <v>14.333333333333334</v>
      </c>
      <c r="O359" s="1302">
        <v>4</v>
      </c>
      <c r="P359" s="1290">
        <v>20</v>
      </c>
    </row>
    <row r="360" spans="1:16" ht="13.5" customHeight="1" x14ac:dyDescent="0.35">
      <c r="A360" s="1301" t="s">
        <v>780</v>
      </c>
      <c r="B360" s="1301" t="s">
        <v>781</v>
      </c>
      <c r="C360" s="1301"/>
      <c r="D360" s="1301" t="s">
        <v>49</v>
      </c>
      <c r="E360" s="1301" t="s">
        <v>767</v>
      </c>
      <c r="F360" s="1305">
        <v>19.387886639112573</v>
      </c>
      <c r="G360" s="1304">
        <v>16.482975693915318</v>
      </c>
      <c r="H360" s="1303">
        <v>17.835261416970571</v>
      </c>
      <c r="I360" s="1297">
        <v>33</v>
      </c>
      <c r="J360" s="1296">
        <v>31</v>
      </c>
      <c r="K360" s="1295">
        <v>64</v>
      </c>
      <c r="L360" s="1294">
        <v>11</v>
      </c>
      <c r="M360" s="1293">
        <v>10.333333333333334</v>
      </c>
      <c r="N360" s="1292">
        <v>21.333333333333332</v>
      </c>
      <c r="O360" s="1302">
        <v>21</v>
      </c>
      <c r="P360" s="1290">
        <v>7</v>
      </c>
    </row>
    <row r="361" spans="1:16" ht="13.5" customHeight="1" x14ac:dyDescent="0.35">
      <c r="A361" s="1301" t="s">
        <v>784</v>
      </c>
      <c r="B361" s="1301" t="s">
        <v>785</v>
      </c>
      <c r="C361" s="1301"/>
      <c r="D361" s="1301" t="s">
        <v>49</v>
      </c>
      <c r="E361" s="1301" t="s">
        <v>767</v>
      </c>
      <c r="F361" s="1305">
        <v>13.899218341176375</v>
      </c>
      <c r="G361" s="1304">
        <v>10.423289717499998</v>
      </c>
      <c r="H361" s="1303">
        <v>12.041521187842458</v>
      </c>
      <c r="I361" s="1297">
        <v>21</v>
      </c>
      <c r="J361" s="1296">
        <v>18</v>
      </c>
      <c r="K361" s="1295">
        <v>39</v>
      </c>
      <c r="L361" s="1294">
        <v>7</v>
      </c>
      <c r="M361" s="1293">
        <v>6</v>
      </c>
      <c r="N361" s="1292">
        <v>13</v>
      </c>
      <c r="O361" s="1302">
        <v>6</v>
      </c>
      <c r="P361" s="1290">
        <v>31</v>
      </c>
    </row>
    <row r="362" spans="1:16" ht="13.5" customHeight="1" x14ac:dyDescent="0.35">
      <c r="A362" s="1301" t="s">
        <v>1225</v>
      </c>
      <c r="B362" s="1301" t="s">
        <v>794</v>
      </c>
      <c r="C362" s="1301"/>
      <c r="D362" s="1301" t="s">
        <v>49</v>
      </c>
      <c r="E362" s="1301" t="s">
        <v>767</v>
      </c>
      <c r="F362" s="1305">
        <v>17.247626389203656</v>
      </c>
      <c r="G362" s="1304">
        <v>12.562347529942551</v>
      </c>
      <c r="H362" s="1303">
        <v>14.806229643538044</v>
      </c>
      <c r="I362" s="1297">
        <v>90</v>
      </c>
      <c r="J362" s="1296">
        <v>70</v>
      </c>
      <c r="K362" s="1295">
        <v>160</v>
      </c>
      <c r="L362" s="1294">
        <v>30</v>
      </c>
      <c r="M362" s="1293">
        <v>23.333333333333332</v>
      </c>
      <c r="N362" s="1292">
        <v>53.333333333333336</v>
      </c>
      <c r="O362" s="1302">
        <v>14</v>
      </c>
      <c r="P362" s="1290">
        <v>14</v>
      </c>
    </row>
    <row r="363" spans="1:16" ht="13.5" customHeight="1" x14ac:dyDescent="0.35">
      <c r="A363" s="1301" t="s">
        <v>1226</v>
      </c>
      <c r="B363" s="1301" t="s">
        <v>809</v>
      </c>
      <c r="C363" s="1301"/>
      <c r="D363" s="1301" t="s">
        <v>49</v>
      </c>
      <c r="E363" s="1301" t="s">
        <v>767</v>
      </c>
      <c r="F363" s="1305">
        <v>10.52386016142542</v>
      </c>
      <c r="G363" s="1304">
        <v>13.549401383413125</v>
      </c>
      <c r="H363" s="1303">
        <v>12.091775069086964</v>
      </c>
      <c r="I363" s="1297">
        <v>24</v>
      </c>
      <c r="J363" s="1296">
        <v>32</v>
      </c>
      <c r="K363" s="1295">
        <v>56</v>
      </c>
      <c r="L363" s="1294">
        <v>8</v>
      </c>
      <c r="M363" s="1293">
        <v>10.666666666666666</v>
      </c>
      <c r="N363" s="1292">
        <v>18.666666666666668</v>
      </c>
      <c r="O363" s="1302">
        <v>7</v>
      </c>
      <c r="P363" s="1290">
        <v>27</v>
      </c>
    </row>
    <row r="364" spans="1:16" ht="13.5" customHeight="1" x14ac:dyDescent="0.35">
      <c r="A364" s="1301" t="s">
        <v>1228</v>
      </c>
      <c r="B364" s="1301" t="s">
        <v>795</v>
      </c>
      <c r="C364" s="1301"/>
      <c r="D364" s="1301" t="s">
        <v>49</v>
      </c>
      <c r="E364" s="1301" t="s">
        <v>767</v>
      </c>
      <c r="F364" s="1305">
        <v>31.784094715228285</v>
      </c>
      <c r="G364" s="1304">
        <v>23.502350401542717</v>
      </c>
      <c r="H364" s="1303">
        <v>27.512829497247488</v>
      </c>
      <c r="I364" s="1297">
        <v>202</v>
      </c>
      <c r="J364" s="1296">
        <v>159</v>
      </c>
      <c r="K364" s="1295">
        <v>361</v>
      </c>
      <c r="L364" s="1294">
        <v>67.333333333333329</v>
      </c>
      <c r="M364" s="1293">
        <v>53</v>
      </c>
      <c r="N364" s="1292">
        <v>120.33333333333333</v>
      </c>
      <c r="O364" s="1302">
        <v>32</v>
      </c>
      <c r="P364" s="1290">
        <v>4</v>
      </c>
    </row>
    <row r="365" spans="1:16" ht="13.5" customHeight="1" x14ac:dyDescent="0.35">
      <c r="A365" s="1301" t="s">
        <v>1227</v>
      </c>
      <c r="B365" s="1301" t="s">
        <v>806</v>
      </c>
      <c r="C365" s="1301"/>
      <c r="D365" s="1301" t="s">
        <v>49</v>
      </c>
      <c r="E365" s="1301" t="s">
        <v>767</v>
      </c>
      <c r="F365" s="1305">
        <v>25.637578911631451</v>
      </c>
      <c r="G365" s="1304">
        <v>16.199667350923928</v>
      </c>
      <c r="H365" s="1303">
        <v>20.605956928702334</v>
      </c>
      <c r="I365" s="1297">
        <v>106</v>
      </c>
      <c r="J365" s="1296">
        <v>76</v>
      </c>
      <c r="K365" s="1295">
        <v>182</v>
      </c>
      <c r="L365" s="1294">
        <v>35.333333333333336</v>
      </c>
      <c r="M365" s="1293">
        <v>25.333333333333332</v>
      </c>
      <c r="N365" s="1292">
        <v>60.666666666666664</v>
      </c>
      <c r="O365" s="1302">
        <v>29</v>
      </c>
      <c r="P365" s="1290">
        <v>5</v>
      </c>
    </row>
    <row r="366" spans="1:16" ht="13.5" customHeight="1" x14ac:dyDescent="0.35">
      <c r="A366" s="1301" t="s">
        <v>855</v>
      </c>
      <c r="B366" s="1301" t="s">
        <v>856</v>
      </c>
      <c r="C366" s="1301" t="s">
        <v>854</v>
      </c>
      <c r="D366" s="1301" t="s">
        <v>828</v>
      </c>
      <c r="E366" s="1301" t="s">
        <v>829</v>
      </c>
      <c r="F366" s="1300"/>
      <c r="G366" s="1299"/>
      <c r="H366" s="1298"/>
      <c r="I366" s="1297">
        <v>9</v>
      </c>
      <c r="J366" s="1296">
        <v>19</v>
      </c>
      <c r="K366" s="1295">
        <v>33</v>
      </c>
      <c r="L366" s="1294">
        <v>3</v>
      </c>
      <c r="M366" s="1293">
        <v>6.333333333333333</v>
      </c>
      <c r="N366" s="1292">
        <v>11</v>
      </c>
      <c r="O366" s="1291"/>
      <c r="P366" s="1290">
        <v>11</v>
      </c>
    </row>
    <row r="367" spans="1:16" ht="13.5" customHeight="1" x14ac:dyDescent="0.35">
      <c r="A367" s="1301" t="s">
        <v>852</v>
      </c>
      <c r="B367" s="1301" t="s">
        <v>853</v>
      </c>
      <c r="C367" s="1301" t="s">
        <v>854</v>
      </c>
      <c r="D367" s="1301" t="s">
        <v>828</v>
      </c>
      <c r="E367" s="1301" t="s">
        <v>829</v>
      </c>
      <c r="F367" s="1300"/>
      <c r="G367" s="1299"/>
      <c r="H367" s="1298"/>
      <c r="I367" s="1297">
        <v>34</v>
      </c>
      <c r="J367" s="1296">
        <v>21</v>
      </c>
      <c r="K367" s="1295">
        <v>55</v>
      </c>
      <c r="L367" s="1294">
        <v>11.333333333333334</v>
      </c>
      <c r="M367" s="1293">
        <v>7</v>
      </c>
      <c r="N367" s="1292">
        <v>18.333333333333332</v>
      </c>
      <c r="O367" s="1291"/>
      <c r="P367" s="1290">
        <v>17</v>
      </c>
    </row>
    <row r="368" spans="1:16" ht="13.5" customHeight="1" x14ac:dyDescent="0.35">
      <c r="A368" s="1301" t="s">
        <v>826</v>
      </c>
      <c r="B368" s="1301" t="s">
        <v>827</v>
      </c>
      <c r="C368" s="1301" t="s">
        <v>955</v>
      </c>
      <c r="D368" s="1301" t="s">
        <v>828</v>
      </c>
      <c r="E368" s="1301" t="s">
        <v>829</v>
      </c>
      <c r="F368" s="1300"/>
      <c r="G368" s="1299"/>
      <c r="H368" s="1298"/>
      <c r="I368" s="1297">
        <v>19</v>
      </c>
      <c r="J368" s="1296">
        <v>25</v>
      </c>
      <c r="K368" s="1295">
        <v>47</v>
      </c>
      <c r="L368" s="1294">
        <v>6.333333333333333</v>
      </c>
      <c r="M368" s="1293">
        <v>8.3333333333333339</v>
      </c>
      <c r="N368" s="1292">
        <v>15.666666666666666</v>
      </c>
      <c r="O368" s="1291"/>
      <c r="P368" s="1290">
        <v>14</v>
      </c>
    </row>
    <row r="369" spans="1:16" ht="13.5" customHeight="1" x14ac:dyDescent="0.35">
      <c r="A369" s="1301" t="s">
        <v>830</v>
      </c>
      <c r="B369" s="1301" t="s">
        <v>831</v>
      </c>
      <c r="C369" s="1301" t="s">
        <v>955</v>
      </c>
      <c r="D369" s="1301" t="s">
        <v>828</v>
      </c>
      <c r="E369" s="1301" t="s">
        <v>829</v>
      </c>
      <c r="F369" s="1300"/>
      <c r="G369" s="1299"/>
      <c r="H369" s="1298"/>
      <c r="I369" s="1297">
        <v>22</v>
      </c>
      <c r="J369" s="1296">
        <v>21</v>
      </c>
      <c r="K369" s="1295">
        <v>45</v>
      </c>
      <c r="L369" s="1294">
        <v>7.333333333333333</v>
      </c>
      <c r="M369" s="1293">
        <v>7</v>
      </c>
      <c r="N369" s="1292">
        <v>15</v>
      </c>
      <c r="O369" s="1291"/>
      <c r="P369" s="1290">
        <v>9</v>
      </c>
    </row>
    <row r="370" spans="1:16" ht="13.5" customHeight="1" x14ac:dyDescent="0.35">
      <c r="A370" s="1301" t="s">
        <v>832</v>
      </c>
      <c r="B370" s="1301" t="s">
        <v>833</v>
      </c>
      <c r="C370" s="1301" t="s">
        <v>955</v>
      </c>
      <c r="D370" s="1301" t="s">
        <v>828</v>
      </c>
      <c r="E370" s="1301" t="s">
        <v>829</v>
      </c>
      <c r="F370" s="1300"/>
      <c r="G370" s="1299"/>
      <c r="H370" s="1298"/>
      <c r="I370" s="1297">
        <v>31</v>
      </c>
      <c r="J370" s="1296">
        <v>23</v>
      </c>
      <c r="K370" s="1295">
        <v>57</v>
      </c>
      <c r="L370" s="1294">
        <v>10.333333333333334</v>
      </c>
      <c r="M370" s="1293">
        <v>7.666666666666667</v>
      </c>
      <c r="N370" s="1292">
        <v>19</v>
      </c>
      <c r="O370" s="1291"/>
      <c r="P370" s="1290">
        <v>18</v>
      </c>
    </row>
    <row r="371" spans="1:16" ht="13.5" customHeight="1" x14ac:dyDescent="0.35">
      <c r="A371" s="1301" t="s">
        <v>834</v>
      </c>
      <c r="B371" s="1301" t="s">
        <v>835</v>
      </c>
      <c r="C371" s="1301" t="s">
        <v>955</v>
      </c>
      <c r="D371" s="1301" t="s">
        <v>828</v>
      </c>
      <c r="E371" s="1301" t="s">
        <v>829</v>
      </c>
      <c r="F371" s="1300"/>
      <c r="G371" s="1299"/>
      <c r="H371" s="1298"/>
      <c r="I371" s="1297">
        <v>21</v>
      </c>
      <c r="J371" s="1296">
        <v>18</v>
      </c>
      <c r="K371" s="1295">
        <v>47</v>
      </c>
      <c r="L371" s="1294">
        <v>7</v>
      </c>
      <c r="M371" s="1293">
        <v>6</v>
      </c>
      <c r="N371" s="1292">
        <v>15.666666666666666</v>
      </c>
      <c r="O371" s="1291"/>
      <c r="P371" s="1290">
        <v>16</v>
      </c>
    </row>
    <row r="372" spans="1:16" ht="13.5" customHeight="1" x14ac:dyDescent="0.35">
      <c r="A372" s="1301" t="s">
        <v>838</v>
      </c>
      <c r="B372" s="1301" t="s">
        <v>839</v>
      </c>
      <c r="C372" s="1301" t="s">
        <v>956</v>
      </c>
      <c r="D372" s="1301" t="s">
        <v>828</v>
      </c>
      <c r="E372" s="1301" t="s">
        <v>829</v>
      </c>
      <c r="F372" s="1300"/>
      <c r="G372" s="1299"/>
      <c r="H372" s="1298"/>
      <c r="I372" s="1297">
        <v>24</v>
      </c>
      <c r="J372" s="1296">
        <v>8</v>
      </c>
      <c r="K372" s="1295">
        <v>30</v>
      </c>
      <c r="L372" s="1294">
        <v>8</v>
      </c>
      <c r="M372" s="1293">
        <v>2.6666666666666665</v>
      </c>
      <c r="N372" s="1292">
        <v>10</v>
      </c>
      <c r="O372" s="1291"/>
      <c r="P372" s="1290">
        <v>20</v>
      </c>
    </row>
    <row r="373" spans="1:16" ht="13.5" customHeight="1" x14ac:dyDescent="0.35">
      <c r="A373" s="1301" t="s">
        <v>840</v>
      </c>
      <c r="B373" s="1301" t="s">
        <v>841</v>
      </c>
      <c r="C373" s="1301" t="s">
        <v>956</v>
      </c>
      <c r="D373" s="1301" t="s">
        <v>828</v>
      </c>
      <c r="E373" s="1301" t="s">
        <v>829</v>
      </c>
      <c r="F373" s="1300"/>
      <c r="G373" s="1299"/>
      <c r="H373" s="1298"/>
      <c r="I373" s="1297">
        <v>27</v>
      </c>
      <c r="J373" s="1296">
        <v>16</v>
      </c>
      <c r="K373" s="1295">
        <v>48</v>
      </c>
      <c r="L373" s="1294">
        <v>9</v>
      </c>
      <c r="M373" s="1293">
        <v>5.333333333333333</v>
      </c>
      <c r="N373" s="1292">
        <v>16</v>
      </c>
      <c r="O373" s="1291"/>
      <c r="P373" s="1290">
        <v>13</v>
      </c>
    </row>
    <row r="374" spans="1:16" ht="13.5" customHeight="1" x14ac:dyDescent="0.35">
      <c r="A374" s="1301" t="s">
        <v>836</v>
      </c>
      <c r="B374" s="1301" t="s">
        <v>837</v>
      </c>
      <c r="C374" s="1301" t="s">
        <v>956</v>
      </c>
      <c r="D374" s="1301" t="s">
        <v>828</v>
      </c>
      <c r="E374" s="1301" t="s">
        <v>829</v>
      </c>
      <c r="F374" s="1300"/>
      <c r="G374" s="1299"/>
      <c r="H374" s="1298"/>
      <c r="I374" s="1297">
        <v>59</v>
      </c>
      <c r="J374" s="1296">
        <v>38</v>
      </c>
      <c r="K374" s="1295">
        <v>97</v>
      </c>
      <c r="L374" s="1294">
        <v>19.666666666666668</v>
      </c>
      <c r="M374" s="1293">
        <v>12.666666666666666</v>
      </c>
      <c r="N374" s="1292">
        <v>32.333333333333336</v>
      </c>
      <c r="O374" s="1291"/>
      <c r="P374" s="1290">
        <v>10</v>
      </c>
    </row>
    <row r="375" spans="1:16" ht="13.5" customHeight="1" x14ac:dyDescent="0.35">
      <c r="A375" s="1301" t="s">
        <v>872</v>
      </c>
      <c r="B375" s="1301" t="s">
        <v>873</v>
      </c>
      <c r="C375" s="1301" t="s">
        <v>957</v>
      </c>
      <c r="D375" s="1301" t="s">
        <v>828</v>
      </c>
      <c r="E375" s="1301" t="s">
        <v>829</v>
      </c>
      <c r="F375" s="1300"/>
      <c r="G375" s="1299"/>
      <c r="H375" s="1298"/>
      <c r="I375" s="1297">
        <v>52</v>
      </c>
      <c r="J375" s="1296">
        <v>44</v>
      </c>
      <c r="K375" s="1295">
        <v>96</v>
      </c>
      <c r="L375" s="1294">
        <v>17.333333333333332</v>
      </c>
      <c r="M375" s="1293">
        <v>14.666666666666666</v>
      </c>
      <c r="N375" s="1292">
        <v>32</v>
      </c>
      <c r="O375" s="1291"/>
      <c r="P375" s="1290">
        <v>12</v>
      </c>
    </row>
    <row r="376" spans="1:16" ht="13.5" customHeight="1" x14ac:dyDescent="0.35">
      <c r="A376" s="1301" t="s">
        <v>870</v>
      </c>
      <c r="B376" s="1301" t="s">
        <v>871</v>
      </c>
      <c r="C376" s="1301" t="s">
        <v>957</v>
      </c>
      <c r="D376" s="1301" t="s">
        <v>828</v>
      </c>
      <c r="E376" s="1301" t="s">
        <v>829</v>
      </c>
      <c r="F376" s="1300"/>
      <c r="G376" s="1299"/>
      <c r="H376" s="1298"/>
      <c r="I376" s="1297">
        <v>21</v>
      </c>
      <c r="J376" s="1296">
        <v>32</v>
      </c>
      <c r="K376" s="1295">
        <v>57</v>
      </c>
      <c r="L376" s="1294">
        <v>7</v>
      </c>
      <c r="M376" s="1293">
        <v>10.666666666666666</v>
      </c>
      <c r="N376" s="1292">
        <v>19</v>
      </c>
      <c r="O376" s="1291"/>
      <c r="P376" s="1290">
        <v>3</v>
      </c>
    </row>
    <row r="377" spans="1:16" ht="13.5" customHeight="1" x14ac:dyDescent="0.35">
      <c r="A377" s="1301" t="s">
        <v>857</v>
      </c>
      <c r="B377" s="1301" t="s">
        <v>858</v>
      </c>
      <c r="C377" s="1301" t="s">
        <v>958</v>
      </c>
      <c r="D377" s="1301" t="s">
        <v>828</v>
      </c>
      <c r="E377" s="1301" t="s">
        <v>829</v>
      </c>
      <c r="F377" s="1300"/>
      <c r="G377" s="1299"/>
      <c r="H377" s="1298"/>
      <c r="I377" s="1297">
        <v>31</v>
      </c>
      <c r="J377" s="1296">
        <v>31</v>
      </c>
      <c r="K377" s="1295">
        <v>68</v>
      </c>
      <c r="L377" s="1294">
        <v>10.333333333333334</v>
      </c>
      <c r="M377" s="1293">
        <v>10.333333333333334</v>
      </c>
      <c r="N377" s="1292">
        <v>22.666666666666668</v>
      </c>
      <c r="O377" s="1291"/>
      <c r="P377" s="1290">
        <v>8</v>
      </c>
    </row>
    <row r="378" spans="1:16" ht="13.5" customHeight="1" x14ac:dyDescent="0.35">
      <c r="A378" s="1301" t="s">
        <v>868</v>
      </c>
      <c r="B378" s="1301" t="s">
        <v>869</v>
      </c>
      <c r="C378" s="1301" t="s">
        <v>959</v>
      </c>
      <c r="D378" s="1301" t="s">
        <v>828</v>
      </c>
      <c r="E378" s="1301" t="s">
        <v>829</v>
      </c>
      <c r="F378" s="1300"/>
      <c r="G378" s="1299"/>
      <c r="H378" s="1298"/>
      <c r="I378" s="1297">
        <v>33</v>
      </c>
      <c r="J378" s="1296">
        <v>29</v>
      </c>
      <c r="K378" s="1295">
        <v>58</v>
      </c>
      <c r="L378" s="1294">
        <v>11</v>
      </c>
      <c r="M378" s="1293">
        <v>9.6666666666666661</v>
      </c>
      <c r="N378" s="1292">
        <v>19.333333333333332</v>
      </c>
      <c r="O378" s="1291"/>
      <c r="P378" s="1290">
        <v>19</v>
      </c>
    </row>
    <row r="379" spans="1:16" ht="13.5" customHeight="1" x14ac:dyDescent="0.35">
      <c r="A379" s="1301" t="s">
        <v>866</v>
      </c>
      <c r="B379" s="1301" t="s">
        <v>867</v>
      </c>
      <c r="C379" s="1301" t="s">
        <v>959</v>
      </c>
      <c r="D379" s="1301" t="s">
        <v>828</v>
      </c>
      <c r="E379" s="1301" t="s">
        <v>829</v>
      </c>
      <c r="F379" s="1300"/>
      <c r="G379" s="1299"/>
      <c r="H379" s="1298"/>
      <c r="I379" s="1297">
        <v>70</v>
      </c>
      <c r="J379" s="1296">
        <v>41</v>
      </c>
      <c r="K379" s="1295">
        <v>111</v>
      </c>
      <c r="L379" s="1294">
        <v>23.333333333333332</v>
      </c>
      <c r="M379" s="1293">
        <v>13.666666666666666</v>
      </c>
      <c r="N379" s="1292">
        <v>37</v>
      </c>
      <c r="O379" s="1291"/>
      <c r="P379" s="1290">
        <v>15</v>
      </c>
    </row>
    <row r="380" spans="1:16" ht="13.5" customHeight="1" x14ac:dyDescent="0.35">
      <c r="A380" s="1301" t="s">
        <v>861</v>
      </c>
      <c r="B380" s="1301" t="s">
        <v>862</v>
      </c>
      <c r="C380" s="1301" t="s">
        <v>958</v>
      </c>
      <c r="D380" s="1301" t="s">
        <v>828</v>
      </c>
      <c r="E380" s="1301" t="s">
        <v>829</v>
      </c>
      <c r="F380" s="1300"/>
      <c r="G380" s="1299"/>
      <c r="H380" s="1298"/>
      <c r="I380" s="1297">
        <v>61</v>
      </c>
      <c r="J380" s="1296">
        <v>54</v>
      </c>
      <c r="K380" s="1295">
        <v>115</v>
      </c>
      <c r="L380" s="1294">
        <v>20.333333333333332</v>
      </c>
      <c r="M380" s="1293">
        <v>18</v>
      </c>
      <c r="N380" s="1292">
        <v>38.333333333333336</v>
      </c>
      <c r="O380" s="1291"/>
      <c r="P380" s="1290">
        <v>4</v>
      </c>
    </row>
    <row r="381" spans="1:16" ht="13.5" customHeight="1" x14ac:dyDescent="0.35">
      <c r="A381" s="1301" t="s">
        <v>844</v>
      </c>
      <c r="B381" s="1301" t="s">
        <v>845</v>
      </c>
      <c r="C381" s="1301" t="s">
        <v>960</v>
      </c>
      <c r="D381" s="1301" t="s">
        <v>828</v>
      </c>
      <c r="E381" s="1301" t="s">
        <v>829</v>
      </c>
      <c r="F381" s="1300"/>
      <c r="G381" s="1299"/>
      <c r="H381" s="1298"/>
      <c r="I381" s="1297">
        <v>44</v>
      </c>
      <c r="J381" s="1296">
        <v>37</v>
      </c>
      <c r="K381" s="1295">
        <v>84</v>
      </c>
      <c r="L381" s="1294">
        <v>14.666666666666666</v>
      </c>
      <c r="M381" s="1293">
        <v>12.333333333333334</v>
      </c>
      <c r="N381" s="1292">
        <v>28</v>
      </c>
      <c r="O381" s="1291"/>
      <c r="P381" s="1290">
        <v>5</v>
      </c>
    </row>
    <row r="382" spans="1:16" ht="13.5" customHeight="1" x14ac:dyDescent="0.35">
      <c r="A382" s="1301" t="s">
        <v>842</v>
      </c>
      <c r="B382" s="1301" t="s">
        <v>843</v>
      </c>
      <c r="C382" s="1301" t="s">
        <v>960</v>
      </c>
      <c r="D382" s="1301" t="s">
        <v>828</v>
      </c>
      <c r="E382" s="1301" t="s">
        <v>829</v>
      </c>
      <c r="F382" s="1300"/>
      <c r="G382" s="1299"/>
      <c r="H382" s="1298"/>
      <c r="I382" s="1297">
        <v>12</v>
      </c>
      <c r="J382" s="1296">
        <v>13</v>
      </c>
      <c r="K382" s="1295">
        <v>29</v>
      </c>
      <c r="L382" s="1294">
        <v>4</v>
      </c>
      <c r="M382" s="1293">
        <v>4.333333333333333</v>
      </c>
      <c r="N382" s="1292">
        <v>9.6666666666666661</v>
      </c>
      <c r="O382" s="1291"/>
      <c r="P382" s="1290">
        <v>1</v>
      </c>
    </row>
    <row r="383" spans="1:16" ht="13.5" customHeight="1" x14ac:dyDescent="0.35">
      <c r="A383" s="1301" t="s">
        <v>850</v>
      </c>
      <c r="B383" s="1301" t="s">
        <v>851</v>
      </c>
      <c r="C383" s="1301" t="s">
        <v>960</v>
      </c>
      <c r="D383" s="1301" t="s">
        <v>828</v>
      </c>
      <c r="E383" s="1301" t="s">
        <v>829</v>
      </c>
      <c r="F383" s="1300"/>
      <c r="G383" s="1299"/>
      <c r="H383" s="1298"/>
      <c r="I383" s="1297">
        <v>12</v>
      </c>
      <c r="J383" s="1296">
        <v>11</v>
      </c>
      <c r="K383" s="1295">
        <v>33</v>
      </c>
      <c r="L383" s="1294">
        <v>4</v>
      </c>
      <c r="M383" s="1293">
        <v>3.6666666666666665</v>
      </c>
      <c r="N383" s="1292">
        <v>11</v>
      </c>
      <c r="O383" s="1291"/>
      <c r="P383" s="1290">
        <v>6</v>
      </c>
    </row>
    <row r="384" spans="1:16" ht="13.5" customHeight="1" x14ac:dyDescent="0.35">
      <c r="A384" s="1301" t="s">
        <v>846</v>
      </c>
      <c r="B384" s="1301" t="s">
        <v>847</v>
      </c>
      <c r="C384" s="1301" t="s">
        <v>960</v>
      </c>
      <c r="D384" s="1301" t="s">
        <v>828</v>
      </c>
      <c r="E384" s="1301" t="s">
        <v>829</v>
      </c>
      <c r="F384" s="1300"/>
      <c r="G384" s="1299"/>
      <c r="H384" s="1298"/>
      <c r="I384" s="1297">
        <v>18</v>
      </c>
      <c r="J384" s="1296">
        <v>10</v>
      </c>
      <c r="K384" s="1295">
        <v>36</v>
      </c>
      <c r="L384" s="1294">
        <v>6</v>
      </c>
      <c r="M384" s="1293">
        <v>3.3333333333333335</v>
      </c>
      <c r="N384" s="1292">
        <v>12</v>
      </c>
      <c r="O384" s="1291"/>
      <c r="P384" s="1290">
        <v>22</v>
      </c>
    </row>
    <row r="385" spans="1:17" ht="13.5" customHeight="1" x14ac:dyDescent="0.35">
      <c r="A385" s="1301" t="s">
        <v>848</v>
      </c>
      <c r="B385" s="1301" t="s">
        <v>849</v>
      </c>
      <c r="C385" s="1301" t="s">
        <v>960</v>
      </c>
      <c r="D385" s="1301" t="s">
        <v>828</v>
      </c>
      <c r="E385" s="1301" t="s">
        <v>829</v>
      </c>
      <c r="F385" s="1300"/>
      <c r="G385" s="1299"/>
      <c r="H385" s="1298"/>
      <c r="I385" s="1297">
        <v>39</v>
      </c>
      <c r="J385" s="1296">
        <v>28</v>
      </c>
      <c r="K385" s="1295">
        <v>65</v>
      </c>
      <c r="L385" s="1294">
        <v>13</v>
      </c>
      <c r="M385" s="1293">
        <v>9.3333333333333339</v>
      </c>
      <c r="N385" s="1292">
        <v>21.666666666666668</v>
      </c>
      <c r="O385" s="1291"/>
      <c r="P385" s="1290">
        <v>7</v>
      </c>
    </row>
    <row r="386" spans="1:17" ht="13.5" customHeight="1" x14ac:dyDescent="0.35">
      <c r="A386" s="1301" t="s">
        <v>863</v>
      </c>
      <c r="B386" s="1301" t="s">
        <v>864</v>
      </c>
      <c r="C386" s="1301" t="s">
        <v>865</v>
      </c>
      <c r="D386" s="1301" t="s">
        <v>828</v>
      </c>
      <c r="E386" s="1301" t="s">
        <v>829</v>
      </c>
      <c r="F386" s="1300"/>
      <c r="G386" s="1299"/>
      <c r="H386" s="1298"/>
      <c r="I386" s="1297">
        <v>29</v>
      </c>
      <c r="J386" s="1296">
        <v>28</v>
      </c>
      <c r="K386" s="1295">
        <v>55</v>
      </c>
      <c r="L386" s="1294">
        <v>9.6666666666666661</v>
      </c>
      <c r="M386" s="1293">
        <v>9.3333333333333339</v>
      </c>
      <c r="N386" s="1292">
        <v>18.333333333333332</v>
      </c>
      <c r="O386" s="1291"/>
      <c r="P386" s="1290">
        <v>21</v>
      </c>
    </row>
    <row r="387" spans="1:17" ht="13.5" customHeight="1" x14ac:dyDescent="0.35">
      <c r="A387" s="1301" t="s">
        <v>859</v>
      </c>
      <c r="B387" s="1301" t="s">
        <v>860</v>
      </c>
      <c r="C387" s="1301" t="s">
        <v>958</v>
      </c>
      <c r="D387" s="1301" t="s">
        <v>828</v>
      </c>
      <c r="E387" s="1301" t="s">
        <v>829</v>
      </c>
      <c r="F387" s="1300"/>
      <c r="G387" s="1299"/>
      <c r="H387" s="1298"/>
      <c r="I387" s="1297">
        <v>11</v>
      </c>
      <c r="J387" s="1296">
        <v>13</v>
      </c>
      <c r="K387" s="1295">
        <v>20</v>
      </c>
      <c r="L387" s="1294">
        <v>3.6666666666666665</v>
      </c>
      <c r="M387" s="1293">
        <v>4.333333333333333</v>
      </c>
      <c r="N387" s="1292">
        <v>6.666666666666667</v>
      </c>
      <c r="O387" s="1291"/>
      <c r="P387" s="1290">
        <v>2</v>
      </c>
    </row>
    <row r="388" spans="1:17" s="1272" customFormat="1" ht="13.5" x14ac:dyDescent="0.3">
      <c r="F388" s="1278"/>
      <c r="G388" s="1289"/>
      <c r="H388" s="1278"/>
      <c r="I388" s="1279"/>
      <c r="J388" s="1288"/>
      <c r="K388" s="1279"/>
      <c r="L388" s="1278"/>
      <c r="M388" s="1278"/>
      <c r="N388" s="1278"/>
      <c r="O388" s="1277"/>
      <c r="P388" s="1277"/>
    </row>
    <row r="389" spans="1:17" s="1272" customFormat="1" ht="13.5" x14ac:dyDescent="0.3">
      <c r="A389" s="1285" t="s">
        <v>87</v>
      </c>
      <c r="B389" s="1282" t="s">
        <v>106</v>
      </c>
      <c r="C389" s="1282"/>
      <c r="D389" s="1273"/>
      <c r="F389" s="1278"/>
      <c r="G389" s="1278"/>
      <c r="H389" s="1278"/>
      <c r="I389" s="1279"/>
      <c r="J389" s="1279"/>
      <c r="K389" s="1279"/>
      <c r="L389" s="1278"/>
      <c r="M389" s="1278"/>
      <c r="N389" s="1278"/>
      <c r="O389" s="1277"/>
      <c r="P389" s="1277"/>
    </row>
    <row r="390" spans="1:17" s="1272" customFormat="1" ht="13.5" x14ac:dyDescent="0.3">
      <c r="A390" s="1285"/>
      <c r="B390" s="1286" t="s">
        <v>1032</v>
      </c>
      <c r="C390" s="1282"/>
      <c r="D390" s="1278" t="s">
        <v>1327</v>
      </c>
      <c r="E390" s="1278"/>
      <c r="F390" s="1287"/>
      <c r="G390" s="1287"/>
      <c r="H390" s="1287"/>
      <c r="I390" s="1278"/>
      <c r="J390" s="1278"/>
      <c r="K390" s="1278"/>
      <c r="L390" s="1278"/>
      <c r="M390" s="1278"/>
      <c r="N390" s="1278"/>
      <c r="O390" s="1278"/>
      <c r="P390" s="1278"/>
      <c r="Q390" s="1277"/>
    </row>
    <row r="391" spans="1:17" ht="15" x14ac:dyDescent="0.35">
      <c r="A391" s="1282"/>
      <c r="B391" s="1282" t="s">
        <v>1266</v>
      </c>
      <c r="C391" s="1282"/>
      <c r="D391" s="1278"/>
      <c r="E391" s="1278"/>
      <c r="F391" s="1287"/>
      <c r="G391" s="1287"/>
      <c r="H391" s="1287"/>
      <c r="I391" s="1278"/>
      <c r="J391" s="1278"/>
      <c r="K391" s="1278"/>
      <c r="L391" s="1278"/>
      <c r="M391" s="1278"/>
      <c r="N391" s="1278"/>
      <c r="O391" s="1278"/>
      <c r="P391" s="1277"/>
    </row>
    <row r="392" spans="1:17" s="1272" customFormat="1" ht="13.5" x14ac:dyDescent="0.3">
      <c r="A392" s="1282"/>
      <c r="B392" s="1286"/>
      <c r="C392" s="1282"/>
      <c r="D392" s="1273"/>
      <c r="F392" s="1278"/>
      <c r="G392" s="1278"/>
      <c r="H392" s="1278"/>
      <c r="I392" s="1279"/>
      <c r="J392" s="1279"/>
      <c r="K392" s="1279"/>
      <c r="L392" s="1278"/>
      <c r="M392" s="1278"/>
      <c r="N392" s="1278"/>
      <c r="O392" s="1277"/>
      <c r="P392" s="1277"/>
    </row>
    <row r="393" spans="1:17" s="1272" customFormat="1" ht="13.5" x14ac:dyDescent="0.3">
      <c r="A393" s="1285" t="s">
        <v>44</v>
      </c>
      <c r="B393" s="1280" t="s">
        <v>1334</v>
      </c>
      <c r="C393" s="1280"/>
      <c r="F393" s="1278"/>
      <c r="H393" s="1283" t="s">
        <v>1083</v>
      </c>
      <c r="I393" s="1279"/>
      <c r="J393" s="1279"/>
      <c r="K393" s="1279"/>
      <c r="L393" s="1278"/>
      <c r="M393" s="1278"/>
      <c r="N393" s="1278"/>
      <c r="O393" s="1277"/>
      <c r="P393" s="1277"/>
    </row>
    <row r="394" spans="1:17" s="1272" customFormat="1" ht="13.5" x14ac:dyDescent="0.3">
      <c r="A394" s="1282"/>
      <c r="B394" s="1276" t="s">
        <v>1333</v>
      </c>
      <c r="C394" s="1276"/>
      <c r="D394" s="1281"/>
      <c r="F394" s="1278"/>
      <c r="G394" s="1284" t="s">
        <v>1332</v>
      </c>
      <c r="H394" s="1283" t="s">
        <v>1080</v>
      </c>
      <c r="I394" s="1279"/>
      <c r="J394" s="1279"/>
      <c r="K394" s="1279"/>
      <c r="L394" s="1278"/>
      <c r="M394" s="1278"/>
      <c r="N394" s="1278"/>
      <c r="O394" s="1277"/>
      <c r="P394" s="1277"/>
    </row>
    <row r="395" spans="1:17" s="1272" customFormat="1" ht="13.5" x14ac:dyDescent="0.3">
      <c r="A395" s="1282"/>
      <c r="B395" s="1276" t="s">
        <v>1024</v>
      </c>
      <c r="C395" s="1276"/>
      <c r="D395" s="1281"/>
      <c r="F395" s="1278"/>
      <c r="G395" s="1278"/>
      <c r="H395" s="1278"/>
      <c r="I395" s="1279"/>
      <c r="J395" s="1279"/>
      <c r="K395" s="1279"/>
      <c r="L395" s="1278"/>
      <c r="M395" s="1278"/>
      <c r="N395" s="1278"/>
      <c r="O395" s="1277"/>
      <c r="P395" s="1277"/>
    </row>
    <row r="396" spans="1:17" s="1272" customFormat="1" ht="13.5" x14ac:dyDescent="0.3">
      <c r="B396" s="1276" t="s">
        <v>1025</v>
      </c>
      <c r="C396" s="1276"/>
      <c r="F396" s="1278"/>
      <c r="G396" s="1278"/>
      <c r="H396" s="1278"/>
      <c r="I396" s="1279"/>
      <c r="J396" s="1279"/>
      <c r="K396" s="1279"/>
      <c r="L396" s="1278"/>
      <c r="M396" s="1278"/>
      <c r="N396" s="1278"/>
      <c r="O396" s="1277"/>
      <c r="P396" s="1277"/>
    </row>
    <row r="397" spans="1:17" s="1272" customFormat="1" ht="13.5" x14ac:dyDescent="0.3">
      <c r="B397" s="1280" t="s">
        <v>1293</v>
      </c>
      <c r="E397" s="957" t="s">
        <v>1292</v>
      </c>
      <c r="F397" s="1278"/>
      <c r="G397" s="1278"/>
      <c r="H397" s="1278"/>
      <c r="I397" s="1279"/>
      <c r="J397" s="1279"/>
      <c r="K397" s="1279"/>
      <c r="L397" s="1278"/>
      <c r="M397" s="1278"/>
      <c r="N397" s="1278"/>
      <c r="O397" s="1277"/>
      <c r="P397" s="1277"/>
    </row>
    <row r="398" spans="1:17" s="1272" customFormat="1" ht="13.5" x14ac:dyDescent="0.3">
      <c r="B398" s="1276" t="s">
        <v>1289</v>
      </c>
      <c r="E398" s="957" t="s">
        <v>1287</v>
      </c>
      <c r="I398" s="1275"/>
      <c r="J398" s="1275"/>
      <c r="K398" s="1275"/>
      <c r="O398" s="1274"/>
      <c r="P398" s="1277"/>
    </row>
    <row r="399" spans="1:17" s="1272" customFormat="1" ht="13.5" x14ac:dyDescent="0.3">
      <c r="B399" s="1276" t="s">
        <v>1290</v>
      </c>
      <c r="E399" s="957" t="s">
        <v>1286</v>
      </c>
      <c r="I399" s="1275"/>
      <c r="J399" s="1275"/>
      <c r="K399" s="1275"/>
      <c r="O399" s="1274"/>
      <c r="P399" s="1273"/>
    </row>
    <row r="400" spans="1:17" s="1272" customFormat="1" ht="13.5" x14ac:dyDescent="0.3">
      <c r="B400" s="1276" t="s">
        <v>1291</v>
      </c>
      <c r="E400" s="957" t="s">
        <v>1288</v>
      </c>
      <c r="I400" s="1275"/>
      <c r="J400" s="1275"/>
      <c r="K400" s="1275"/>
      <c r="O400" s="1274"/>
      <c r="P400" s="1273"/>
    </row>
  </sheetData>
  <autoFilter ref="A5:P387" xr:uid="{00000000-0009-0000-0000-00003F000000}">
    <sortState xmlns:xlrd2="http://schemas.microsoft.com/office/spreadsheetml/2017/richdata2" ref="A6:P387">
      <sortCondition ref="A5:A387"/>
    </sortState>
  </autoFilter>
  <mergeCells count="4">
    <mergeCell ref="F3:N3"/>
    <mergeCell ref="F4:H4"/>
    <mergeCell ref="I4:K4"/>
    <mergeCell ref="L4:N4"/>
  </mergeCells>
  <hyperlinks>
    <hyperlink ref="A2" location="'CHAPTER 1'!A1" display="Back to Table of Contents" xr:uid="{FBBED1FE-359E-4A69-9B9A-24BAB3D0315B}"/>
    <hyperlink ref="H393" r:id="rId1" xr:uid="{01709D54-A9C7-459F-BA51-D96CCFE9589C}"/>
    <hyperlink ref="E400" r:id="rId2" xr:uid="{146B049B-89ED-42E8-A3B6-123F0A9DE2D4}"/>
    <hyperlink ref="E399" r:id="rId3" xr:uid="{2AC5948E-4A6E-4EE8-84B8-D881BE82AD51}"/>
    <hyperlink ref="E398" r:id="rId4" xr:uid="{9D1CE719-9954-4C34-AED4-A9F11EBD7876}"/>
    <hyperlink ref="E397" r:id="rId5" xr:uid="{185FB10D-E475-4890-B149-49F7BD16353B}"/>
    <hyperlink ref="H394" r:id="rId6" xr:uid="{11305B0C-DD62-4DC3-8E32-AE63E71986E1}"/>
  </hyperlinks>
  <pageMargins left="0.70866141732283472" right="0.70866141732283472" top="0.74803149606299213" bottom="0.74803149606299213" header="0.31496062992125984" footer="0.31496062992125984"/>
  <pageSetup paperSize="9" scale="61" fitToHeight="8" orientation="landscape" r:id="rId7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">
    <tabColor theme="9" tint="0.39997558519241921"/>
    <pageSetUpPr fitToPage="1"/>
  </sheetPr>
  <dimension ref="A1:Q91"/>
  <sheetViews>
    <sheetView showGridLines="0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6384" width="9.140625" style="3"/>
  </cols>
  <sheetData>
    <row r="1" spans="1:17" ht="15" x14ac:dyDescent="0.3">
      <c r="A1" s="574" t="s">
        <v>965</v>
      </c>
      <c r="D1" s="1112" t="s">
        <v>1092</v>
      </c>
    </row>
    <row r="3" spans="1:17" x14ac:dyDescent="0.2">
      <c r="B3" s="1"/>
    </row>
    <row r="4" spans="1:17" x14ac:dyDescent="0.2">
      <c r="B4" s="1" t="s">
        <v>47</v>
      </c>
    </row>
    <row r="5" spans="1:17" x14ac:dyDescent="0.2">
      <c r="B5" s="1" t="s">
        <v>49</v>
      </c>
    </row>
    <row r="6" spans="1:17" x14ac:dyDescent="0.2">
      <c r="B6" s="1" t="s">
        <v>55</v>
      </c>
    </row>
    <row r="7" spans="1:17" x14ac:dyDescent="0.2">
      <c r="B7" s="3" t="s">
        <v>47</v>
      </c>
    </row>
    <row r="13" spans="1:17" x14ac:dyDescent="0.2">
      <c r="P13" s="6"/>
    </row>
    <row r="14" spans="1:17" x14ac:dyDescent="0.2">
      <c r="P14" s="7"/>
      <c r="Q14" s="8"/>
    </row>
    <row r="31" spans="15:15" x14ac:dyDescent="0.2">
      <c r="O31" s="1"/>
    </row>
    <row r="51" spans="16:16" x14ac:dyDescent="0.2">
      <c r="P51" s="6"/>
    </row>
    <row r="52" spans="16:16" x14ac:dyDescent="0.2">
      <c r="P52" s="7"/>
    </row>
    <row r="90" spans="16:16" x14ac:dyDescent="0.2">
      <c r="P90" s="6"/>
    </row>
    <row r="91" spans="16:16" x14ac:dyDescent="0.2">
      <c r="P91" s="7"/>
    </row>
  </sheetData>
  <hyperlinks>
    <hyperlink ref="A1" location="'CHAPTER 1'!A1" display="Back to Table of Contents" xr:uid="{00000000-0004-0000-4000-000000000000}"/>
  </hyperlinks>
  <pageMargins left="0.7" right="0.7" top="0.75" bottom="0.75" header="0.3" footer="0.3"/>
  <pageSetup paperSize="9" scale="57" orientation="portrait" r:id="rId1"/>
  <rowBreaks count="1" manualBreakCount="1">
    <brk id="68" max="16383" man="1"/>
  </rowBreaks>
  <drawing r:id="rId2"/>
  <legacyDrawing r:id="rId3"/>
  <controls>
    <mc:AlternateContent xmlns:mc="http://schemas.openxmlformats.org/markup-compatibility/2006">
      <mc:Choice Requires="x14">
        <control shapeId="62465" r:id="rId4" name="ComboBox1">
          <controlPr defaultSize="0" autoLine="0" autoPict="0" linkedCell="B7" listFillRange="B4:B6" r:id="rId5">
            <anchor moveWithCells="1">
              <from>
                <xdr:col>0</xdr:col>
                <xdr:colOff>171450</xdr:colOff>
                <xdr:row>0</xdr:row>
                <xdr:rowOff>0</xdr:rowOff>
              </from>
              <to>
                <xdr:col>0</xdr:col>
                <xdr:colOff>257175</xdr:colOff>
                <xdr:row>0</xdr:row>
                <xdr:rowOff>9525</xdr:rowOff>
              </to>
            </anchor>
          </controlPr>
        </control>
      </mc:Choice>
      <mc:Fallback>
        <control shapeId="62465" r:id="rId4" name="ComboBox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4">
    <tabColor theme="9" tint="-0.249977111117893"/>
  </sheetPr>
  <dimension ref="B4:W68"/>
  <sheetViews>
    <sheetView zoomScale="90" zoomScaleNormal="90" workbookViewId="0">
      <pane xSplit="4" ySplit="7" topLeftCell="E44" activePane="bottomRight" state="frozen"/>
      <selection pane="topRight" activeCell="E1" sqref="E1"/>
      <selection pane="bottomLeft" activeCell="A8" sqref="A8"/>
      <selection pane="bottomRight" activeCell="J68" sqref="J68"/>
    </sheetView>
  </sheetViews>
  <sheetFormatPr defaultColWidth="9.140625" defaultRowHeight="15" x14ac:dyDescent="0.3"/>
  <cols>
    <col min="1" max="1" width="9.140625" style="9"/>
    <col min="2" max="2" width="28.28515625" style="9" customWidth="1"/>
    <col min="3" max="3" width="55.7109375" style="9" bestFit="1" customWidth="1"/>
    <col min="4" max="4" width="8.42578125" style="1096" bestFit="1" customWidth="1"/>
    <col min="5" max="7" width="9.140625" style="9"/>
    <col min="8" max="8" width="9.140625" style="9" customWidth="1"/>
    <col min="9" max="9" width="1.7109375" style="9" customWidth="1"/>
    <col min="10" max="13" width="9.140625" style="9"/>
    <col min="14" max="14" width="5.7109375" style="9" customWidth="1"/>
    <col min="15" max="17" width="9.140625" style="9"/>
    <col min="18" max="18" width="9.42578125" style="9" customWidth="1"/>
    <col min="19" max="19" width="1.7109375" style="9" customWidth="1"/>
    <col min="20" max="16384" width="9.140625" style="9"/>
  </cols>
  <sheetData>
    <row r="4" spans="2:23" x14ac:dyDescent="0.3">
      <c r="B4" s="113" t="s">
        <v>1249</v>
      </c>
    </row>
    <row r="6" spans="2:23" x14ac:dyDescent="0.3">
      <c r="E6" s="1190" t="s">
        <v>1134</v>
      </c>
      <c r="F6" s="1190"/>
      <c r="G6" s="1190"/>
      <c r="H6" s="1190"/>
      <c r="I6" s="1103"/>
      <c r="J6" s="1192" t="s">
        <v>1031</v>
      </c>
      <c r="K6" s="1192"/>
      <c r="L6" s="1192"/>
      <c r="M6" s="1192"/>
      <c r="O6" s="1190" t="s">
        <v>1134</v>
      </c>
      <c r="P6" s="1190"/>
      <c r="Q6" s="1190"/>
      <c r="R6" s="1190"/>
      <c r="S6" s="1103"/>
      <c r="T6" s="1192" t="s">
        <v>1031</v>
      </c>
      <c r="U6" s="1192"/>
      <c r="V6" s="1192"/>
      <c r="W6" s="1192"/>
    </row>
    <row r="7" spans="2:23" ht="30" x14ac:dyDescent="0.3">
      <c r="E7" s="1101" t="s">
        <v>47</v>
      </c>
      <c r="F7" s="1101" t="s">
        <v>48</v>
      </c>
      <c r="G7" s="1101" t="s">
        <v>49</v>
      </c>
      <c r="H7" s="1102" t="s">
        <v>55</v>
      </c>
      <c r="I7" s="1104"/>
      <c r="J7" s="1100" t="s">
        <v>47</v>
      </c>
      <c r="K7" s="1100" t="s">
        <v>48</v>
      </c>
      <c r="L7" s="1100" t="s">
        <v>49</v>
      </c>
      <c r="M7" s="1102" t="s">
        <v>55</v>
      </c>
      <c r="O7" s="1101" t="s">
        <v>47</v>
      </c>
      <c r="P7" s="1101" t="s">
        <v>48</v>
      </c>
      <c r="Q7" s="1101" t="s">
        <v>49</v>
      </c>
      <c r="R7" s="1102" t="s">
        <v>55</v>
      </c>
      <c r="S7" s="1104"/>
      <c r="T7" s="1100" t="s">
        <v>47</v>
      </c>
      <c r="U7" s="1100" t="s">
        <v>48</v>
      </c>
      <c r="V7" s="1100" t="s">
        <v>49</v>
      </c>
      <c r="W7" s="1102" t="s">
        <v>55</v>
      </c>
    </row>
    <row r="8" spans="2:23" x14ac:dyDescent="0.3">
      <c r="B8" s="9" t="s">
        <v>19</v>
      </c>
      <c r="C8" s="9" t="s">
        <v>884</v>
      </c>
      <c r="D8" s="1097" t="s">
        <v>1135</v>
      </c>
      <c r="E8" s="638">
        <f>'1.2'!E19</f>
        <v>264</v>
      </c>
      <c r="F8" s="638">
        <f>'1.2'!F19</f>
        <v>23</v>
      </c>
      <c r="G8" s="638">
        <f>'1.2'!G19</f>
        <v>24</v>
      </c>
      <c r="H8" s="638">
        <f>'1.2'!H19</f>
        <v>11</v>
      </c>
      <c r="I8" s="1105"/>
      <c r="J8" s="1098">
        <f>'1.2'!J19</f>
        <v>95</v>
      </c>
      <c r="K8" s="1098">
        <f>'1.2'!K19</f>
        <v>11</v>
      </c>
      <c r="L8" s="1098">
        <f>'1.2'!L19</f>
        <v>8</v>
      </c>
      <c r="M8" s="1098">
        <f>'1.2'!M19</f>
        <v>5</v>
      </c>
      <c r="O8" s="65">
        <f>E8/(E$8+E$12+E$16+E$20+E$24+E$28+E$32+E$36+E$40+E$44+E$48+E$52+E$56+E$60)</f>
        <v>1.0559577616895324E-3</v>
      </c>
      <c r="P8" s="65">
        <f t="shared" ref="P8:R8" si="0">F8/(F$8+F$12+F$16+F$20+F$24+F$28+F$32+F$36+F$40+F$44+F$48+F$52+F$56+F$60)</f>
        <v>1.3410296775698211E-3</v>
      </c>
      <c r="Q8" s="65">
        <f t="shared" si="0"/>
        <v>8.3795956845082221E-4</v>
      </c>
      <c r="R8" s="65">
        <f t="shared" si="0"/>
        <v>1.4155192381932827E-3</v>
      </c>
      <c r="S8" s="1105"/>
      <c r="T8" s="65">
        <f t="shared" ref="T8" si="1">J8/(J$8+J$12+J$16+J$20+J$24+J$28+J$32+J$36+J$40+J$44+J$48+J$52+J$56+J$60)</f>
        <v>9.9585932176738832E-4</v>
      </c>
      <c r="U8" s="65">
        <f t="shared" ref="U8" si="2">K8/(K$8+K$12+K$16+K$20+K$24+K$28+K$32+K$36+K$40+K$44+K$48+K$52+K$56+K$60)</f>
        <v>1.6561276723878349E-3</v>
      </c>
      <c r="V8" s="65">
        <f t="shared" ref="V8:W8" si="3">L8/(L$8+L$12+L$16+L$20+L$24+L$28+L$32+L$36+L$40+L$44+L$48+L$52+L$56+L$60)</f>
        <v>6.3623349769365359E-4</v>
      </c>
      <c r="W8" s="65">
        <f t="shared" si="3"/>
        <v>1.5206812652068127E-3</v>
      </c>
    </row>
    <row r="9" spans="2:23" x14ac:dyDescent="0.3">
      <c r="B9" s="9" t="s">
        <v>19</v>
      </c>
      <c r="C9" s="9" t="s">
        <v>884</v>
      </c>
      <c r="D9" s="1097" t="s">
        <v>64</v>
      </c>
      <c r="E9" s="638">
        <f>'1.2'!E20</f>
        <v>474</v>
      </c>
      <c r="F9" s="638">
        <f>'1.2'!F20</f>
        <v>36</v>
      </c>
      <c r="G9" s="638">
        <f>'1.2'!G20</f>
        <v>94</v>
      </c>
      <c r="H9" s="638">
        <f>'1.2'!H20</f>
        <v>21</v>
      </c>
      <c r="I9" s="1105"/>
      <c r="J9" s="1098">
        <f>'1.2'!J20</f>
        <v>103</v>
      </c>
      <c r="K9" s="1098">
        <f>'1.2'!K20</f>
        <v>10</v>
      </c>
      <c r="L9" s="1098">
        <f>'1.2'!L20</f>
        <v>31</v>
      </c>
      <c r="M9" s="1098">
        <f>'1.2'!M20</f>
        <v>2</v>
      </c>
      <c r="O9" s="65">
        <f>E9/(E$9+E$13+E$17+E$21+E$25+E$29+E$33+E$37+E$41+E$45+E$49+E$53+E$57+E$61)</f>
        <v>1.8526842424123982E-3</v>
      </c>
      <c r="P9" s="65">
        <f t="shared" ref="P9:R9" si="4">F9/(F$9+F$13+F$17+F$21+F$25+F$29+F$33+F$37+F$41+F$45+F$49+F$53+F$57+F$61)</f>
        <v>2.0863517820921473E-3</v>
      </c>
      <c r="Q9" s="65">
        <f t="shared" si="4"/>
        <v>3.1481295421815869E-3</v>
      </c>
      <c r="R9" s="65">
        <f t="shared" si="4"/>
        <v>2.5763709974236291E-3</v>
      </c>
      <c r="S9" s="1105"/>
      <c r="T9" s="65">
        <f t="shared" ref="T9" si="5">J9/(J$9+J$13+J$17+J$21+J$25+J$29+J$33+J$37+J$41+J$45+J$49+J$53+J$57+J$61)</f>
        <v>1.5778911408306142E-3</v>
      </c>
      <c r="U9" s="65">
        <f t="shared" ref="U9" si="6">K9/(K$9+K$13+K$17+K$21+K$25+K$29+K$33+K$37+K$41+K$45+K$49+K$53+K$57+K$61)</f>
        <v>2.1570319240724763E-3</v>
      </c>
      <c r="V9" s="65">
        <f t="shared" ref="V9:W9" si="7">L9/(L$9+L$13+L$17+L$21+L$25+L$29+L$33+L$37+L$41+L$45+L$49+L$53+L$57+L$61)</f>
        <v>3.4341420183892765E-3</v>
      </c>
      <c r="W9" s="65">
        <f t="shared" si="7"/>
        <v>8.6281276962899055E-4</v>
      </c>
    </row>
    <row r="10" spans="2:23" x14ac:dyDescent="0.3">
      <c r="B10" s="9" t="s">
        <v>19</v>
      </c>
      <c r="C10" s="9" t="s">
        <v>884</v>
      </c>
      <c r="D10" s="1097" t="s">
        <v>1134</v>
      </c>
      <c r="E10" s="638">
        <f>'1.2'!E21</f>
        <v>738</v>
      </c>
      <c r="F10" s="638">
        <f>'1.2'!F21</f>
        <v>59</v>
      </c>
      <c r="G10" s="638">
        <f>'1.2'!G21</f>
        <v>118</v>
      </c>
      <c r="H10" s="638">
        <f>'1.2'!H21</f>
        <v>32</v>
      </c>
      <c r="I10" s="1105"/>
      <c r="J10" s="1098">
        <f>'1.2'!J21</f>
        <v>198</v>
      </c>
      <c r="K10" s="1098">
        <f>'1.2'!K21</f>
        <v>21</v>
      </c>
      <c r="L10" s="1098">
        <f>'1.2'!L21</f>
        <v>39</v>
      </c>
      <c r="M10" s="1098">
        <f>'1.2'!M21</f>
        <v>7</v>
      </c>
      <c r="O10" s="65">
        <f>E10/(E$10+E$14+E$18+E$22+E$26+E$30+E$34+E$38+E$42+E$46+E$50+E$54+E$58+E$62)</f>
        <v>1.4589160925561674E-3</v>
      </c>
      <c r="P10" s="65">
        <f t="shared" ref="P10:R10" si="8">F10/(F$10+F$14+F$18+F$22+F$26+F$30+F$34+F$38+F$42+F$46+F$50+F$54+F$58+F$62)</f>
        <v>1.7148171830494682E-3</v>
      </c>
      <c r="Q10" s="65">
        <f t="shared" si="8"/>
        <v>2.0170940170940173E-3</v>
      </c>
      <c r="R10" s="65">
        <f t="shared" si="8"/>
        <v>2.0097977640999875E-3</v>
      </c>
      <c r="S10" s="1105"/>
      <c r="T10" s="65">
        <f t="shared" ref="T10" si="9">J10/(J$10+J$14+J$18+J$22+J$26+J$30+J$34+J$38+J$42+J$46+J$50+J$54+J$58+J$62)</f>
        <v>1.2323242381995618E-3</v>
      </c>
      <c r="U10" s="65">
        <f t="shared" ref="U10" si="10">K10/(K$10+K$14+K$18+K$22+K$26+K$30+K$34+K$38+K$42+K$46+K$50+K$54+K$58+K$62)</f>
        <v>1.8620322752261039E-3</v>
      </c>
      <c r="V10" s="65">
        <f t="shared" ref="V10:W10" si="11">L10/(L$10+L$14+L$18+L$22+L$26+L$30+L$34+L$38+L$42+L$46+L$50+L$54+L$58+L$62)</f>
        <v>1.8054719688903292E-3</v>
      </c>
      <c r="W10" s="65">
        <f t="shared" si="11"/>
        <v>1.2486621476988941E-3</v>
      </c>
    </row>
    <row r="11" spans="2:23" x14ac:dyDescent="0.3">
      <c r="D11" s="1097"/>
      <c r="E11" s="638"/>
      <c r="F11" s="638"/>
      <c r="G11" s="638"/>
      <c r="H11" s="638"/>
      <c r="I11" s="1105"/>
      <c r="J11" s="1098"/>
      <c r="K11" s="1098"/>
      <c r="L11" s="1098"/>
      <c r="M11" s="1098"/>
      <c r="O11" s="65"/>
      <c r="P11" s="65"/>
      <c r="Q11" s="65"/>
      <c r="R11" s="65"/>
      <c r="S11" s="1105"/>
    </row>
    <row r="12" spans="2:23" x14ac:dyDescent="0.3">
      <c r="B12" s="9" t="s">
        <v>20</v>
      </c>
      <c r="C12" s="9" t="s">
        <v>4</v>
      </c>
      <c r="D12" s="1097" t="s">
        <v>1135</v>
      </c>
      <c r="E12" s="638">
        <f>'1.2'!E23</f>
        <v>2993</v>
      </c>
      <c r="F12" s="638">
        <f>'1.2'!F23</f>
        <v>128</v>
      </c>
      <c r="G12" s="638">
        <f>'1.2'!G23</f>
        <v>227</v>
      </c>
      <c r="H12" s="638">
        <f>'1.2'!H23</f>
        <v>88</v>
      </c>
      <c r="I12" s="1105"/>
      <c r="J12" s="1098">
        <f>'1.2'!J23</f>
        <v>1009</v>
      </c>
      <c r="K12" s="1098">
        <f>'1.2'!K23</f>
        <v>46</v>
      </c>
      <c r="L12" s="1098">
        <f>'1.2'!L23</f>
        <v>69</v>
      </c>
      <c r="M12" s="1098">
        <f>'1.2'!M23</f>
        <v>33</v>
      </c>
      <c r="O12" s="65">
        <f t="shared" ref="O12" si="12">E12/(E$8+E$12+E$16+E$20+E$24+E$28+E$32+E$36+E$40+E$44+E$48+E$52+E$56+E$60)</f>
        <v>1.1971521139154433E-2</v>
      </c>
      <c r="P12" s="65">
        <f t="shared" ref="P12" si="13">F12/(F$8+F$12+F$16+F$20+F$24+F$28+F$32+F$36+F$40+F$44+F$48+F$52+F$56+F$60)</f>
        <v>7.46312168386683E-3</v>
      </c>
      <c r="Q12" s="65">
        <f t="shared" ref="Q12" si="14">G12/(G$8+G$12+G$16+G$20+G$24+G$28+G$32+G$36+G$40+G$44+G$48+G$52+G$56+G$60)</f>
        <v>7.9257009182640264E-3</v>
      </c>
      <c r="R12" s="65">
        <f t="shared" ref="R12" si="15">H12/(H$8+H$12+H$16+H$20+H$24+H$28+H$32+H$36+H$40+H$44+H$48+H$52+H$56+H$60)</f>
        <v>1.1324153905546261E-2</v>
      </c>
      <c r="S12" s="1105"/>
      <c r="T12" s="65">
        <f t="shared" ref="T12" si="16">J12/(J$8+J$12+J$16+J$20+J$24+J$28+J$32+J$36+J$40+J$44+J$48+J$52+J$56+J$60)</f>
        <v>1.0577074270139944E-2</v>
      </c>
      <c r="U12" s="65">
        <f t="shared" ref="U12" si="17">K12/(K$8+K$12+K$16+K$20+K$24+K$28+K$32+K$36+K$40+K$44+K$48+K$52+K$56+K$60)</f>
        <v>6.9256248118036738E-3</v>
      </c>
      <c r="V12" s="65">
        <f t="shared" ref="V12" si="18">L12/(L$8+L$12+L$16+L$20+L$24+L$28+L$32+L$36+L$40+L$44+L$48+L$52+L$56+L$60)</f>
        <v>5.4875139176077618E-3</v>
      </c>
      <c r="W12" s="65">
        <f t="shared" ref="W12" si="19">M12/(M$8+M$12+M$16+M$20+M$24+M$28+M$32+M$36+M$40+M$44+M$48+M$52+M$56+M$60)</f>
        <v>1.0036496350364963E-2</v>
      </c>
    </row>
    <row r="13" spans="2:23" x14ac:dyDescent="0.3">
      <c r="B13" s="9" t="s">
        <v>20</v>
      </c>
      <c r="C13" s="9" t="s">
        <v>4</v>
      </c>
      <c r="D13" s="1097" t="s">
        <v>64</v>
      </c>
      <c r="E13" s="638">
        <f>'1.2'!E24</f>
        <v>3842</v>
      </c>
      <c r="F13" s="638">
        <f>'1.2'!F24</f>
        <v>192</v>
      </c>
      <c r="G13" s="638">
        <f>'1.2'!G24</f>
        <v>391</v>
      </c>
      <c r="H13" s="638">
        <f>'1.2'!H24</f>
        <v>138</v>
      </c>
      <c r="I13" s="1105"/>
      <c r="J13" s="1098">
        <f>'1.2'!J24</f>
        <v>520</v>
      </c>
      <c r="K13" s="1098">
        <f>'1.2'!K24</f>
        <v>31</v>
      </c>
      <c r="L13" s="1098">
        <f>'1.2'!L24</f>
        <v>58</v>
      </c>
      <c r="M13" s="1098">
        <f>'1.2'!M24</f>
        <v>24</v>
      </c>
      <c r="O13" s="65">
        <f t="shared" ref="O13" si="20">E13/(E$9+E$13+E$17+E$21+E$25+E$29+E$33+E$37+E$41+E$45+E$49+E$53+E$57+E$61)</f>
        <v>1.5016904766557877E-2</v>
      </c>
      <c r="P13" s="65">
        <f t="shared" ref="P13" si="21">F13/(F$9+F$13+F$17+F$21+F$25+F$29+F$33+F$37+F$41+F$45+F$49+F$53+F$57+F$61)</f>
        <v>1.1127209504491451E-2</v>
      </c>
      <c r="Q13" s="65">
        <f t="shared" ref="Q13" si="22">G13/(G$9+G$13+G$17+G$21+G$25+G$29+G$33+G$37+G$41+G$45+G$49+G$53+G$57+G$61)</f>
        <v>1.3094879265882983E-2</v>
      </c>
      <c r="R13" s="65">
        <f t="shared" ref="R13" si="23">H13/(H$9+H$13+H$17+H$21+H$25+H$29+H$33+H$37+H$41+H$45+H$49+H$53+H$57+H$61)</f>
        <v>1.6930437983069563E-2</v>
      </c>
      <c r="S13" s="1105"/>
      <c r="T13" s="65">
        <f t="shared" ref="T13" si="24">J13/(J$9+J$13+J$17+J$21+J$25+J$29+J$33+J$37+J$41+J$45+J$49+J$53+J$57+J$61)</f>
        <v>7.966052361474945E-3</v>
      </c>
      <c r="U13" s="65">
        <f t="shared" ref="U13" si="25">K13/(K$9+K$13+K$17+K$21+K$25+K$29+K$33+K$37+K$41+K$45+K$49+K$53+K$57+K$61)</f>
        <v>6.686798964624676E-3</v>
      </c>
      <c r="V13" s="65">
        <f t="shared" ref="V13" si="26">L13/(L$9+L$13+L$17+L$21+L$25+L$29+L$33+L$37+L$41+L$45+L$49+L$53+L$57+L$61)</f>
        <v>6.4251689376315499E-3</v>
      </c>
      <c r="W13" s="65">
        <f t="shared" ref="W13" si="27">M13/(M$9+M$13+M$17+M$21+M$25+M$29+M$33+M$37+M$41+M$45+M$49+M$53+M$57+M$61)</f>
        <v>1.0353753235547885E-2</v>
      </c>
    </row>
    <row r="14" spans="2:23" x14ac:dyDescent="0.3">
      <c r="B14" s="9" t="s">
        <v>20</v>
      </c>
      <c r="C14" s="9" t="s">
        <v>4</v>
      </c>
      <c r="D14" s="1097" t="s">
        <v>1134</v>
      </c>
      <c r="E14" s="638">
        <f>'1.2'!E25</f>
        <v>6835</v>
      </c>
      <c r="F14" s="638">
        <f>'1.2'!F25</f>
        <v>320</v>
      </c>
      <c r="G14" s="638">
        <f>'1.2'!G25</f>
        <v>618</v>
      </c>
      <c r="H14" s="638">
        <f>'1.2'!H25</f>
        <v>226</v>
      </c>
      <c r="I14" s="1105"/>
      <c r="J14" s="1098">
        <f>'1.2'!J25</f>
        <v>1529</v>
      </c>
      <c r="K14" s="1098">
        <f>'1.2'!K25</f>
        <v>77</v>
      </c>
      <c r="L14" s="1098">
        <f>'1.2'!L25</f>
        <v>127</v>
      </c>
      <c r="M14" s="1098">
        <f>'1.2'!M25</f>
        <v>57</v>
      </c>
      <c r="O14" s="65">
        <f t="shared" ref="O14" si="28">E14/(E$10+E$14+E$18+E$22+E$26+E$30+E$34+E$38+E$42+E$46+E$50+E$54+E$58+E$62)</f>
        <v>1.3511777090272905E-2</v>
      </c>
      <c r="P14" s="65">
        <f t="shared" ref="P14" si="29">F14/(F$10+F$14+F$18+F$22+F$26+F$30+F$34+F$38+F$42+F$46+F$50+F$54+F$58+F$62)</f>
        <v>9.3007033656920309E-3</v>
      </c>
      <c r="Q14" s="65">
        <f t="shared" ref="Q14" si="30">G14/(G$10+G$14+G$18+G$22+G$26+G$30+G$34+G$38+G$42+G$46+G$50+G$54+G$58+G$62)</f>
        <v>1.0564102564102564E-2</v>
      </c>
      <c r="R14" s="65">
        <f t="shared" ref="R14" si="31">H14/(H$10+H$14+H$18+H$22+H$26+H$30+H$34+H$38+H$42+H$46+H$50+H$54+H$58+H$62)</f>
        <v>1.4194196708956162E-2</v>
      </c>
      <c r="S14" s="1105"/>
      <c r="T14" s="65">
        <f t="shared" ref="T14" si="32">J14/(J$10+J$14+J$18+J$22+J$26+J$30+J$34+J$38+J$42+J$46+J$50+J$54+J$58+J$62)</f>
        <v>9.5162816172077273E-3</v>
      </c>
      <c r="U14" s="65">
        <f t="shared" ref="U14" si="33">K14/(K$10+K$14+K$18+K$22+K$26+K$30+K$34+K$38+K$42+K$46+K$50+K$54+K$58+K$62)</f>
        <v>6.8274516758290481E-3</v>
      </c>
      <c r="V14" s="65">
        <f t="shared" ref="V14" si="34">L14/(L$10+L$14+L$18+L$22+L$26+L$30+L$34+L$38+L$42+L$46+L$50+L$54+L$58+L$62)</f>
        <v>5.8793574371556875E-3</v>
      </c>
      <c r="W14" s="65">
        <f t="shared" ref="W14" si="35">M14/(M$10+M$14+M$18+M$22+M$26+M$30+M$34+M$38+M$42+M$46+M$50+M$54+M$58+M$62)</f>
        <v>1.016767748840528E-2</v>
      </c>
    </row>
    <row r="15" spans="2:23" x14ac:dyDescent="0.3">
      <c r="D15" s="1097"/>
      <c r="E15" s="638"/>
      <c r="F15" s="638"/>
      <c r="G15" s="638"/>
      <c r="H15" s="638"/>
      <c r="I15" s="1105"/>
      <c r="J15" s="1098"/>
      <c r="K15" s="1098"/>
      <c r="L15" s="1098"/>
      <c r="M15" s="1098"/>
      <c r="O15" s="65"/>
      <c r="P15" s="65"/>
      <c r="Q15" s="65"/>
      <c r="R15" s="65"/>
      <c r="S15" s="1105"/>
    </row>
    <row r="16" spans="2:23" x14ac:dyDescent="0.3">
      <c r="B16" s="9" t="s">
        <v>21</v>
      </c>
      <c r="C16" s="9" t="s">
        <v>118</v>
      </c>
      <c r="D16" s="1097" t="s">
        <v>1135</v>
      </c>
      <c r="E16" s="638">
        <f>'1.2'!E27</f>
        <v>32862</v>
      </c>
      <c r="F16" s="638">
        <f>'1.2'!F27</f>
        <v>2399</v>
      </c>
      <c r="G16" s="638">
        <f>'1.2'!G27</f>
        <v>3994</v>
      </c>
      <c r="H16" s="638">
        <f>'1.2'!H27</f>
        <v>959</v>
      </c>
      <c r="I16" s="1105"/>
      <c r="J16" s="1098">
        <f>'1.2'!J27</f>
        <v>14025</v>
      </c>
      <c r="K16" s="1098">
        <f>'1.2'!K27</f>
        <v>1033</v>
      </c>
      <c r="L16" s="1098">
        <f>'1.2'!L27</f>
        <v>1841</v>
      </c>
      <c r="M16" s="1098">
        <f>'1.2'!M27</f>
        <v>423</v>
      </c>
      <c r="O16" s="65">
        <f t="shared" ref="O16" si="36">E16/(E$8+E$12+E$16+E$20+E$24+E$28+E$32+E$36+E$40+E$44+E$48+E$52+E$56+E$60)</f>
        <v>0.13144274229030839</v>
      </c>
      <c r="P16" s="65">
        <f t="shared" ref="P16" si="37">F16/(F$8+F$12+F$16+F$20+F$24+F$28+F$32+F$36+F$40+F$44+F$48+F$52+F$56+F$60)</f>
        <v>0.13987522593434784</v>
      </c>
      <c r="Q16" s="65">
        <f t="shared" ref="Q16" si="38">G16/(G$8+G$12+G$16+G$20+G$24+G$28+G$32+G$36+G$40+G$44+G$48+G$52+G$56+G$60)</f>
        <v>0.13945043818302433</v>
      </c>
      <c r="R16" s="65">
        <f t="shared" ref="R16" si="39">H16/(H$8+H$12+H$16+H$20+H$24+H$28+H$32+H$36+H$40+H$44+H$48+H$52+H$56+H$60)</f>
        <v>0.12340754085703255</v>
      </c>
      <c r="S16" s="1105"/>
      <c r="T16" s="65">
        <f t="shared" ref="T16" si="40">J16/(J$8+J$12+J$16+J$20+J$24+J$28+J$32+J$36+J$40+J$44+J$48+J$52+J$56+J$60)</f>
        <v>0.14702028408197496</v>
      </c>
      <c r="U16" s="65">
        <f t="shared" ref="U16" si="41">K16/(K$8+K$12+K$16+K$20+K$24+K$28+K$32+K$36+K$40+K$44+K$48+K$52+K$56+K$60)</f>
        <v>0.15552544414333033</v>
      </c>
      <c r="V16" s="65">
        <f t="shared" ref="V16" si="42">L16/(L$8+L$12+L$16+L$20+L$24+L$28+L$32+L$36+L$40+L$44+L$48+L$52+L$56+L$60)</f>
        <v>0.14641323365675202</v>
      </c>
      <c r="W16" s="65">
        <f t="shared" ref="W16" si="43">M16/(M$8+M$12+M$16+M$20+M$24+M$28+M$32+M$36+M$40+M$44+M$48+M$52+M$56+M$60)</f>
        <v>0.12864963503649635</v>
      </c>
    </row>
    <row r="17" spans="2:23" x14ac:dyDescent="0.3">
      <c r="B17" s="9" t="s">
        <v>21</v>
      </c>
      <c r="C17" s="9" t="s">
        <v>118</v>
      </c>
      <c r="D17" s="1097" t="s">
        <v>64</v>
      </c>
      <c r="E17" s="638">
        <f>'1.2'!E28</f>
        <v>19127</v>
      </c>
      <c r="F17" s="638">
        <f>'1.2'!F28</f>
        <v>1351</v>
      </c>
      <c r="G17" s="638">
        <f>'1.2'!G28</f>
        <v>2621</v>
      </c>
      <c r="H17" s="638">
        <f>'1.2'!H28</f>
        <v>563</v>
      </c>
      <c r="I17" s="1105"/>
      <c r="J17" s="1098">
        <f>'1.2'!J28</f>
        <v>4336</v>
      </c>
      <c r="K17" s="1098">
        <f>'1.2'!K28</f>
        <v>349</v>
      </c>
      <c r="L17" s="1098">
        <f>'1.2'!L28</f>
        <v>650</v>
      </c>
      <c r="M17" s="1098">
        <f>'1.2'!M28</f>
        <v>140</v>
      </c>
      <c r="O17" s="65">
        <f t="shared" ref="O17" si="44">E17/(E$9+E$13+E$17+E$21+E$25+E$29+E$33+E$37+E$41+E$45+E$49+E$53+E$57+E$61)</f>
        <v>7.4760108659539956E-2</v>
      </c>
      <c r="P17" s="65">
        <f t="shared" ref="P17" si="45">F17/(F$9+F$13+F$17+F$21+F$25+F$29+F$33+F$37+F$41+F$45+F$49+F$53+F$57+F$61)</f>
        <v>7.8296146044624745E-2</v>
      </c>
      <c r="Q17" s="65">
        <f t="shared" ref="Q17" si="46">G17/(G$9+G$13+G$17+G$21+G$25+G$29+G$33+G$37+G$41+G$45+G$49+G$53+G$57+G$61)</f>
        <v>8.7779229043169565E-2</v>
      </c>
      <c r="R17" s="65">
        <f t="shared" ref="R17" si="47">H17/(H$9+H$13+H$17+H$21+H$25+H$29+H$33+H$37+H$41+H$45+H$49+H$53+H$57+H$61)</f>
        <v>6.9071279597595389E-2</v>
      </c>
      <c r="S17" s="1105"/>
      <c r="T17" s="65">
        <f t="shared" ref="T17" si="48">J17/(J$9+J$13+J$17+J$21+J$25+J$29+J$33+J$37+J$41+J$45+J$49+J$53+J$57+J$61)</f>
        <v>6.6424621229529537E-2</v>
      </c>
      <c r="U17" s="65">
        <f t="shared" ref="U17" si="49">K17/(K$9+K$13+K$17+K$21+K$25+K$29+K$33+K$37+K$41+K$45+K$49+K$53+K$57+K$61)</f>
        <v>7.5280414150129427E-2</v>
      </c>
      <c r="V17" s="65">
        <f t="shared" ref="V17" si="50">L17/(L$9+L$13+L$17+L$21+L$25+L$29+L$33+L$37+L$41+L$45+L$49+L$53+L$57+L$61)</f>
        <v>7.2006203611388056E-2</v>
      </c>
      <c r="W17" s="65">
        <f t="shared" ref="W17" si="51">M17/(M$9+M$13+M$17+M$21+M$25+M$29+M$33+M$37+M$41+M$45+M$49+M$53+M$57+M$61)</f>
        <v>6.0396893874029335E-2</v>
      </c>
    </row>
    <row r="18" spans="2:23" x14ac:dyDescent="0.3">
      <c r="B18" s="9" t="s">
        <v>21</v>
      </c>
      <c r="C18" s="9" t="s">
        <v>118</v>
      </c>
      <c r="D18" s="1097" t="s">
        <v>1134</v>
      </c>
      <c r="E18" s="638">
        <f>'1.2'!E29</f>
        <v>51989</v>
      </c>
      <c r="F18" s="638">
        <f>'1.2'!F29</f>
        <v>3750</v>
      </c>
      <c r="G18" s="638">
        <f>'1.2'!G29</f>
        <v>6615</v>
      </c>
      <c r="H18" s="638">
        <f>'1.2'!H29</f>
        <v>1522</v>
      </c>
      <c r="I18" s="1105"/>
      <c r="J18" s="1098">
        <f>'1.2'!J29</f>
        <v>18361</v>
      </c>
      <c r="K18" s="1098">
        <f>'1.2'!K29</f>
        <v>1382</v>
      </c>
      <c r="L18" s="1098">
        <f>'1.2'!L29</f>
        <v>2491</v>
      </c>
      <c r="M18" s="1098">
        <f>'1.2'!M29</f>
        <v>563</v>
      </c>
      <c r="O18" s="65">
        <f t="shared" ref="O18" si="52">E18/(E$10+E$14+E$18+E$22+E$26+E$30+E$34+E$38+E$42+E$46+E$50+E$54+E$58+E$62)</f>
        <v>0.10277451048225282</v>
      </c>
      <c r="P18" s="65">
        <f t="shared" ref="P18" si="53">F18/(F$10+F$14+F$18+F$22+F$26+F$30+F$34+F$38+F$42+F$46+F$50+F$54+F$58+F$62)</f>
        <v>0.10899261756670348</v>
      </c>
      <c r="Q18" s="65">
        <f t="shared" ref="Q18" si="54">G18/(G$10+G$14+G$18+G$22+G$26+G$30+G$34+G$38+G$42+G$46+G$50+G$54+G$58+G$62)</f>
        <v>0.11307692307692307</v>
      </c>
      <c r="R18" s="65">
        <f t="shared" ref="R18" si="55">H18/(H$10+H$14+H$18+H$22+H$26+H$30+H$34+H$38+H$42+H$46+H$50+H$54+H$58+H$62)</f>
        <v>9.5591006155005653E-2</v>
      </c>
      <c r="S18" s="1105"/>
      <c r="T18" s="65">
        <f t="shared" ref="T18" si="56">J18/(J$10+J$14+J$18+J$22+J$26+J$30+J$34+J$38+J$42+J$46+J$50+J$54+J$58+J$62)</f>
        <v>0.11427628958374826</v>
      </c>
      <c r="U18" s="65">
        <f t="shared" ref="U18" si="57">K18/(K$10+K$14+K$18+K$22+K$26+K$30+K$34+K$38+K$42+K$46+K$50+K$54+K$58+K$62)</f>
        <v>0.12253945735059407</v>
      </c>
      <c r="V18" s="65">
        <f t="shared" ref="V18" si="58">L18/(L$10+L$14+L$18+L$22+L$26+L$30+L$34+L$38+L$42+L$46+L$50+L$54+L$58+L$62)</f>
        <v>0.11531873524373872</v>
      </c>
      <c r="W18" s="65">
        <f t="shared" ref="W18" si="59">M18/(M$10+M$14+M$18+M$22+M$26+M$30+M$34+M$38+M$42+M$46+M$50+M$54+M$58+M$62)</f>
        <v>0.10042811273635391</v>
      </c>
    </row>
    <row r="19" spans="2:23" x14ac:dyDescent="0.3">
      <c r="D19" s="1097"/>
      <c r="E19" s="638"/>
      <c r="F19" s="638"/>
      <c r="G19" s="638"/>
      <c r="H19" s="638"/>
      <c r="I19" s="1105"/>
      <c r="J19" s="1098"/>
      <c r="K19" s="1098"/>
      <c r="L19" s="1098"/>
      <c r="M19" s="1098"/>
      <c r="O19" s="65"/>
      <c r="P19" s="65"/>
      <c r="Q19" s="65"/>
      <c r="R19" s="65"/>
      <c r="S19" s="1105"/>
    </row>
    <row r="20" spans="2:23" x14ac:dyDescent="0.3">
      <c r="B20" s="9" t="s">
        <v>23</v>
      </c>
      <c r="C20" s="9" t="s">
        <v>22</v>
      </c>
      <c r="D20" s="1097" t="s">
        <v>1135</v>
      </c>
      <c r="E20" s="638">
        <f>'1.2'!E35</f>
        <v>11090</v>
      </c>
      <c r="F20" s="638">
        <f>'1.2'!F35</f>
        <v>726</v>
      </c>
      <c r="G20" s="638">
        <f>'1.2'!G35</f>
        <v>1227</v>
      </c>
      <c r="H20" s="638">
        <f>'1.2'!H35</f>
        <v>317</v>
      </c>
      <c r="I20" s="1105"/>
      <c r="J20" s="638">
        <f>'1.2'!J35</f>
        <v>3186</v>
      </c>
      <c r="K20" s="638">
        <f>'1.2'!K35</f>
        <v>223</v>
      </c>
      <c r="L20" s="638">
        <f>'1.2'!L35</f>
        <v>412</v>
      </c>
      <c r="M20" s="638">
        <f>'1.2'!M35</f>
        <v>93</v>
      </c>
      <c r="O20" s="65">
        <f>E20/(E$8+E$12+E$16+E$20+E$24+E$28+E$32+E$36+E$40+E$44+E$48+E$52+E$56+E$60)</f>
        <v>4.435822567097316E-2</v>
      </c>
      <c r="P20" s="65">
        <f t="shared" ref="P20" si="60">F20/(F$8+F$12+F$16+F$20+F$24+F$28+F$32+F$36+F$40+F$44+F$48+F$52+F$56+F$60)</f>
        <v>4.2329893300682174E-2</v>
      </c>
      <c r="Q20" s="65">
        <f t="shared" ref="Q20" si="61">G20/(G$8+G$12+G$16+G$20+G$24+G$28+G$32+G$36+G$40+G$44+G$48+G$52+G$56+G$60)</f>
        <v>4.2840682937048284E-2</v>
      </c>
      <c r="R20" s="65">
        <f t="shared" ref="R20" si="62">H20/(H$8+H$12+H$16+H$20+H$24+H$28+H$32+H$36+H$40+H$44+H$48+H$52+H$56+H$60)</f>
        <v>4.0792690773388235E-2</v>
      </c>
      <c r="S20" s="1105"/>
      <c r="T20" s="65">
        <f t="shared" ref="T20" si="63">J20/(J$8+J$12+J$16+J$20+J$24+J$28+J$32+J$36+J$40+J$44+J$48+J$52+J$56+J$60)</f>
        <v>3.3397976833167357E-2</v>
      </c>
      <c r="U20" s="65">
        <f t="shared" ref="U20" si="64">K20/(K$8+K$12+K$16+K$20+K$24+K$28+K$32+K$36+K$40+K$44+K$48+K$52+K$56+K$60)</f>
        <v>3.3574224631135199E-2</v>
      </c>
      <c r="V20" s="65">
        <f t="shared" ref="V20" si="65">L20/(L$8+L$12+L$16+L$20+L$24+L$28+L$32+L$36+L$40+L$44+L$48+L$52+L$56+L$60)</f>
        <v>3.2766025131223162E-2</v>
      </c>
      <c r="W20" s="65">
        <f t="shared" ref="W20" si="66">M20/(M$8+M$12+M$16+M$20+M$24+M$28+M$32+M$36+M$40+M$44+M$48+M$52+M$56+M$60)</f>
        <v>2.8284671532846715E-2</v>
      </c>
    </row>
    <row r="21" spans="2:23" x14ac:dyDescent="0.3">
      <c r="B21" s="9" t="s">
        <v>23</v>
      </c>
      <c r="C21" s="9" t="s">
        <v>22</v>
      </c>
      <c r="D21" s="1097" t="s">
        <v>64</v>
      </c>
      <c r="E21" s="638">
        <f>'1.2'!E36</f>
        <v>13638</v>
      </c>
      <c r="F21" s="638">
        <f>'1.2'!F36</f>
        <v>887</v>
      </c>
      <c r="G21" s="638">
        <f>'1.2'!G36</f>
        <v>1404</v>
      </c>
      <c r="H21" s="638">
        <f>'1.2'!H36</f>
        <v>412</v>
      </c>
      <c r="I21" s="1105"/>
      <c r="J21" s="638">
        <f>'1.2'!J36</f>
        <v>2043</v>
      </c>
      <c r="K21" s="638">
        <f>'1.2'!K36</f>
        <v>154</v>
      </c>
      <c r="L21" s="638">
        <f>'1.2'!L36</f>
        <v>247</v>
      </c>
      <c r="M21" s="638">
        <f>'1.2'!M36</f>
        <v>56</v>
      </c>
      <c r="O21" s="65">
        <f t="shared" ref="O21" si="67">E21/(E$9+E$13+E$17+E$21+E$25+E$29+E$33+E$37+E$41+E$45+E$49+E$53+E$57+E$61)</f>
        <v>5.3305712443080772E-2</v>
      </c>
      <c r="P21" s="65">
        <f t="shared" ref="P21" si="68">F21/(F$9+F$13+F$17+F$21+F$25+F$29+F$33+F$37+F$41+F$45+F$49+F$53+F$57+F$61)</f>
        <v>5.1405389742103735E-2</v>
      </c>
      <c r="Q21" s="65">
        <f t="shared" ref="Q21" si="69">G21/(G$9+G$13+G$17+G$21+G$25+G$29+G$33+G$37+G$41+G$45+G$49+G$53+G$57+G$61)</f>
        <v>4.702099869386115E-2</v>
      </c>
      <c r="R21" s="65">
        <f t="shared" ref="R21" si="70">H21/(H$9+H$13+H$17+H$21+H$25+H$29+H$33+H$37+H$41+H$45+H$49+H$53+H$57+H$61)</f>
        <v>5.0545945282787386E-2</v>
      </c>
      <c r="S21" s="1105"/>
      <c r="T21" s="65">
        <f t="shared" ref="T21" si="71">J21/(J$9+J$13+J$17+J$21+J$25+J$29+J$33+J$37+J$41+J$45+J$49+J$53+J$57+J$61)</f>
        <v>3.1297394181717911E-2</v>
      </c>
      <c r="U21" s="65">
        <f t="shared" ref="U21" si="72">K21/(K$9+K$13+K$17+K$21+K$25+K$29+K$33+K$37+K$41+K$45+K$49+K$53+K$57+K$61)</f>
        <v>3.3218291630716136E-2</v>
      </c>
      <c r="V21" s="65">
        <f t="shared" ref="V21" si="73">L21/(L$9+L$13+L$17+L$21+L$25+L$29+L$33+L$37+L$41+L$45+L$49+L$53+L$57+L$61)</f>
        <v>2.7362357372327461E-2</v>
      </c>
      <c r="W21" s="65">
        <f t="shared" ref="W21" si="74">M21/(M$9+M$13+M$17+M$21+M$25+M$29+M$33+M$37+M$41+M$45+M$49+M$53+M$57+M$61)</f>
        <v>2.4158757549611734E-2</v>
      </c>
    </row>
    <row r="22" spans="2:23" x14ac:dyDescent="0.3">
      <c r="B22" s="9" t="s">
        <v>23</v>
      </c>
      <c r="C22" s="9" t="s">
        <v>22</v>
      </c>
      <c r="D22" s="1097" t="s">
        <v>1134</v>
      </c>
      <c r="E22" s="638">
        <f>'1.2'!E37</f>
        <v>24728</v>
      </c>
      <c r="F22" s="638">
        <f>'1.2'!F37</f>
        <v>1613</v>
      </c>
      <c r="G22" s="638">
        <f>'1.2'!G37</f>
        <v>2631</v>
      </c>
      <c r="H22" s="638">
        <f>'1.2'!H37</f>
        <v>729</v>
      </c>
      <c r="I22" s="1105"/>
      <c r="J22" s="638">
        <f>'1.2'!J37</f>
        <v>5229</v>
      </c>
      <c r="K22" s="638">
        <f>'1.2'!K37</f>
        <v>377</v>
      </c>
      <c r="L22" s="638">
        <f>'1.2'!L37</f>
        <v>659</v>
      </c>
      <c r="M22" s="638">
        <f>'1.2'!M37</f>
        <v>149</v>
      </c>
      <c r="O22" s="65">
        <f t="shared" ref="O22" si="75">E22/(E$10+E$14+E$18+E$22+E$26+E$30+E$34+E$38+E$42+E$46+E$50+E$54+E$58+E$62)</f>
        <v>4.8883573356001228E-2</v>
      </c>
      <c r="P22" s="65">
        <f t="shared" ref="P22" si="76">F22/(F$10+F$14+F$18+F$22+F$26+F$30+F$34+F$38+F$42+F$46+F$50+F$54+F$58+F$62)</f>
        <v>4.6881357902691392E-2</v>
      </c>
      <c r="Q22" s="65">
        <f t="shared" ref="Q22" si="77">G22/(G$10+G$14+G$18+G$22+G$26+G$30+G$34+G$38+G$42+G$46+G$50+G$54+G$58+G$62)</f>
        <v>4.4974358974358974E-2</v>
      </c>
      <c r="R22" s="65">
        <f t="shared" ref="R22" si="78">H22/(H$10+H$14+H$18+H$22+H$26+H$30+H$34+H$38+H$42+H$46+H$50+H$54+H$58+H$62)</f>
        <v>4.5785705313402841E-2</v>
      </c>
      <c r="S22" s="1105"/>
      <c r="T22" s="65">
        <f t="shared" ref="T22" si="79">J22/(J$10+J$14+J$18+J$22+J$26+J$30+J$34+J$38+J$42+J$46+J$50+J$54+J$58+J$62)</f>
        <v>3.2544562836088427E-2</v>
      </c>
      <c r="U22" s="65">
        <f t="shared" ref="U22" si="80">K22/(K$10+K$14+K$18+K$22+K$26+K$30+K$34+K$38+K$42+K$46+K$50+K$54+K$58+K$62)</f>
        <v>3.3427912750487676E-2</v>
      </c>
      <c r="V22" s="65">
        <f t="shared" ref="V22" si="81">L22/(L$10+L$14+L$18+L$22+L$26+L$30+L$34+L$38+L$42+L$46+L$50+L$54+L$58+L$62)</f>
        <v>3.0507846858941715E-2</v>
      </c>
      <c r="W22" s="65">
        <f t="shared" ref="W22" si="82">M22/(M$10+M$14+M$18+M$22+M$26+M$30+M$34+M$38+M$42+M$46+M$50+M$54+M$58+M$62)</f>
        <v>2.6578665715305032E-2</v>
      </c>
    </row>
    <row r="23" spans="2:23" x14ac:dyDescent="0.3">
      <c r="D23" s="1097"/>
      <c r="E23" s="638"/>
      <c r="F23" s="638"/>
      <c r="G23" s="638"/>
      <c r="H23" s="638"/>
      <c r="I23" s="1105"/>
      <c r="J23" s="1098"/>
      <c r="K23" s="1098"/>
      <c r="L23" s="1098"/>
      <c r="M23" s="1098"/>
      <c r="O23" s="65"/>
      <c r="P23" s="65"/>
      <c r="Q23" s="65"/>
      <c r="R23" s="65"/>
      <c r="S23" s="1105"/>
    </row>
    <row r="24" spans="2:23" x14ac:dyDescent="0.3">
      <c r="B24" s="9" t="s">
        <v>25</v>
      </c>
      <c r="C24" s="9" t="s">
        <v>24</v>
      </c>
      <c r="D24" s="1097" t="s">
        <v>1135</v>
      </c>
      <c r="E24" s="638">
        <f>'1.2'!E39</f>
        <v>12520</v>
      </c>
      <c r="F24" s="638">
        <f>'1.2'!F39</f>
        <v>901</v>
      </c>
      <c r="G24" s="638">
        <f>'1.2'!G39</f>
        <v>1621</v>
      </c>
      <c r="H24" s="638">
        <f>'1.2'!H39</f>
        <v>395</v>
      </c>
      <c r="I24" s="1105"/>
      <c r="J24" s="638">
        <f>'1.2'!J39</f>
        <v>3393</v>
      </c>
      <c r="K24" s="638">
        <f>'1.2'!K39</f>
        <v>236</v>
      </c>
      <c r="L24" s="638">
        <f>'1.2'!L39</f>
        <v>462</v>
      </c>
      <c r="M24" s="638">
        <f>'1.2'!M39</f>
        <v>100</v>
      </c>
      <c r="O24" s="65">
        <f t="shared" ref="O24" si="83">E24/(E$8+E$12+E$16+E$20+E$24+E$28+E$32+E$36+E$40+E$44+E$48+E$52+E$56+E$60)</f>
        <v>5.0077996880124792E-2</v>
      </c>
      <c r="P24" s="65">
        <f t="shared" ref="P24" si="84">F24/(F$8+F$12+F$16+F$20+F$24+F$28+F$32+F$36+F$40+F$44+F$48+F$52+F$56+F$60)</f>
        <v>5.253337997784386E-2</v>
      </c>
      <c r="Q24" s="65">
        <f t="shared" ref="Q24" si="85">G24/(G$8+G$12+G$16+G$20+G$24+G$28+G$32+G$36+G$40+G$44+G$48+G$52+G$56+G$60)</f>
        <v>5.6597185852449286E-2</v>
      </c>
      <c r="R24" s="65">
        <f t="shared" ref="R24" si="86">H24/(H$8+H$12+H$16+H$20+H$24+H$28+H$32+H$36+H$40+H$44+H$48+H$52+H$56+H$60)</f>
        <v>5.0830009007849696E-2</v>
      </c>
      <c r="S24" s="1105"/>
      <c r="T24" s="65">
        <f t="shared" ref="T24" si="87">J24/(J$8+J$12+J$16+J$20+J$24+J$28+J$32+J$36+J$40+J$44+J$48+J$52+J$56+J$60)</f>
        <v>3.5567901881649981E-2</v>
      </c>
      <c r="U24" s="65">
        <f t="shared" ref="U24" si="88">K24/(K$8+K$12+K$16+K$20+K$24+K$28+K$32+K$36+K$40+K$44+K$48+K$52+K$56+K$60)</f>
        <v>3.5531466425775371E-2</v>
      </c>
      <c r="V24" s="65">
        <f t="shared" ref="V24" si="89">L24/(L$8+L$12+L$16+L$20+L$24+L$28+L$32+L$36+L$40+L$44+L$48+L$52+L$56+L$60)</f>
        <v>3.6742484491808496E-2</v>
      </c>
      <c r="W24" s="65">
        <f t="shared" ref="W24" si="90">M24/(M$8+M$12+M$16+M$20+M$24+M$28+M$32+M$36+M$40+M$44+M$48+M$52+M$56+M$60)</f>
        <v>3.0413625304136254E-2</v>
      </c>
    </row>
    <row r="25" spans="2:23" x14ac:dyDescent="0.3">
      <c r="B25" s="9" t="s">
        <v>25</v>
      </c>
      <c r="C25" s="9" t="s">
        <v>24</v>
      </c>
      <c r="D25" s="1097" t="s">
        <v>64</v>
      </c>
      <c r="E25" s="638">
        <f>'1.2'!E40</f>
        <v>16612</v>
      </c>
      <c r="F25" s="638">
        <f>'1.2'!F40</f>
        <v>1169</v>
      </c>
      <c r="G25" s="638">
        <f>'1.2'!G40</f>
        <v>2210</v>
      </c>
      <c r="H25" s="638">
        <f>'1.2'!H40</f>
        <v>532</v>
      </c>
      <c r="I25" s="1105"/>
      <c r="J25" s="638">
        <f>'1.2'!J40</f>
        <v>2763</v>
      </c>
      <c r="K25" s="638">
        <f>'1.2'!K40</f>
        <v>189</v>
      </c>
      <c r="L25" s="638">
        <f>'1.2'!L40</f>
        <v>378</v>
      </c>
      <c r="M25" s="638">
        <f>'1.2'!M40</f>
        <v>101</v>
      </c>
      <c r="O25" s="65">
        <f t="shared" ref="O25" si="91">E25/(E$9+E$13+E$17+E$21+E$25+E$29+E$33+E$37+E$41+E$45+E$49+E$53+E$57+E$61)</f>
        <v>6.4929938048427754E-2</v>
      </c>
      <c r="P25" s="65">
        <f t="shared" ref="P25" si="92">F25/(F$9+F$13+F$17+F$21+F$25+F$29+F$33+F$37+F$41+F$45+F$49+F$53+F$57+F$61)</f>
        <v>6.7748478701825557E-2</v>
      </c>
      <c r="Q25" s="65">
        <f t="shared" ref="Q25" si="93">G25/(G$9+G$13+G$17+G$21+G$25+G$29+G$33+G$37+G$41+G$45+G$49+G$53+G$57+G$61)</f>
        <v>7.4014534981077726E-2</v>
      </c>
      <c r="R25" s="65">
        <f t="shared" ref="R25" si="94">H25/(H$9+H$13+H$17+H$21+H$25+H$29+H$33+H$37+H$41+H$45+H$49+H$53+H$57+H$61)</f>
        <v>6.5268065268065265E-2</v>
      </c>
      <c r="S25" s="1105"/>
      <c r="T25" s="65">
        <f t="shared" ref="T25" si="95">J25/(J$9+J$13+J$17+J$21+J$25+J$29+J$33+J$37+J$41+J$45+J$49+J$53+J$57+J$61)</f>
        <v>4.2327312836067832E-2</v>
      </c>
      <c r="U25" s="65">
        <f t="shared" ref="U25" si="96">K25/(K$9+K$13+K$17+K$21+K$25+K$29+K$33+K$37+K$41+K$45+K$49+K$53+K$57+K$61)</f>
        <v>4.0767903364969799E-2</v>
      </c>
      <c r="V25" s="65">
        <f t="shared" ref="V25" si="97">L25/(L$9+L$13+L$17+L$21+L$25+L$29+L$33+L$37+L$41+L$45+L$49+L$53+L$57+L$61)</f>
        <v>4.1874376869391827E-2</v>
      </c>
      <c r="W25" s="65">
        <f t="shared" ref="W25" si="98">M25/(M$9+M$13+M$17+M$21+M$25+M$29+M$33+M$37+M$41+M$45+M$49+M$53+M$57+M$61)</f>
        <v>4.3572044866264023E-2</v>
      </c>
    </row>
    <row r="26" spans="2:23" x14ac:dyDescent="0.3">
      <c r="B26" s="9" t="s">
        <v>25</v>
      </c>
      <c r="C26" s="9" t="s">
        <v>24</v>
      </c>
      <c r="D26" s="1097" t="s">
        <v>1134</v>
      </c>
      <c r="E26" s="638">
        <f>'1.2'!E41</f>
        <v>29132</v>
      </c>
      <c r="F26" s="638">
        <f>'1.2'!F41</f>
        <v>2070</v>
      </c>
      <c r="G26" s="638">
        <f>'1.2'!G41</f>
        <v>3831</v>
      </c>
      <c r="H26" s="638">
        <f>'1.2'!H41</f>
        <v>927</v>
      </c>
      <c r="I26" s="1105"/>
      <c r="J26" s="638">
        <f>'1.2'!J41</f>
        <v>6156</v>
      </c>
      <c r="K26" s="638">
        <f>'1.2'!K41</f>
        <v>425</v>
      </c>
      <c r="L26" s="638">
        <f>'1.2'!L41</f>
        <v>840</v>
      </c>
      <c r="M26" s="638">
        <f>'1.2'!M41</f>
        <v>201</v>
      </c>
      <c r="O26" s="65">
        <f t="shared" ref="O26" si="99">E26/(E$10+E$14+E$18+E$22+E$26+E$30+E$34+E$38+E$42+E$46+E$50+E$54+E$58+E$62)</f>
        <v>5.7589625485564046E-2</v>
      </c>
      <c r="P26" s="65">
        <f t="shared" ref="P26" si="100">F26/(F$10+F$14+F$18+F$22+F$26+F$30+F$34+F$38+F$42+F$46+F$50+F$54+F$58+F$62)</f>
        <v>6.016392489682032E-2</v>
      </c>
      <c r="Q26" s="65">
        <f t="shared" ref="Q26" si="101">G26/(G$10+G$14+G$18+G$22+G$26+G$30+G$34+G$38+G$42+G$46+G$50+G$54+G$58+G$62)</f>
        <v>6.5487179487179484E-2</v>
      </c>
      <c r="R26" s="65">
        <f t="shared" ref="R26" si="102">H26/(H$10+H$14+H$18+H$22+H$26+H$30+H$34+H$38+H$42+H$46+H$50+H$54+H$58+H$62)</f>
        <v>5.8221328978771511E-2</v>
      </c>
      <c r="S26" s="1105"/>
      <c r="T26" s="65">
        <f t="shared" ref="T26" si="103">J26/(J$10+J$14+J$18+J$22+J$26+J$30+J$34+J$38+J$42+J$46+J$50+J$54+J$58+J$62)</f>
        <v>3.8314080860386381E-2</v>
      </c>
      <c r="U26" s="65">
        <f t="shared" ref="U26" si="104">K26/(K$10+K$14+K$18+K$22+K$26+K$30+K$34+K$38+K$42+K$46+K$50+K$54+K$58+K$62)</f>
        <v>3.7683986522433058E-2</v>
      </c>
      <c r="V26" s="65">
        <f t="shared" ref="V26" si="105">L26/(L$10+L$14+L$18+L$22+L$26+L$30+L$34+L$38+L$42+L$46+L$50+L$54+L$58+L$62)</f>
        <v>3.888708856071478E-2</v>
      </c>
      <c r="W26" s="65">
        <f t="shared" ref="W26" si="106">M26/(M$10+M$14+M$18+M$22+M$26+M$30+M$34+M$38+M$42+M$46+M$50+M$54+M$58+M$62)</f>
        <v>3.5854441669639671E-2</v>
      </c>
    </row>
    <row r="27" spans="2:23" x14ac:dyDescent="0.3">
      <c r="D27" s="1097"/>
      <c r="E27" s="638"/>
      <c r="F27" s="638"/>
      <c r="G27" s="638"/>
      <c r="H27" s="638"/>
      <c r="I27" s="1105"/>
      <c r="J27" s="1098"/>
      <c r="K27" s="1098"/>
      <c r="L27" s="1098"/>
      <c r="M27" s="1098"/>
      <c r="O27" s="65"/>
      <c r="P27" s="65"/>
      <c r="Q27" s="65"/>
      <c r="R27" s="65"/>
      <c r="S27" s="1105"/>
    </row>
    <row r="28" spans="2:23" x14ac:dyDescent="0.3">
      <c r="B28" s="9" t="s">
        <v>26</v>
      </c>
      <c r="C28" s="9" t="s">
        <v>885</v>
      </c>
      <c r="D28" s="1097" t="s">
        <v>1135</v>
      </c>
      <c r="E28" s="638">
        <f>'1.2'!E43</f>
        <v>3978</v>
      </c>
      <c r="F28" s="638">
        <f>'1.2'!F43</f>
        <v>286</v>
      </c>
      <c r="G28" s="638">
        <f>'1.2'!G43</f>
        <v>483</v>
      </c>
      <c r="H28" s="638">
        <f>'1.2'!H43</f>
        <v>86</v>
      </c>
      <c r="I28" s="1105"/>
      <c r="J28" s="638">
        <f>'1.2'!J43</f>
        <v>1278</v>
      </c>
      <c r="K28" s="638">
        <f>'1.2'!K43</f>
        <v>92</v>
      </c>
      <c r="L28" s="638">
        <f>'1.2'!L43</f>
        <v>170</v>
      </c>
      <c r="M28" s="638">
        <f>'1.2'!M43</f>
        <v>36</v>
      </c>
      <c r="O28" s="65">
        <f t="shared" ref="O28" si="107">E28/(E$8+E$12+E$16+E$20+E$24+E$28+E$32+E$36+E$40+E$44+E$48+E$52+E$56+E$60)</f>
        <v>1.5911363545458183E-2</v>
      </c>
      <c r="P28" s="65">
        <f t="shared" ref="P28" si="108">F28/(F$8+F$12+F$16+F$20+F$24+F$28+F$32+F$36+F$40+F$44+F$48+F$52+F$56+F$60)</f>
        <v>1.6675412512389947E-2</v>
      </c>
      <c r="Q28" s="65">
        <f t="shared" ref="Q28" si="109">G28/(G$8+G$12+G$16+G$20+G$24+G$28+G$32+G$36+G$40+G$44+G$48+G$52+G$56+G$60)</f>
        <v>1.6863936315072797E-2</v>
      </c>
      <c r="R28" s="65">
        <f t="shared" ref="R28" si="110">H28/(H$8+H$12+H$16+H$20+H$24+H$28+H$32+H$36+H$40+H$44+H$48+H$52+H$56+H$60)</f>
        <v>1.1066786771329301E-2</v>
      </c>
      <c r="S28" s="1105"/>
      <c r="T28" s="65">
        <f t="shared" ref="T28" si="111">J28/(J$8+J$12+J$16+J$20+J$24+J$28+J$32+J$36+J$40+J$44+J$48+J$52+J$56+J$60)</f>
        <v>1.3396928560197075E-2</v>
      </c>
      <c r="U28" s="65">
        <f t="shared" ref="U28" si="112">K28/(K$8+K$12+K$16+K$20+K$24+K$28+K$32+K$36+K$40+K$44+K$48+K$52+K$56+K$60)</f>
        <v>1.3851249623607348E-2</v>
      </c>
      <c r="V28" s="65">
        <f t="shared" ref="V28" si="113">L28/(L$8+L$12+L$16+L$20+L$24+L$28+L$32+L$36+L$40+L$44+L$48+L$52+L$56+L$60)</f>
        <v>1.3519961825990138E-2</v>
      </c>
      <c r="W28" s="65">
        <f t="shared" ref="W28" si="114">M28/(M$8+M$12+M$16+M$20+M$24+M$28+M$32+M$36+M$40+M$44+M$48+M$52+M$56+M$60)</f>
        <v>1.0948905109489052E-2</v>
      </c>
    </row>
    <row r="29" spans="2:23" x14ac:dyDescent="0.3">
      <c r="B29" s="9" t="s">
        <v>26</v>
      </c>
      <c r="C29" s="9" t="s">
        <v>885</v>
      </c>
      <c r="D29" s="1097" t="s">
        <v>64</v>
      </c>
      <c r="E29" s="638">
        <f>'1.2'!E44</f>
        <v>3270</v>
      </c>
      <c r="F29" s="638">
        <f>'1.2'!F44</f>
        <v>230</v>
      </c>
      <c r="G29" s="638">
        <f>'1.2'!G44</f>
        <v>375</v>
      </c>
      <c r="H29" s="638">
        <f>'1.2'!H44</f>
        <v>69</v>
      </c>
      <c r="I29" s="1105"/>
      <c r="J29" s="638">
        <f>'1.2'!J44</f>
        <v>604</v>
      </c>
      <c r="K29" s="638">
        <f>'1.2'!K44</f>
        <v>43</v>
      </c>
      <c r="L29" s="638">
        <f>'1.2'!L44</f>
        <v>81</v>
      </c>
      <c r="M29" s="638">
        <f>'1.2'!M44</f>
        <v>14</v>
      </c>
      <c r="O29" s="65">
        <f t="shared" ref="O29" si="115">E29/(E$9+E$13+E$17+E$21+E$25+E$29+E$33+E$37+E$41+E$45+E$49+E$53+E$57+E$61)</f>
        <v>1.2781176102718443E-2</v>
      </c>
      <c r="P29" s="65">
        <f t="shared" ref="P29" si="116">F29/(F$9+F$13+F$17+F$21+F$25+F$29+F$33+F$37+F$41+F$45+F$49+F$53+F$57+F$61)</f>
        <v>1.3329469718922052E-2</v>
      </c>
      <c r="Q29" s="65">
        <f t="shared" ref="Q29" si="117">G29/(G$9+G$13+G$17+G$21+G$25+G$29+G$33+G$37+G$41+G$45+G$49+G$53+G$57+G$61)</f>
        <v>1.2559027428915905E-2</v>
      </c>
      <c r="R29" s="65">
        <f t="shared" ref="R29" si="118">H29/(H$9+H$13+H$17+H$21+H$25+H$29+H$33+H$37+H$41+H$45+H$49+H$53+H$57+H$61)</f>
        <v>8.4652189915347814E-3</v>
      </c>
      <c r="S29" s="1105"/>
      <c r="T29" s="65">
        <f t="shared" ref="T29" si="119">J29/(J$9+J$13+J$17+J$21+J$25+J$29+J$33+J$37+J$41+J$45+J$49+J$53+J$57+J$61)</f>
        <v>9.2528762044824363E-3</v>
      </c>
      <c r="U29" s="65">
        <f t="shared" ref="U29" si="120">K29/(K$9+K$13+K$17+K$21+K$25+K$29+K$33+K$37+K$41+K$45+K$49+K$53+K$57+K$61)</f>
        <v>9.2752372735116478E-3</v>
      </c>
      <c r="V29" s="65">
        <f t="shared" ref="V29" si="121">L29/(L$9+L$13+L$17+L$21+L$25+L$29+L$33+L$37+L$41+L$45+L$49+L$53+L$57+L$61)</f>
        <v>8.9730807577268201E-3</v>
      </c>
      <c r="W29" s="65">
        <f t="shared" ref="W29" si="122">M29/(M$9+M$13+M$17+M$21+M$25+M$29+M$33+M$37+M$41+M$45+M$49+M$53+M$57+M$61)</f>
        <v>6.0396893874029335E-3</v>
      </c>
    </row>
    <row r="30" spans="2:23" x14ac:dyDescent="0.3">
      <c r="B30" s="9" t="s">
        <v>26</v>
      </c>
      <c r="C30" s="9" t="s">
        <v>885</v>
      </c>
      <c r="D30" s="1097" t="s">
        <v>1134</v>
      </c>
      <c r="E30" s="638">
        <f>'1.2'!E45</f>
        <v>7248</v>
      </c>
      <c r="F30" s="638">
        <f>'1.2'!F45</f>
        <v>516</v>
      </c>
      <c r="G30" s="638">
        <f>'1.2'!G45</f>
        <v>858</v>
      </c>
      <c r="H30" s="638">
        <f>'1.2'!H45</f>
        <v>155</v>
      </c>
      <c r="I30" s="1105"/>
      <c r="J30" s="638">
        <f>'1.2'!J45</f>
        <v>1882</v>
      </c>
      <c r="K30" s="638">
        <f>'1.2'!K45</f>
        <v>135</v>
      </c>
      <c r="L30" s="638">
        <f>'1.2'!L45</f>
        <v>251</v>
      </c>
      <c r="M30" s="638">
        <f>'1.2'!M45</f>
        <v>50</v>
      </c>
      <c r="O30" s="65">
        <f t="shared" ref="O30" si="123">E30/(E$10+E$14+E$18+E$22+E$26+E$30+E$34+E$38+E$42+E$46+E$50+E$54+E$58+E$62)</f>
        <v>1.4328216583803659E-2</v>
      </c>
      <c r="P30" s="65">
        <f t="shared" ref="P30" si="124">F30/(F$10+F$14+F$18+F$22+F$26+F$30+F$34+F$38+F$42+F$46+F$50+F$54+F$58+F$62)</f>
        <v>1.4997384177178399E-2</v>
      </c>
      <c r="Q30" s="65">
        <f t="shared" ref="Q30" si="125">G30/(G$10+G$14+G$18+G$22+G$26+G$30+G$34+G$38+G$42+G$46+G$50+G$54+G$58+G$62)</f>
        <v>1.4666666666666666E-2</v>
      </c>
      <c r="R30" s="65">
        <f t="shared" ref="R30" si="126">H30/(H$10+H$14+H$18+H$22+H$26+H$30+H$34+H$38+H$42+H$46+H$50+H$54+H$58+H$62)</f>
        <v>9.7349579198593144E-3</v>
      </c>
      <c r="S30" s="1105"/>
      <c r="T30" s="65">
        <f t="shared" ref="T30" si="127">J30/(J$10+J$14+J$18+J$22+J$26+J$30+J$34+J$38+J$42+J$46+J$50+J$54+J$58+J$62)</f>
        <v>1.1713304122684724E-2</v>
      </c>
      <c r="U30" s="65">
        <f t="shared" ref="U30" si="128">K30/(K$10+K$14+K$18+K$22+K$26+K$30+K$34+K$38+K$42+K$46+K$50+K$54+K$58+K$62)</f>
        <v>1.1970207483596382E-2</v>
      </c>
      <c r="V30" s="65">
        <f t="shared" ref="V30" si="129">L30/(L$10+L$14+L$18+L$22+L$26+L$30+L$34+L$38+L$42+L$46+L$50+L$54+L$58+L$62)</f>
        <v>1.1619832415165964E-2</v>
      </c>
      <c r="W30" s="65">
        <f t="shared" ref="W30" si="130">M30/(M$10+M$14+M$18+M$22+M$26+M$30+M$34+M$38+M$42+M$46+M$50+M$54+M$58+M$62)</f>
        <v>8.9190153407063856E-3</v>
      </c>
    </row>
    <row r="31" spans="2:23" x14ac:dyDescent="0.3">
      <c r="D31" s="1097"/>
      <c r="E31" s="638"/>
      <c r="F31" s="638"/>
      <c r="G31" s="638"/>
      <c r="H31" s="638"/>
      <c r="I31" s="1105"/>
      <c r="J31" s="1098"/>
      <c r="K31" s="1098"/>
      <c r="L31" s="1098"/>
      <c r="M31" s="1098"/>
      <c r="O31" s="65"/>
      <c r="P31" s="65"/>
      <c r="Q31" s="65"/>
      <c r="R31" s="65"/>
      <c r="S31" s="1105"/>
    </row>
    <row r="32" spans="2:23" x14ac:dyDescent="0.3">
      <c r="B32" s="9" t="s">
        <v>28</v>
      </c>
      <c r="C32" s="9" t="s">
        <v>897</v>
      </c>
      <c r="D32" s="1097" t="s">
        <v>1135</v>
      </c>
      <c r="E32" s="638">
        <f>'1.2'!E47</f>
        <v>1158</v>
      </c>
      <c r="F32" s="638">
        <f>'1.2'!F47</f>
        <v>109</v>
      </c>
      <c r="G32" s="638">
        <f>'1.2'!G47</f>
        <v>81</v>
      </c>
      <c r="H32" s="638">
        <f>'1.2'!H47</f>
        <v>20</v>
      </c>
      <c r="I32" s="1105"/>
      <c r="J32" s="638">
        <f>'1.2'!J47</f>
        <v>720</v>
      </c>
      <c r="K32" s="638">
        <f>'1.2'!K47</f>
        <v>76</v>
      </c>
      <c r="L32" s="638">
        <f>'1.2'!L47</f>
        <v>63</v>
      </c>
      <c r="M32" s="638">
        <f>'1.2'!M47</f>
        <v>15</v>
      </c>
      <c r="O32" s="65">
        <f t="shared" ref="O32" si="131">E32/(E$8+E$12+E$16+E$20+E$24+E$28+E$32+E$36+E$40+E$44+E$48+E$52+E$56+E$60)</f>
        <v>4.6318147274109038E-3</v>
      </c>
      <c r="P32" s="65">
        <f t="shared" ref="P32" si="132">F32/(F$8+F$12+F$16+F$20+F$24+F$28+F$32+F$36+F$40+F$44+F$48+F$52+F$56+F$60)</f>
        <v>6.3553145589178477E-3</v>
      </c>
      <c r="Q32" s="65">
        <f t="shared" ref="Q32" si="133">G32/(G$8+G$12+G$16+G$20+G$24+G$28+G$32+G$36+G$40+G$44+G$48+G$52+G$56+G$60)</f>
        <v>2.8281135435215253E-3</v>
      </c>
      <c r="R32" s="65">
        <f t="shared" ref="R32" si="134">H32/(H$8+H$12+H$16+H$20+H$24+H$28+H$32+H$36+H$40+H$44+H$48+H$52+H$56+H$60)</f>
        <v>2.5736713421696047E-3</v>
      </c>
      <c r="S32" s="1105"/>
      <c r="T32" s="65">
        <f t="shared" ref="T32" si="135">J32/(J$8+J$12+J$16+J$20+J$24+J$28+J$32+J$36+J$40+J$44+J$48+J$52+J$56+J$60)</f>
        <v>7.5475653860265215E-3</v>
      </c>
      <c r="U32" s="65">
        <f t="shared" ref="U32" si="136">K32/(K$8+K$12+K$16+K$20+K$24+K$28+K$32+K$36+K$40+K$44+K$48+K$52+K$56+K$60)</f>
        <v>1.1442336645588679E-2</v>
      </c>
      <c r="V32" s="65">
        <f t="shared" ref="V32" si="137">L32/(L$8+L$12+L$16+L$20+L$24+L$28+L$32+L$36+L$40+L$44+L$48+L$52+L$56+L$60)</f>
        <v>5.0103387943375216E-3</v>
      </c>
      <c r="W32" s="65">
        <f t="shared" ref="W32" si="138">M32/(M$8+M$12+M$16+M$20+M$24+M$28+M$32+M$36+M$40+M$44+M$48+M$52+M$56+M$60)</f>
        <v>4.5620437956204376E-3</v>
      </c>
    </row>
    <row r="33" spans="2:23" x14ac:dyDescent="0.3">
      <c r="B33" s="9" t="s">
        <v>28</v>
      </c>
      <c r="C33" s="9" t="s">
        <v>897</v>
      </c>
      <c r="D33" s="1097" t="s">
        <v>64</v>
      </c>
      <c r="E33" s="638">
        <f>'1.2'!E48</f>
        <v>1371</v>
      </c>
      <c r="F33" s="638">
        <f>'1.2'!F48</f>
        <v>106</v>
      </c>
      <c r="G33" s="638">
        <f>'1.2'!G48</f>
        <v>68</v>
      </c>
      <c r="H33" s="638">
        <f>'1.2'!H48</f>
        <v>16</v>
      </c>
      <c r="I33" s="1105"/>
      <c r="J33" s="638">
        <f>'1.2'!J48</f>
        <v>611</v>
      </c>
      <c r="K33" s="638">
        <f>'1.2'!K48</f>
        <v>46</v>
      </c>
      <c r="L33" s="638">
        <f>'1.2'!L48</f>
        <v>47</v>
      </c>
      <c r="M33" s="638">
        <f>'1.2'!M48</f>
        <v>11</v>
      </c>
      <c r="O33" s="65">
        <f t="shared" ref="O33" si="139">E33/(E$9+E$13+E$17+E$21+E$25+E$29+E$33+E$37+E$41+E$45+E$49+E$53+E$57+E$61)</f>
        <v>5.3587132834333291E-3</v>
      </c>
      <c r="P33" s="65">
        <f t="shared" ref="P33" si="140">F33/(F$9+F$13+F$17+F$21+F$25+F$29+F$33+F$37+F$41+F$45+F$49+F$53+F$57+F$61)</f>
        <v>6.143146913937989E-3</v>
      </c>
      <c r="Q33" s="65">
        <f t="shared" ref="Q33" si="141">G33/(G$9+G$13+G$17+G$21+G$25+G$29+G$33+G$37+G$41+G$45+G$49+G$53+G$57+G$61)</f>
        <v>2.2773703071100842E-3</v>
      </c>
      <c r="R33" s="65">
        <f t="shared" ref="R33" si="142">H33/(H$9+H$13+H$17+H$21+H$25+H$29+H$33+H$37+H$41+H$45+H$49+H$53+H$57+H$61)</f>
        <v>1.9629493313703841E-3</v>
      </c>
      <c r="S33" s="1105"/>
      <c r="T33" s="65">
        <f t="shared" ref="T33" si="143">J33/(J$9+J$13+J$17+J$21+J$25+J$29+J$33+J$37+J$41+J$45+J$49+J$53+J$57+J$61)</f>
        <v>9.3601115247330599E-3</v>
      </c>
      <c r="U33" s="65">
        <f t="shared" ref="U33" si="144">K33/(K$9+K$13+K$17+K$21+K$25+K$29+K$33+K$37+K$41+K$45+K$49+K$53+K$57+K$61)</f>
        <v>9.9223468507333903E-3</v>
      </c>
      <c r="V33" s="65">
        <f t="shared" ref="V33" si="145">L33/(L$9+L$13+L$17+L$21+L$25+L$29+L$33+L$37+L$41+L$45+L$49+L$53+L$57+L$61)</f>
        <v>5.2066024149772907E-3</v>
      </c>
      <c r="W33" s="65">
        <f t="shared" ref="W33" si="146">M33/(M$9+M$13+M$17+M$21+M$25+M$29+M$33+M$37+M$41+M$45+M$49+M$53+M$57+M$61)</f>
        <v>4.7454702329594476E-3</v>
      </c>
    </row>
    <row r="34" spans="2:23" x14ac:dyDescent="0.3">
      <c r="B34" s="9" t="s">
        <v>28</v>
      </c>
      <c r="C34" s="9" t="s">
        <v>897</v>
      </c>
      <c r="D34" s="1097" t="s">
        <v>1134</v>
      </c>
      <c r="E34" s="638">
        <f>'1.2'!E49</f>
        <v>2529</v>
      </c>
      <c r="F34" s="638">
        <f>'1.2'!F49</f>
        <v>215</v>
      </c>
      <c r="G34" s="638">
        <f>'1.2'!G49</f>
        <v>149</v>
      </c>
      <c r="H34" s="638">
        <f>'1.2'!H49</f>
        <v>36</v>
      </c>
      <c r="I34" s="1105"/>
      <c r="J34" s="638">
        <f>'1.2'!J49</f>
        <v>1331</v>
      </c>
      <c r="K34" s="638">
        <f>'1.2'!K49</f>
        <v>122</v>
      </c>
      <c r="L34" s="638">
        <f>'1.2'!L49</f>
        <v>110</v>
      </c>
      <c r="M34" s="638">
        <f>'1.2'!M49</f>
        <v>26</v>
      </c>
      <c r="O34" s="65">
        <f t="shared" ref="O34" si="147">E34/(E$10+E$14+E$18+E$22+E$26+E$30+E$34+E$38+E$42+E$46+E$50+E$54+E$58+E$62)</f>
        <v>4.9994563659546704E-3</v>
      </c>
      <c r="P34" s="65">
        <f t="shared" ref="P34" si="148">F34/(F$10+F$14+F$18+F$22+F$26+F$30+F$34+F$38+F$42+F$46+F$50+F$54+F$58+F$62)</f>
        <v>6.2489100738243328E-3</v>
      </c>
      <c r="Q34" s="65">
        <f t="shared" ref="Q34" si="149">G34/(G$10+G$14+G$18+G$22+G$26+G$30+G$34+G$38+G$42+G$46+G$50+G$54+G$58+G$62)</f>
        <v>2.5470085470085469E-3</v>
      </c>
      <c r="R34" s="65">
        <f t="shared" ref="R34" si="150">H34/(H$10+H$14+H$18+H$22+H$26+H$30+H$34+H$38+H$42+H$46+H$50+H$54+H$58+H$62)</f>
        <v>2.2610224846124857E-3</v>
      </c>
      <c r="S34" s="1105"/>
      <c r="T34" s="65">
        <f t="shared" ref="T34" si="151">J34/(J$10+J$14+J$18+J$22+J$26+J$30+J$34+J$38+J$42+J$46+J$50+J$54+J$58+J$62)</f>
        <v>8.2839573790081649E-3</v>
      </c>
      <c r="U34" s="65">
        <f t="shared" ref="U34" si="152">K34/(K$10+K$14+K$18+K$22+K$26+K$30+K$34+K$38+K$42+K$46+K$50+K$54+K$58+K$62)</f>
        <v>1.0817520837027842E-2</v>
      </c>
      <c r="V34" s="65">
        <f t="shared" ref="V34" si="153">L34/(L$10+L$14+L$18+L$22+L$26+L$30+L$34+L$38+L$42+L$46+L$50+L$54+L$58+L$62)</f>
        <v>5.0923568353316972E-3</v>
      </c>
      <c r="W34" s="65">
        <f t="shared" ref="W34" si="154">M34/(M$10+M$14+M$18+M$22+M$26+M$30+M$34+M$38+M$42+M$46+M$50+M$54+M$58+M$62)</f>
        <v>4.6378879771673204E-3</v>
      </c>
    </row>
    <row r="35" spans="2:23" x14ac:dyDescent="0.3">
      <c r="D35" s="1097"/>
      <c r="E35" s="638"/>
      <c r="F35" s="638"/>
      <c r="G35" s="638"/>
      <c r="H35" s="638"/>
      <c r="I35" s="1105"/>
      <c r="J35" s="1098"/>
      <c r="K35" s="1098"/>
      <c r="L35" s="1098"/>
      <c r="M35" s="1098"/>
      <c r="O35" s="65"/>
      <c r="P35" s="65"/>
      <c r="Q35" s="65"/>
      <c r="R35" s="65"/>
      <c r="S35" s="1105"/>
    </row>
    <row r="36" spans="2:23" x14ac:dyDescent="0.3">
      <c r="B36" s="9" t="s">
        <v>894</v>
      </c>
      <c r="C36" s="9" t="s">
        <v>886</v>
      </c>
      <c r="D36" s="1097" t="s">
        <v>1135</v>
      </c>
      <c r="E36" s="638">
        <f>'1.2'!E55</f>
        <v>5044</v>
      </c>
      <c r="F36" s="638">
        <f>'1.2'!F55</f>
        <v>323</v>
      </c>
      <c r="G36" s="638">
        <f>'1.2'!G55</f>
        <v>835</v>
      </c>
      <c r="H36" s="638">
        <f>'1.2'!H55</f>
        <v>118</v>
      </c>
      <c r="I36" s="1105"/>
      <c r="J36" s="638">
        <f>'1.2'!J55</f>
        <v>337</v>
      </c>
      <c r="K36" s="638">
        <f>'1.2'!K55</f>
        <v>26</v>
      </c>
      <c r="L36" s="638">
        <f>'1.2'!L55</f>
        <v>62</v>
      </c>
      <c r="M36" s="638">
        <f>'1.2'!M55</f>
        <v>9</v>
      </c>
      <c r="O36" s="65">
        <f t="shared" ref="O36" si="155">E36/(E$8+E$12+E$16+E$20+E$24+E$28+E$32+E$36+E$40+E$44+E$48+E$52+E$56+E$60)</f>
        <v>2.0175192992280308E-2</v>
      </c>
      <c r="P36" s="65">
        <f t="shared" ref="P36" si="156">F36/(F$8+F$12+F$16+F$20+F$24+F$28+F$32+F$36+F$40+F$44+F$48+F$52+F$56+F$60)</f>
        <v>1.8832721124132704E-2</v>
      </c>
      <c r="Q36" s="65">
        <f t="shared" ref="Q36" si="157">G36/(G$8+G$12+G$16+G$20+G$24+G$28+G$32+G$36+G$40+G$44+G$48+G$52+G$56+G$60)</f>
        <v>2.9154009985684858E-2</v>
      </c>
      <c r="R36" s="65">
        <f t="shared" ref="R36" si="158">H36/(H$8+H$12+H$16+H$20+H$24+H$28+H$32+H$36+H$40+H$44+H$48+H$52+H$56+H$60)</f>
        <v>1.5184660918800668E-2</v>
      </c>
      <c r="S36" s="1105"/>
      <c r="T36" s="65">
        <f t="shared" ref="T36" si="159">J36/(J$8+J$12+J$16+J$20+J$24+J$28+J$32+J$36+J$40+J$44+J$48+J$52+J$56+J$60)</f>
        <v>3.5326799098485246E-3</v>
      </c>
      <c r="U36" s="65">
        <f t="shared" ref="U36" si="160">K36/(K$8+K$12+K$16+K$20+K$24+K$28+K$32+K$36+K$40+K$44+K$48+K$52+K$56+K$60)</f>
        <v>3.9144835892803371E-3</v>
      </c>
      <c r="V36" s="65">
        <f t="shared" ref="V36" si="161">L36/(L$8+L$12+L$16+L$20+L$24+L$28+L$32+L$36+L$40+L$44+L$48+L$52+L$56+L$60)</f>
        <v>4.9308096071258153E-3</v>
      </c>
      <c r="W36" s="65">
        <f t="shared" ref="W36" si="162">M36/(M$8+M$12+M$16+M$20+M$24+M$28+M$32+M$36+M$40+M$44+M$48+M$52+M$56+M$60)</f>
        <v>2.7372262773722629E-3</v>
      </c>
    </row>
    <row r="37" spans="2:23" x14ac:dyDescent="0.3">
      <c r="B37" s="9" t="s">
        <v>894</v>
      </c>
      <c r="C37" s="9" t="s">
        <v>886</v>
      </c>
      <c r="D37" s="1097" t="s">
        <v>64</v>
      </c>
      <c r="E37" s="638">
        <f>'1.2'!E56</f>
        <v>7606</v>
      </c>
      <c r="F37" s="638">
        <f>'1.2'!F56</f>
        <v>486</v>
      </c>
      <c r="G37" s="638">
        <f>'1.2'!G56</f>
        <v>1291</v>
      </c>
      <c r="H37" s="638">
        <f>'1.2'!H56</f>
        <v>174</v>
      </c>
      <c r="I37" s="1105"/>
      <c r="J37" s="638">
        <f>'1.2'!J56</f>
        <v>230</v>
      </c>
      <c r="K37" s="638">
        <f>'1.2'!K56</f>
        <v>27</v>
      </c>
      <c r="L37" s="638">
        <f>'1.2'!L56</f>
        <v>51</v>
      </c>
      <c r="M37" s="638">
        <f>'1.2'!M56</f>
        <v>7</v>
      </c>
      <c r="O37" s="65">
        <f t="shared" ref="O37" si="163">E37/(E$9+E$13+E$17+E$21+E$25+E$29+E$33+E$37+E$41+E$45+E$49+E$53+E$57+E$61)</f>
        <v>2.9728937442592196E-2</v>
      </c>
      <c r="P37" s="65">
        <f t="shared" ref="P37" si="164">F37/(F$9+F$13+F$17+F$21+F$25+F$29+F$33+F$37+F$41+F$45+F$49+F$53+F$57+F$61)</f>
        <v>2.8165749058243986E-2</v>
      </c>
      <c r="Q37" s="65">
        <f t="shared" ref="Q37" si="165">G37/(G$9+G$13+G$17+G$21+G$25+G$29+G$33+G$37+G$41+G$45+G$49+G$53+G$57+G$61)</f>
        <v>4.3236545095281152E-2</v>
      </c>
      <c r="R37" s="65">
        <f t="shared" ref="R37" si="166">H37/(H$9+H$13+H$17+H$21+H$25+H$29+H$33+H$37+H$41+H$45+H$49+H$53+H$57+H$61)</f>
        <v>2.1347073978652927E-2</v>
      </c>
      <c r="S37" s="1105"/>
      <c r="T37" s="65">
        <f t="shared" ref="T37" si="167">J37/(J$9+J$13+J$17+J$21+J$25+J$29+J$33+J$37+J$41+J$45+J$49+J$53+J$57+J$61)</f>
        <v>3.5234462368062256E-3</v>
      </c>
      <c r="U37" s="65">
        <f t="shared" ref="U37" si="168">K37/(K$9+K$13+K$17+K$21+K$25+K$29+K$33+K$37+K$41+K$45+K$49+K$53+K$57+K$61)</f>
        <v>5.823986194995686E-3</v>
      </c>
      <c r="V37" s="65">
        <f t="shared" ref="V37" si="169">L37/(L$9+L$13+L$17+L$21+L$25+L$29+L$33+L$37+L$41+L$45+L$49+L$53+L$57+L$61)</f>
        <v>5.6497175141242938E-3</v>
      </c>
      <c r="W37" s="65">
        <f t="shared" ref="W37" si="170">M37/(M$9+M$13+M$17+M$21+M$25+M$29+M$33+M$37+M$41+M$45+M$49+M$53+M$57+M$61)</f>
        <v>3.0198446937014668E-3</v>
      </c>
    </row>
    <row r="38" spans="2:23" x14ac:dyDescent="0.3">
      <c r="B38" s="9" t="s">
        <v>894</v>
      </c>
      <c r="C38" s="9" t="s">
        <v>886</v>
      </c>
      <c r="D38" s="1097" t="s">
        <v>1134</v>
      </c>
      <c r="E38" s="638">
        <f>'1.2'!E57</f>
        <v>12650</v>
      </c>
      <c r="F38" s="638">
        <f>'1.2'!F57</f>
        <v>809</v>
      </c>
      <c r="G38" s="638">
        <f>'1.2'!G57</f>
        <v>2126</v>
      </c>
      <c r="H38" s="638">
        <f>'1.2'!H57</f>
        <v>292</v>
      </c>
      <c r="I38" s="1105"/>
      <c r="J38" s="638">
        <f>'1.2'!J57</f>
        <v>567</v>
      </c>
      <c r="K38" s="638">
        <f>'1.2'!K57</f>
        <v>53</v>
      </c>
      <c r="L38" s="638">
        <f>'1.2'!L57</f>
        <v>113</v>
      </c>
      <c r="M38" s="638">
        <f>'1.2'!M57</f>
        <v>16</v>
      </c>
      <c r="O38" s="65">
        <f t="shared" ref="O38" si="171">E38/(E$10+E$14+E$18+E$22+E$26+E$30+E$34+E$38+E$42+E$46+E$50+E$54+E$58+E$62)</f>
        <v>2.5007166085142977E-2</v>
      </c>
      <c r="P38" s="65">
        <f t="shared" ref="P38" si="172">F38/(F$10+F$14+F$18+F$22+F$26+F$30+F$34+F$38+F$42+F$46+F$50+F$54+F$58+F$62)</f>
        <v>2.3513340696390165E-2</v>
      </c>
      <c r="Q38" s="65">
        <f t="shared" ref="Q38" si="173">G38/(G$10+G$14+G$18+G$22+G$26+G$30+G$34+G$38+G$42+G$46+G$50+G$54+G$58+G$62)</f>
        <v>3.6341880341880343E-2</v>
      </c>
      <c r="R38" s="65">
        <f t="shared" ref="R38" si="174">H38/(H$10+H$14+H$18+H$22+H$26+H$30+H$34+H$38+H$42+H$46+H$50+H$54+H$58+H$62)</f>
        <v>1.8339404597412387E-2</v>
      </c>
      <c r="S38" s="1105"/>
      <c r="T38" s="65">
        <f t="shared" ref="T38" si="175">J38/(J$10+J$14+J$18+J$22+J$26+J$30+J$34+J$38+J$42+J$46+J$50+J$54+J$58+J$62)</f>
        <v>3.5289285002987453E-3</v>
      </c>
      <c r="U38" s="65">
        <f t="shared" ref="U38" si="176">K38/(K$10+K$14+K$18+K$22+K$26+K$30+K$34+K$38+K$42+K$46+K$50+K$54+K$58+K$62)</f>
        <v>4.6994147898563573E-3</v>
      </c>
      <c r="V38" s="65">
        <f t="shared" ref="V38" si="177">L38/(L$10+L$14+L$18+L$22+L$26+L$30+L$34+L$38+L$42+L$46+L$50+L$54+L$58+L$62)</f>
        <v>5.2312392944771071E-3</v>
      </c>
      <c r="W38" s="65">
        <f t="shared" ref="W38" si="178">M38/(M$10+M$14+M$18+M$22+M$26+M$30+M$34+M$38+M$42+M$46+M$50+M$54+M$58+M$62)</f>
        <v>2.8540849090260435E-3</v>
      </c>
    </row>
    <row r="39" spans="2:23" x14ac:dyDescent="0.3">
      <c r="D39" s="1097"/>
      <c r="E39" s="638"/>
      <c r="F39" s="638"/>
      <c r="G39" s="638"/>
      <c r="H39" s="638"/>
      <c r="I39" s="1105"/>
      <c r="J39" s="1098"/>
      <c r="K39" s="1098"/>
      <c r="L39" s="1098"/>
      <c r="M39" s="1098"/>
      <c r="O39" s="65"/>
      <c r="P39" s="65"/>
      <c r="Q39" s="65"/>
      <c r="R39" s="65"/>
      <c r="S39" s="1105"/>
    </row>
    <row r="40" spans="2:23" x14ac:dyDescent="0.3">
      <c r="B40" s="9" t="s">
        <v>1139</v>
      </c>
      <c r="C40" s="9" t="s">
        <v>1138</v>
      </c>
      <c r="D40" s="1097" t="s">
        <v>1135</v>
      </c>
      <c r="E40" s="1094">
        <f>'1.2'!E51+'1.2'!E59+'1.2'!E63+'1.2'!E67</f>
        <v>250</v>
      </c>
      <c r="F40" s="1094">
        <f>'1.2'!F51+'1.2'!F59+'1.2'!F63+'1.2'!F67</f>
        <v>12</v>
      </c>
      <c r="G40" s="1094">
        <f>'1.2'!G51+'1.2'!G59+'1.2'!G63+'1.2'!G67</f>
        <v>23</v>
      </c>
      <c r="H40" s="1094">
        <f>'1.2'!H51+'1.2'!H59+'1.2'!H63+'1.2'!H67</f>
        <v>11</v>
      </c>
      <c r="I40" s="1108"/>
      <c r="J40" s="1109">
        <f>'1.2'!J51+'1.2'!J59+'1.2'!J63+'1.2'!J67</f>
        <v>193</v>
      </c>
      <c r="K40" s="1109">
        <f>'1.2'!K51+'1.2'!K59+'1.2'!K63+'1.2'!K67</f>
        <v>7</v>
      </c>
      <c r="L40" s="1109">
        <f>'1.2'!L51+'1.2'!L59+'1.2'!L63+'1.2'!L67</f>
        <v>20</v>
      </c>
      <c r="M40" s="1109">
        <f>'1.2'!M51+'1.2'!M59+'1.2'!M63+'1.2'!M67</f>
        <v>10</v>
      </c>
      <c r="O40" s="65">
        <f t="shared" ref="O40" si="179">E40/(E$8+E$12+E$16+E$20+E$24+E$28+E$32+E$36+E$40+E$44+E$48+E$52+E$56+E$60)</f>
        <v>9.9996000159993594E-4</v>
      </c>
      <c r="P40" s="65">
        <f t="shared" ref="P40" si="180">F40/(F$8+F$12+F$16+F$20+F$24+F$28+F$32+F$36+F$40+F$44+F$48+F$52+F$56+F$60)</f>
        <v>6.9966765786251529E-4</v>
      </c>
      <c r="Q40" s="65">
        <f t="shared" ref="Q40" si="181">G40/(G$8+G$12+G$16+G$20+G$24+G$28+G$32+G$36+G$40+G$44+G$48+G$52+G$56+G$60)</f>
        <v>8.0304458643203796E-4</v>
      </c>
      <c r="R40" s="65">
        <f t="shared" ref="R40" si="182">H40/(H$8+H$12+H$16+H$20+H$24+H$28+H$32+H$36+H$40+H$44+H$48+H$52+H$56+H$60)</f>
        <v>1.4155192381932827E-3</v>
      </c>
      <c r="S40" s="1108"/>
      <c r="T40" s="65">
        <f t="shared" ref="T40" si="183">J40/(J$8+J$12+J$16+J$20+J$24+J$28+J$32+J$36+J$40+J$44+J$48+J$52+J$56+J$60)</f>
        <v>2.0231668326432203E-3</v>
      </c>
      <c r="U40" s="65">
        <f t="shared" ref="U40" si="184">K40/(K$8+K$12+K$16+K$20+K$24+K$28+K$32+K$36+K$40+K$44+K$48+K$52+K$56+K$60)</f>
        <v>1.0538994278831678E-3</v>
      </c>
      <c r="V40" s="65">
        <f t="shared" ref="V40" si="185">L40/(L$8+L$12+L$16+L$20+L$24+L$28+L$32+L$36+L$40+L$44+L$48+L$52+L$56+L$60)</f>
        <v>1.590583744234134E-3</v>
      </c>
      <c r="W40" s="65">
        <f t="shared" ref="W40" si="186">M40/(M$8+M$12+M$16+M$20+M$24+M$28+M$32+M$36+M$40+M$44+M$48+M$52+M$56+M$60)</f>
        <v>3.0413625304136255E-3</v>
      </c>
    </row>
    <row r="41" spans="2:23" x14ac:dyDescent="0.3">
      <c r="B41" s="9" t="s">
        <v>1139</v>
      </c>
      <c r="C41" s="9" t="s">
        <v>1138</v>
      </c>
      <c r="D41" s="1097" t="s">
        <v>64</v>
      </c>
      <c r="E41" s="1094">
        <f>'1.2'!E52+'1.2'!E60+'1.2'!E64+'1.2'!E68</f>
        <v>203</v>
      </c>
      <c r="F41" s="1094">
        <f>'1.2'!F52+'1.2'!F60+'1.2'!F64+'1.2'!F68</f>
        <v>11</v>
      </c>
      <c r="G41" s="1094">
        <f>'1.2'!G52+'1.2'!G60+'1.2'!G64+'1.2'!G68</f>
        <v>30</v>
      </c>
      <c r="H41" s="1094">
        <f>'1.2'!H52+'1.2'!H60+'1.2'!H64+'1.2'!H68</f>
        <v>8</v>
      </c>
      <c r="I41" s="1108"/>
      <c r="J41" s="1109">
        <f>'1.2'!J52+'1.2'!J60+'1.2'!J64+'1.2'!J68</f>
        <v>133</v>
      </c>
      <c r="K41" s="1109">
        <f>'1.2'!K52+'1.2'!K60+'1.2'!K64+'1.2'!K68</f>
        <v>8</v>
      </c>
      <c r="L41" s="1109">
        <f>'1.2'!L52+'1.2'!L60+'1.2'!L64+'1.2'!L68</f>
        <v>25</v>
      </c>
      <c r="M41" s="1109">
        <f>'1.2'!M52+'1.2'!M60+'1.2'!M64+'1.2'!M68</f>
        <v>6</v>
      </c>
      <c r="O41" s="65">
        <f t="shared" ref="O41" si="187">E41/(E$9+E$13+E$17+E$21+E$25+E$29+E$33+E$37+E$41+E$45+E$49+E$53+E$57+E$61)</f>
        <v>7.934491586702886E-4</v>
      </c>
      <c r="P41" s="65">
        <f t="shared" ref="P41" si="188">F41/(F$9+F$13+F$17+F$21+F$25+F$29+F$33+F$37+F$41+F$45+F$49+F$53+F$57+F$61)</f>
        <v>6.3749637786148948E-4</v>
      </c>
      <c r="Q41" s="65">
        <f t="shared" ref="Q41" si="189">G41/(G$9+G$13+G$17+G$21+G$25+G$29+G$33+G$37+G$41+G$45+G$49+G$53+G$57+G$61)</f>
        <v>1.0047221943132723E-3</v>
      </c>
      <c r="R41" s="65">
        <f t="shared" ref="R41" si="190">H41/(H$9+H$13+H$17+H$21+H$25+H$29+H$33+H$37+H$41+H$45+H$49+H$53+H$57+H$61)</f>
        <v>9.8147466568519206E-4</v>
      </c>
      <c r="S41" s="1108"/>
      <c r="T41" s="65">
        <f t="shared" ref="T41" si="191">J41/(J$9+J$13+J$17+J$21+J$25+J$29+J$33+J$37+J$41+J$45+J$49+J$53+J$57+J$61)</f>
        <v>2.0374710847618611E-3</v>
      </c>
      <c r="U41" s="65">
        <f t="shared" ref="U41" si="192">K41/(K$9+K$13+K$17+K$21+K$25+K$29+K$33+K$37+K$41+K$45+K$49+K$53+K$57+K$61)</f>
        <v>1.7256255392579811E-3</v>
      </c>
      <c r="V41" s="65">
        <f t="shared" ref="V41" si="193">L41/(L$9+L$13+L$17+L$21+L$25+L$29+L$33+L$37+L$41+L$45+L$49+L$53+L$57+L$61)</f>
        <v>2.7694693696687714E-3</v>
      </c>
      <c r="W41" s="65">
        <f t="shared" ref="W41" si="194">M41/(M$9+M$13+M$17+M$21+M$25+M$29+M$33+M$37+M$41+M$45+M$49+M$53+M$57+M$61)</f>
        <v>2.5884383088869713E-3</v>
      </c>
    </row>
    <row r="42" spans="2:23" x14ac:dyDescent="0.3">
      <c r="B42" s="9" t="s">
        <v>1139</v>
      </c>
      <c r="C42" s="9" t="s">
        <v>1138</v>
      </c>
      <c r="D42" s="1097" t="s">
        <v>1134</v>
      </c>
      <c r="E42" s="1094">
        <f>'1.2'!E53+'1.2'!E61+'1.2'!E65+'1.2'!E69</f>
        <v>453</v>
      </c>
      <c r="F42" s="1094">
        <f>'1.2'!F53+'1.2'!F61+'1.2'!F65+'1.2'!F69</f>
        <v>23</v>
      </c>
      <c r="G42" s="1094">
        <f>'1.2'!G53+'1.2'!G61+'1.2'!G65+'1.2'!G69</f>
        <v>53</v>
      </c>
      <c r="H42" s="1094">
        <f>'1.2'!H53+'1.2'!H61+'1.2'!H65+'1.2'!H69</f>
        <v>19</v>
      </c>
      <c r="I42" s="1108"/>
      <c r="J42" s="1109">
        <f>'1.2'!J53+'1.2'!J61+'1.2'!J65+'1.2'!J69</f>
        <v>326</v>
      </c>
      <c r="K42" s="1109">
        <f>'1.2'!K53+'1.2'!K61+'1.2'!K65+'1.2'!K69</f>
        <v>15</v>
      </c>
      <c r="L42" s="1109">
        <f>'1.2'!L53+'1.2'!L61+'1.2'!L65+'1.2'!L69</f>
        <v>45</v>
      </c>
      <c r="M42" s="1109">
        <f>'1.2'!M53+'1.2'!M61+'1.2'!M65+'1.2'!M69</f>
        <v>16</v>
      </c>
      <c r="O42" s="65">
        <f t="shared" ref="O42" si="195">E42/(E$10+E$14+E$18+E$22+E$26+E$30+E$34+E$38+E$42+E$46+E$50+E$54+E$58+E$62)</f>
        <v>8.9551353648772872E-4</v>
      </c>
      <c r="P42" s="65">
        <f t="shared" ref="P42" si="196">F42/(F$10+F$14+F$18+F$22+F$26+F$30+F$34+F$38+F$42+F$46+F$50+F$54+F$58+F$62)</f>
        <v>6.6848805440911465E-4</v>
      </c>
      <c r="Q42" s="65">
        <f t="shared" ref="Q42" si="197">G42/(G$10+G$14+G$18+G$22+G$26+G$30+G$34+G$38+G$42+G$46+G$50+G$54+G$58+G$62)</f>
        <v>9.0598290598290594E-4</v>
      </c>
      <c r="R42" s="65">
        <f t="shared" ref="R42" si="198">H42/(H$10+H$14+H$18+H$22+H$26+H$30+H$34+H$38+H$42+H$46+H$50+H$54+H$58+H$62)</f>
        <v>1.1933174224343676E-3</v>
      </c>
      <c r="S42" s="1108"/>
      <c r="T42" s="65">
        <f t="shared" ref="T42" si="199">J42/(J$10+J$14+J$18+J$22+J$26+J$30+J$34+J$38+J$42+J$46+J$50+J$54+J$58+J$62)</f>
        <v>2.0289782911770563E-3</v>
      </c>
      <c r="U42" s="65">
        <f t="shared" ref="U42" si="200">K42/(K$10+K$14+K$18+K$22+K$26+K$30+K$34+K$38+K$42+K$46+K$50+K$54+K$58+K$62)</f>
        <v>1.3300230537329314E-3</v>
      </c>
      <c r="V42" s="65">
        <f t="shared" ref="V42" si="201">L42/(L$10+L$14+L$18+L$22+L$26+L$30+L$34+L$38+L$42+L$46+L$50+L$54+L$58+L$62)</f>
        <v>2.0832368871811489E-3</v>
      </c>
      <c r="W42" s="65">
        <f t="shared" ref="W42" si="202">M42/(M$10+M$14+M$18+M$22+M$26+M$30+M$34+M$38+M$42+M$46+M$50+M$54+M$58+M$62)</f>
        <v>2.8540849090260435E-3</v>
      </c>
    </row>
    <row r="43" spans="2:23" x14ac:dyDescent="0.3">
      <c r="D43" s="1097"/>
      <c r="E43" s="638"/>
      <c r="F43" s="638"/>
      <c r="G43" s="638"/>
      <c r="H43" s="638"/>
      <c r="I43" s="1105"/>
      <c r="J43" s="1098"/>
      <c r="K43" s="1098"/>
      <c r="L43" s="1098"/>
      <c r="M43" s="1098"/>
      <c r="O43" s="65"/>
      <c r="P43" s="65"/>
      <c r="Q43" s="65"/>
      <c r="R43" s="65"/>
      <c r="S43" s="1105"/>
    </row>
    <row r="44" spans="2:23" x14ac:dyDescent="0.3">
      <c r="B44" s="9" t="s">
        <v>30</v>
      </c>
      <c r="C44" s="9" t="s">
        <v>108</v>
      </c>
      <c r="D44" s="1097" t="s">
        <v>1135</v>
      </c>
      <c r="E44" s="638">
        <f>'1.2'!E71</f>
        <v>75106</v>
      </c>
      <c r="F44" s="638">
        <f>'1.2'!F71</f>
        <v>5048</v>
      </c>
      <c r="G44" s="638">
        <f>'1.2'!G71</f>
        <v>8528</v>
      </c>
      <c r="H44" s="638">
        <f>'1.2'!H71</f>
        <v>2376</v>
      </c>
      <c r="I44" s="1105"/>
      <c r="J44" s="1098">
        <f>'1.2'!J71</f>
        <v>34185</v>
      </c>
      <c r="K44" s="1098">
        <f>'1.2'!K71</f>
        <v>2293</v>
      </c>
      <c r="L44" s="1098">
        <f>'1.2'!L71</f>
        <v>4172</v>
      </c>
      <c r="M44" s="1098">
        <f>'1.2'!M71</f>
        <v>1146</v>
      </c>
      <c r="O44" s="65">
        <f t="shared" ref="O44" si="203">E44/(E$8+E$12+E$16+E$20+E$24+E$28+E$32+E$36+E$40+E$44+E$48+E$52+E$56+E$60)</f>
        <v>0.30041198352065918</v>
      </c>
      <c r="P44" s="65">
        <f t="shared" ref="P44" si="204">F44/(F$8+F$12+F$16+F$20+F$24+F$28+F$32+F$36+F$40+F$44+F$48+F$52+F$56+F$60)</f>
        <v>0.29432686140749809</v>
      </c>
      <c r="Q44" s="65">
        <f t="shared" ref="Q44" si="205">G44/(G$8+G$12+G$16+G$20+G$24+G$28+G$32+G$36+G$40+G$44+G$48+G$52+G$56+G$60)</f>
        <v>0.29775496665619217</v>
      </c>
      <c r="R44" s="65">
        <f t="shared" ref="R44" si="206">H44/(H$8+H$12+H$16+H$20+H$24+H$28+H$32+H$36+H$40+H$44+H$48+H$52+H$56+H$60)</f>
        <v>0.30575215544974904</v>
      </c>
      <c r="S44" s="1105"/>
      <c r="T44" s="65">
        <f t="shared" ref="T44" si="207">J44/(J$8+J$12+J$16+J$20+J$24+J$28+J$32+J$36+J$40+J$44+J$48+J$52+J$56+J$60)</f>
        <v>0.35835211489071755</v>
      </c>
      <c r="U44" s="65">
        <f t="shared" ref="U44" si="208">K44/(K$8+K$12+K$16+K$20+K$24+K$28+K$32+K$36+K$40+K$44+K$48+K$52+K$56+K$60)</f>
        <v>0.34522734116230053</v>
      </c>
      <c r="V44" s="65">
        <f t="shared" ref="V44" si="209">L44/(L$8+L$12+L$16+L$20+L$24+L$28+L$32+L$36+L$40+L$44+L$48+L$52+L$56+L$60)</f>
        <v>0.33179576904724034</v>
      </c>
      <c r="W44" s="65">
        <f t="shared" ref="W44" si="210">M44/(M$8+M$12+M$16+M$20+M$24+M$28+M$32+M$36+M$40+M$44+M$48+M$52+M$56+M$60)</f>
        <v>0.34854014598540145</v>
      </c>
    </row>
    <row r="45" spans="2:23" x14ac:dyDescent="0.3">
      <c r="B45" s="9" t="s">
        <v>30</v>
      </c>
      <c r="C45" s="9" t="s">
        <v>108</v>
      </c>
      <c r="D45" s="1097" t="s">
        <v>64</v>
      </c>
      <c r="E45" s="638">
        <f>'1.2'!E72</f>
        <v>65085</v>
      </c>
      <c r="F45" s="638">
        <f>'1.2'!F72</f>
        <v>4326</v>
      </c>
      <c r="G45" s="638">
        <f>'1.2'!G72</f>
        <v>8047</v>
      </c>
      <c r="H45" s="638">
        <f>'1.2'!H72</f>
        <v>2173</v>
      </c>
      <c r="I45" s="1105"/>
      <c r="J45" s="1098">
        <f>'1.2'!J72</f>
        <v>29398</v>
      </c>
      <c r="K45" s="1098">
        <f>'1.2'!K72</f>
        <v>1951</v>
      </c>
      <c r="L45" s="1098">
        <f>'1.2'!L72</f>
        <v>3804</v>
      </c>
      <c r="M45" s="1098">
        <f>'1.2'!M72</f>
        <v>1001</v>
      </c>
      <c r="O45" s="65">
        <f t="shared" ref="O45" si="211">E45/(E$9+E$13+E$17+E$21+E$25+E$29+E$33+E$37+E$41+E$45+E$49+E$53+E$57+E$61)</f>
        <v>0.25439230784263911</v>
      </c>
      <c r="P45" s="65">
        <f t="shared" ref="P45" si="212">F45/(F$9+F$13+F$17+F$21+F$25+F$29+F$33+F$37+F$41+F$45+F$49+F$53+F$57+F$61)</f>
        <v>0.25070993914807305</v>
      </c>
      <c r="Q45" s="65">
        <f t="shared" ref="Q45" si="213">G45/(G$9+G$13+G$17+G$21+G$25+G$29+G$33+G$37+G$41+G$45+G$49+G$53+G$57+G$61)</f>
        <v>0.26949998325463009</v>
      </c>
      <c r="R45" s="65">
        <f t="shared" ref="R45" si="214">H45/(H$9+H$13+H$17+H$21+H$25+H$29+H$33+H$37+H$41+H$45+H$49+H$53+H$57+H$61)</f>
        <v>0.26659305606674027</v>
      </c>
      <c r="S45" s="1105"/>
      <c r="T45" s="65">
        <f t="shared" ref="T45" si="215">J45/(J$9+J$13+J$17+J$21+J$25+J$29+J$33+J$37+J$41+J$45+J$49+J$53+J$57+J$61)</f>
        <v>0.45035770638969314</v>
      </c>
      <c r="U45" s="65">
        <f t="shared" ref="U45" si="216">K45/(K$9+K$13+K$17+K$21+K$25+K$29+K$33+K$37+K$41+K$45+K$49+K$53+K$57+K$61)</f>
        <v>0.42083692838654013</v>
      </c>
      <c r="V45" s="65">
        <f t="shared" ref="V45" si="217">L45/(L$9+L$13+L$17+L$21+L$25+L$29+L$33+L$37+L$41+L$45+L$49+L$53+L$57+L$61)</f>
        <v>0.42140245928880027</v>
      </c>
      <c r="W45" s="65">
        <f t="shared" ref="W45" si="218">M45/(M$9+M$13+M$17+M$21+M$25+M$29+M$33+M$37+M$41+M$45+M$49+M$53+M$57+M$61)</f>
        <v>0.43183779119930976</v>
      </c>
    </row>
    <row r="46" spans="2:23" x14ac:dyDescent="0.3">
      <c r="B46" s="9" t="s">
        <v>30</v>
      </c>
      <c r="C46" s="9" t="s">
        <v>108</v>
      </c>
      <c r="D46" s="1097" t="s">
        <v>1134</v>
      </c>
      <c r="E46" s="638">
        <f>'1.2'!E73</f>
        <v>140191</v>
      </c>
      <c r="F46" s="638">
        <f>'1.2'!F73</f>
        <v>9374</v>
      </c>
      <c r="G46" s="638">
        <f>'1.2'!G73</f>
        <v>16575</v>
      </c>
      <c r="H46" s="638">
        <f>'1.2'!H73</f>
        <v>4549</v>
      </c>
      <c r="I46" s="1105"/>
      <c r="J46" s="1098">
        <f>'1.2'!J73</f>
        <v>63583</v>
      </c>
      <c r="K46" s="1098">
        <f>'1.2'!K73</f>
        <v>4244</v>
      </c>
      <c r="L46" s="1098">
        <f>'1.2'!L73</f>
        <v>7976</v>
      </c>
      <c r="M46" s="1098">
        <f>'1.2'!M73</f>
        <v>2147</v>
      </c>
      <c r="O46" s="65">
        <f t="shared" ref="O46" si="219">E46/(E$10+E$14+E$18+E$22+E$26+E$30+E$34+E$38+E$42+E$46+E$50+E$54+E$58+E$62)</f>
        <v>0.27713672890452795</v>
      </c>
      <c r="P46" s="65">
        <f t="shared" ref="P46" si="220">F46/(F$10+F$14+F$18+F$22+F$26+F$30+F$34+F$38+F$42+F$46+F$50+F$54+F$58+F$62)</f>
        <v>0.27245247921874094</v>
      </c>
      <c r="Q46" s="65">
        <f t="shared" ref="Q46" si="221">G46/(G$10+G$14+G$18+G$22+G$26+G$30+G$34+G$38+G$42+G$46+G$50+G$54+G$58+G$62)</f>
        <v>0.28333333333333333</v>
      </c>
      <c r="R46" s="65">
        <f t="shared" ref="R46" si="222">H46/(H$10+H$14+H$18+H$22+H$26+H$30+H$34+H$38+H$42+H$46+H$50+H$54+H$58+H$62)</f>
        <v>0.28570531340283883</v>
      </c>
      <c r="S46" s="1105"/>
      <c r="T46" s="65">
        <f t="shared" ref="T46" si="223">J46/(J$10+J$14+J$18+J$22+J$26+J$30+J$34+J$38+J$42+J$46+J$50+J$54+J$58+J$62)</f>
        <v>0.39573167695678152</v>
      </c>
      <c r="U46" s="65">
        <f t="shared" ref="U46" si="224">K46/(K$10+K$14+K$18+K$22+K$26+K$30+K$34+K$38+K$42+K$46+K$50+K$54+K$58+K$62)</f>
        <v>0.37630785600283739</v>
      </c>
      <c r="V46" s="65">
        <f t="shared" ref="V46" si="225">L46/(L$10+L$14+L$18+L$22+L$26+L$30+L$34+L$38+L$42+L$46+L$50+L$54+L$58+L$62)</f>
        <v>0.36924216471459653</v>
      </c>
      <c r="W46" s="65">
        <f t="shared" ref="W46" si="226">M46/(M$10+M$14+M$18+M$22+M$26+M$30+M$34+M$38+M$42+M$46+M$50+M$54+M$58+M$62)</f>
        <v>0.38298251872993222</v>
      </c>
    </row>
    <row r="47" spans="2:23" x14ac:dyDescent="0.3">
      <c r="D47" s="1097"/>
      <c r="E47" s="638"/>
      <c r="F47" s="638"/>
      <c r="G47" s="638"/>
      <c r="H47" s="638"/>
      <c r="I47" s="1105"/>
      <c r="J47" s="1098"/>
      <c r="K47" s="1098"/>
      <c r="L47" s="1098"/>
      <c r="M47" s="1098"/>
      <c r="O47" s="65"/>
      <c r="P47" s="65"/>
      <c r="Q47" s="65"/>
      <c r="R47" s="65"/>
      <c r="S47" s="1105"/>
    </row>
    <row r="48" spans="2:23" x14ac:dyDescent="0.3">
      <c r="B48" s="9" t="s">
        <v>36</v>
      </c>
      <c r="C48" s="9" t="s">
        <v>35</v>
      </c>
      <c r="D48" s="1097" t="s">
        <v>1135</v>
      </c>
      <c r="E48" s="638">
        <f>'1.2'!E83</f>
        <v>34825</v>
      </c>
      <c r="F48" s="638">
        <f>'1.2'!F83</f>
        <v>2608</v>
      </c>
      <c r="G48" s="638">
        <f>'1.2'!G83</f>
        <v>3221</v>
      </c>
      <c r="H48" s="638">
        <f>'1.2'!H83</f>
        <v>1027</v>
      </c>
      <c r="I48" s="1105"/>
      <c r="J48" s="1098">
        <f>'1.2'!J83</f>
        <v>9573</v>
      </c>
      <c r="K48" s="1098">
        <f>'1.2'!K83</f>
        <v>724</v>
      </c>
      <c r="L48" s="1098">
        <f>'1.2'!L83</f>
        <v>919</v>
      </c>
      <c r="M48" s="1098">
        <f>'1.2'!M83</f>
        <v>297</v>
      </c>
      <c r="O48" s="65">
        <f t="shared" ref="O48" si="227">E48/(E$8+E$12+E$16+E$20+E$24+E$28+E$32+E$36+E$40+E$44+E$48+E$52+E$56+E$60)</f>
        <v>0.13929442822287108</v>
      </c>
      <c r="P48" s="65">
        <f t="shared" ref="P48" si="228">F48/(F$8+F$12+F$16+F$20+F$24+F$28+F$32+F$36+F$40+F$44+F$48+F$52+F$56+F$60)</f>
        <v>0.15206110430878667</v>
      </c>
      <c r="Q48" s="65">
        <f t="shared" ref="Q48" si="229">G48/(G$8+G$12+G$16+G$20+G$24+G$28+G$32+G$36+G$40+G$44+G$48+G$52+G$56+G$60)</f>
        <v>0.11246115708250411</v>
      </c>
      <c r="R48" s="65">
        <f t="shared" ref="R48" si="230">H48/(H$8+H$12+H$16+H$20+H$24+H$28+H$32+H$36+H$40+H$44+H$48+H$52+H$56+H$60)</f>
        <v>0.13215802342040922</v>
      </c>
      <c r="S48" s="1105"/>
      <c r="T48" s="65">
        <f t="shared" ref="T48" si="231">J48/(J$8+J$12+J$16+J$20+J$24+J$28+J$32+J$36+J$40+J$44+J$48+J$52+J$56+J$60)</f>
        <v>0.1003511714450443</v>
      </c>
      <c r="U48" s="65">
        <f t="shared" ref="U48" si="232">K48/(K$8+K$12+K$16+K$20+K$24+K$28+K$32+K$36+K$40+K$44+K$48+K$52+K$56+K$60)</f>
        <v>0.10900331225534478</v>
      </c>
      <c r="V48" s="65">
        <f t="shared" ref="V48" si="233">L48/(L$8+L$12+L$16+L$20+L$24+L$28+L$32+L$36+L$40+L$44+L$48+L$52+L$56+L$60)</f>
        <v>7.3087323047558453E-2</v>
      </c>
      <c r="W48" s="65">
        <f t="shared" ref="W48" si="234">M48/(M$8+M$12+M$16+M$20+M$24+M$28+M$32+M$36+M$40+M$44+M$48+M$52+M$56+M$60)</f>
        <v>9.0328467153284672E-2</v>
      </c>
    </row>
    <row r="49" spans="2:23" x14ac:dyDescent="0.3">
      <c r="B49" s="9" t="s">
        <v>36</v>
      </c>
      <c r="C49" s="9" t="s">
        <v>35</v>
      </c>
      <c r="D49" s="1097" t="s">
        <v>64</v>
      </c>
      <c r="E49" s="638">
        <f>'1.2'!E84</f>
        <v>36334</v>
      </c>
      <c r="F49" s="638">
        <f>'1.2'!F84</f>
        <v>2836</v>
      </c>
      <c r="G49" s="638">
        <f>'1.2'!G84</f>
        <v>3907</v>
      </c>
      <c r="H49" s="638">
        <f>'1.2'!H84</f>
        <v>1174</v>
      </c>
      <c r="I49" s="1105"/>
      <c r="J49" s="1098">
        <f>'1.2'!J84</f>
        <v>7488</v>
      </c>
      <c r="K49" s="1098">
        <f>'1.2'!K84</f>
        <v>641</v>
      </c>
      <c r="L49" s="1098">
        <f>'1.2'!L84</f>
        <v>960</v>
      </c>
      <c r="M49" s="1098">
        <f>'1.2'!M84</f>
        <v>277</v>
      </c>
      <c r="O49" s="65">
        <f t="shared" ref="O49" si="235">E49/(E$9+E$13+E$17+E$21+E$25+E$29+E$33+E$37+E$41+E$45+E$49+E$53+E$57+E$61)</f>
        <v>0.14201567355234615</v>
      </c>
      <c r="P49" s="65">
        <f t="shared" ref="P49" si="236">F49/(F$9+F$13+F$17+F$21+F$25+F$29+F$33+F$37+F$41+F$45+F$49+F$53+F$57+F$61)</f>
        <v>0.16435815705592582</v>
      </c>
      <c r="Q49" s="65">
        <f t="shared" ref="Q49" si="237">G49/(G$9+G$13+G$17+G$21+G$25+G$29+G$33+G$37+G$41+G$45+G$49+G$53+G$57+G$61)</f>
        <v>0.13084832043939851</v>
      </c>
      <c r="R49" s="65">
        <f t="shared" ref="R49" si="238">H49/(H$9+H$13+H$17+H$21+H$25+H$29+H$33+H$37+H$41+H$45+H$49+H$53+H$57+H$61)</f>
        <v>0.14403140718930194</v>
      </c>
      <c r="S49" s="1105"/>
      <c r="T49" s="65">
        <f t="shared" ref="T49" si="239">J49/(J$9+J$13+J$17+J$21+J$25+J$29+J$33+J$37+J$41+J$45+J$49+J$53+J$57+J$61)</f>
        <v>0.11471115400523921</v>
      </c>
      <c r="U49" s="65">
        <f t="shared" ref="U49" si="240">K49/(K$9+K$13+K$17+K$21+K$25+K$29+K$33+K$37+K$41+K$45+K$49+K$53+K$57+K$61)</f>
        <v>0.13826574633304572</v>
      </c>
      <c r="V49" s="65">
        <f t="shared" ref="V49" si="241">L49/(L$9+L$13+L$17+L$21+L$25+L$29+L$33+L$37+L$41+L$45+L$49+L$53+L$57+L$61)</f>
        <v>0.10634762379528083</v>
      </c>
      <c r="W49" s="65">
        <f t="shared" ref="W49" si="242">M49/(M$9+M$13+M$17+M$21+M$25+M$29+M$33+M$37+M$41+M$45+M$49+M$53+M$57+M$61)</f>
        <v>0.11949956859361519</v>
      </c>
    </row>
    <row r="50" spans="2:23" ht="14.25" customHeight="1" x14ac:dyDescent="0.3">
      <c r="B50" s="9" t="s">
        <v>36</v>
      </c>
      <c r="C50" s="9" t="s">
        <v>35</v>
      </c>
      <c r="D50" s="1097" t="s">
        <v>1134</v>
      </c>
      <c r="E50" s="638">
        <f>'1.2'!E85</f>
        <v>71159</v>
      </c>
      <c r="F50" s="638">
        <f>'1.2'!F85</f>
        <v>5444</v>
      </c>
      <c r="G50" s="638">
        <f>'1.2'!G85</f>
        <v>7128</v>
      </c>
      <c r="H50" s="638">
        <f>'1.2'!H85</f>
        <v>2201</v>
      </c>
      <c r="I50" s="1105"/>
      <c r="J50" s="1098">
        <f>'1.2'!J85</f>
        <v>17061</v>
      </c>
      <c r="K50" s="1098">
        <f>'1.2'!K85</f>
        <v>1365</v>
      </c>
      <c r="L50" s="1098">
        <f>'1.2'!L85</f>
        <v>1879</v>
      </c>
      <c r="M50" s="1098">
        <f>'1.2'!M85</f>
        <v>574</v>
      </c>
      <c r="O50" s="65">
        <f t="shared" ref="O50" si="243">E50/(E$10+E$14+E$18+E$22+E$26+E$30+E$34+E$38+E$42+E$46+E$50+E$54+E$58+E$62)</f>
        <v>0.14067074556938253</v>
      </c>
      <c r="P50" s="65">
        <f t="shared" ref="P50" si="244">F50/(F$10+F$14+F$18+F$22+F$26+F$30+F$34+F$38+F$42+F$46+F$50+F$54+F$58+F$62)</f>
        <v>0.15822821600883566</v>
      </c>
      <c r="Q50" s="65">
        <f t="shared" ref="Q50" si="245">G50/(G$10+G$14+G$18+G$22+G$26+G$30+G$34+G$38+G$42+G$46+G$50+G$54+G$58+G$62)</f>
        <v>0.12184615384615384</v>
      </c>
      <c r="R50" s="65">
        <f t="shared" ref="R50" si="246">H50/(H$10+H$14+H$18+H$22+H$26+H$30+H$34+H$38+H$42+H$46+H$50+H$54+H$58+H$62)</f>
        <v>0.13823640246200225</v>
      </c>
      <c r="S50" s="1105"/>
      <c r="T50" s="65">
        <f t="shared" ref="T50" si="247">J50/(J$10+J$14+J$18+J$22+J$26+J$30+J$34+J$38+J$42+J$46+J$50+J$54+J$58+J$62)</f>
        <v>0.10618527185819558</v>
      </c>
      <c r="U50" s="65">
        <f t="shared" ref="U50" si="248">K50/(K$10+K$14+K$18+K$22+K$26+K$30+K$34+K$38+K$42+K$46+K$50+K$54+K$58+K$62)</f>
        <v>0.12103209788969675</v>
      </c>
      <c r="V50" s="65">
        <f t="shared" ref="V50" si="249">L50/(L$10+L$14+L$18+L$22+L$26+L$30+L$34+L$38+L$42+L$46+L$50+L$54+L$58+L$62)</f>
        <v>8.6986713578075095E-2</v>
      </c>
      <c r="W50" s="65">
        <f t="shared" ref="W50" si="250">M50/(M$10+M$14+M$18+M$22+M$26+M$30+M$34+M$38+M$42+M$46+M$50+M$54+M$58+M$62)</f>
        <v>0.10239029611130931</v>
      </c>
    </row>
    <row r="51" spans="2:23" ht="14.25" customHeight="1" x14ac:dyDescent="0.3">
      <c r="D51" s="1097"/>
      <c r="E51" s="638"/>
      <c r="F51" s="638"/>
      <c r="G51" s="638"/>
      <c r="H51" s="638"/>
      <c r="I51" s="1105"/>
      <c r="J51" s="1098"/>
      <c r="K51" s="1098"/>
      <c r="L51" s="1098"/>
      <c r="M51" s="1098"/>
      <c r="O51" s="65"/>
      <c r="P51" s="65"/>
      <c r="Q51" s="65"/>
      <c r="R51" s="65"/>
      <c r="S51" s="1105"/>
    </row>
    <row r="52" spans="2:23" x14ac:dyDescent="0.3">
      <c r="B52" s="9" t="s">
        <v>38</v>
      </c>
      <c r="C52" s="9" t="s">
        <v>37</v>
      </c>
      <c r="D52" s="1097" t="s">
        <v>1135</v>
      </c>
      <c r="E52" s="638">
        <f>'1.2'!E91</f>
        <v>3059</v>
      </c>
      <c r="F52" s="638">
        <f>'1.2'!F91</f>
        <v>210</v>
      </c>
      <c r="G52" s="638">
        <f>'1.2'!G91</f>
        <v>565</v>
      </c>
      <c r="H52" s="638">
        <f>'1.2'!H91</f>
        <v>124</v>
      </c>
      <c r="I52" s="1105"/>
      <c r="J52" s="638">
        <f>'1.2'!J91</f>
        <v>1111</v>
      </c>
      <c r="K52" s="638">
        <f>'1.2'!K91</f>
        <v>85</v>
      </c>
      <c r="L52" s="638">
        <f>'1.2'!L91</f>
        <v>276</v>
      </c>
      <c r="M52" s="638">
        <f>'1.2'!M91</f>
        <v>50</v>
      </c>
      <c r="O52" s="65">
        <f>E52/(E$8+E$12+E$16+E$20+E$24+E$28+E$32+E$36+E$40+E$44+E$48+E$52+E$56+E$60)</f>
        <v>1.2235510579576817E-2</v>
      </c>
      <c r="P52" s="65">
        <f t="shared" ref="P52" si="251">F52/(F$8+F$12+F$16+F$20+F$24+F$28+F$32+F$36+F$40+F$44+F$48+F$52+F$56+F$60)</f>
        <v>1.2244184012594018E-2</v>
      </c>
      <c r="Q52" s="65">
        <f t="shared" ref="Q52" si="252">G52/(G$8+G$12+G$16+G$20+G$24+G$28+G$32+G$36+G$40+G$44+G$48+G$52+G$56+G$60)</f>
        <v>1.9726964840613107E-2</v>
      </c>
      <c r="R52" s="65">
        <f t="shared" ref="R52" si="253">H52/(H$8+H$12+H$16+H$20+H$24+H$28+H$32+H$36+H$40+H$44+H$48+H$52+H$56+H$60)</f>
        <v>1.5956762321451552E-2</v>
      </c>
      <c r="S52" s="1106"/>
      <c r="T52" s="65">
        <f t="shared" ref="T52" si="254">J52/(J$8+J$12+J$16+J$20+J$24+J$28+J$32+J$36+J$40+J$44+J$48+J$52+J$56+J$60)</f>
        <v>1.1646312699827036E-2</v>
      </c>
      <c r="U52" s="65">
        <f t="shared" ref="U52" si="255">K52/(K$8+K$12+K$16+K$20+K$24+K$28+K$32+K$36+K$40+K$44+K$48+K$52+K$56+K$60)</f>
        <v>1.2797350195724179E-2</v>
      </c>
      <c r="V52" s="65">
        <f t="shared" ref="V52" si="256">L52/(L$8+L$12+L$16+L$20+L$24+L$28+L$32+L$36+L$40+L$44+L$48+L$52+L$56+L$60)</f>
        <v>2.1950055670431047E-2</v>
      </c>
      <c r="W52" s="65">
        <f t="shared" ref="W52" si="257">M52/(M$8+M$12+M$16+M$20+M$24+M$28+M$32+M$36+M$40+M$44+M$48+M$52+M$56+M$60)</f>
        <v>1.5206812652068127E-2</v>
      </c>
    </row>
    <row r="53" spans="2:23" x14ac:dyDescent="0.3">
      <c r="B53" s="9" t="s">
        <v>38</v>
      </c>
      <c r="C53" s="9" t="s">
        <v>37</v>
      </c>
      <c r="D53" s="1097" t="s">
        <v>64</v>
      </c>
      <c r="E53" s="638">
        <f>'1.2'!E92</f>
        <v>2871</v>
      </c>
      <c r="F53" s="638">
        <f>'1.2'!F92</f>
        <v>201</v>
      </c>
      <c r="G53" s="638">
        <f>'1.2'!G92</f>
        <v>468</v>
      </c>
      <c r="H53" s="638">
        <f>'1.2'!H92</f>
        <v>114</v>
      </c>
      <c r="I53" s="1105"/>
      <c r="J53" s="638">
        <f>'1.2'!J92</f>
        <v>646</v>
      </c>
      <c r="K53" s="638">
        <f>'1.2'!K92</f>
        <v>45</v>
      </c>
      <c r="L53" s="638">
        <f>'1.2'!L92</f>
        <v>149</v>
      </c>
      <c r="M53" s="638">
        <f>'1.2'!M92</f>
        <v>28</v>
      </c>
      <c r="O53" s="65">
        <f t="shared" ref="O53" si="258">E53/(E$9+E$13+E$17+E$21+E$25+E$29+E$33+E$37+E$41+E$45+E$49+E$53+E$57+E$61)</f>
        <v>1.1221638101194082E-2</v>
      </c>
      <c r="P53" s="65">
        <f t="shared" ref="P53" si="259">F53/(F$9+F$13+F$17+F$21+F$25+F$29+F$33+F$37+F$41+F$45+F$49+F$53+F$57+F$61)</f>
        <v>1.1648797450014488E-2</v>
      </c>
      <c r="Q53" s="65">
        <f t="shared" ref="Q53" si="260">G53/(G$9+G$13+G$17+G$21+G$25+G$29+G$33+G$37+G$41+G$45+G$49+G$53+G$57+G$61)</f>
        <v>1.5673666231287048E-2</v>
      </c>
      <c r="R53" s="65">
        <f t="shared" ref="R53" si="261">H53/(H$9+H$13+H$17+H$21+H$25+H$29+H$33+H$37+H$41+H$45+H$49+H$53+H$57+H$61)</f>
        <v>1.3986013986013986E-2</v>
      </c>
      <c r="S53" s="1106"/>
      <c r="T53" s="65">
        <f t="shared" ref="T53" si="262">J53/(J$9+J$13+J$17+J$21+J$25+J$29+J$33+J$37+J$41+J$45+J$49+J$53+J$57+J$61)</f>
        <v>9.8962881259861812E-3</v>
      </c>
      <c r="U53" s="65">
        <f t="shared" ref="U53" si="263">K53/(K$9+K$13+K$17+K$21+K$25+K$29+K$33+K$37+K$41+K$45+K$49+K$53+K$57+K$61)</f>
        <v>9.7066436583261428E-3</v>
      </c>
      <c r="V53" s="65">
        <f t="shared" ref="V53" si="264">L53/(L$9+L$13+L$17+L$21+L$25+L$29+L$33+L$37+L$41+L$45+L$49+L$53+L$57+L$61)</f>
        <v>1.6506037443225877E-2</v>
      </c>
      <c r="W53" s="65">
        <f t="shared" ref="W53" si="265">M53/(M$9+M$13+M$17+M$21+M$25+M$29+M$33+M$37+M$41+M$45+M$49+M$53+M$57+M$61)</f>
        <v>1.2079378774805867E-2</v>
      </c>
    </row>
    <row r="54" spans="2:23" x14ac:dyDescent="0.3">
      <c r="B54" s="9" t="s">
        <v>38</v>
      </c>
      <c r="C54" s="9" t="s">
        <v>37</v>
      </c>
      <c r="D54" s="1097" t="s">
        <v>1134</v>
      </c>
      <c r="E54" s="638">
        <f>'1.2'!E93</f>
        <v>5930</v>
      </c>
      <c r="F54" s="638">
        <f>'1.2'!F93</f>
        <v>411</v>
      </c>
      <c r="G54" s="638">
        <f>'1.2'!G93</f>
        <v>1033</v>
      </c>
      <c r="H54" s="638">
        <f>'1.2'!H93</f>
        <v>238</v>
      </c>
      <c r="I54" s="1105"/>
      <c r="J54" s="638">
        <f>'1.2'!J93</f>
        <v>1757</v>
      </c>
      <c r="K54" s="638">
        <f>'1.2'!K93</f>
        <v>130</v>
      </c>
      <c r="L54" s="638">
        <f>'1.2'!L93</f>
        <v>425</v>
      </c>
      <c r="M54" s="638">
        <f>'1.2'!M93</f>
        <v>78</v>
      </c>
      <c r="O54" s="65">
        <f t="shared" ref="O54" si="266">E54/(E$10+E$14+E$18+E$22+E$26+E$30+E$34+E$38+E$42+E$46+E$50+E$54+E$58+E$62)</f>
        <v>1.1722726868371371E-2</v>
      </c>
      <c r="P54" s="65">
        <f t="shared" ref="P54" si="267">F54/(F$10+F$14+F$18+F$22+F$26+F$30+F$34+F$38+F$42+F$46+F$50+F$54+F$58+F$62)</f>
        <v>1.1945590885310702E-2</v>
      </c>
      <c r="Q54" s="65">
        <f t="shared" ref="Q54" si="268">G54/(G$10+G$14+G$18+G$22+G$26+G$30+G$34+G$38+G$42+G$46+G$50+G$54+G$58+G$62)</f>
        <v>1.7658119658119659E-2</v>
      </c>
      <c r="R54" s="65">
        <f t="shared" ref="R54" si="269">H54/(H$10+H$14+H$18+H$22+H$26+H$30+H$34+H$38+H$42+H$46+H$50+H$54+H$58+H$62)</f>
        <v>1.4947870870493657E-2</v>
      </c>
      <c r="S54" s="1106"/>
      <c r="T54" s="65">
        <f t="shared" ref="T54" si="270">J54/(J$10+J$14+J$18+J$22+J$26+J$30+J$34+J$38+J$42+J$46+J$50+J$54+J$58+J$62)</f>
        <v>1.093532164907389E-2</v>
      </c>
      <c r="U54" s="65">
        <f t="shared" ref="U54" si="271">K54/(K$10+K$14+K$18+K$22+K$26+K$30+K$34+K$38+K$42+K$46+K$50+K$54+K$58+K$62)</f>
        <v>1.1526866465685405E-2</v>
      </c>
      <c r="V54" s="65">
        <f t="shared" ref="V54" si="272">L54/(L$10+L$14+L$18+L$22+L$26+L$30+L$34+L$38+L$42+L$46+L$50+L$54+L$58+L$62)</f>
        <v>1.967501504559974E-2</v>
      </c>
      <c r="W54" s="65">
        <f t="shared" ref="W54" si="273">M54/(M$10+M$14+M$18+M$22+M$26+M$30+M$34+M$38+M$42+M$46+M$50+M$54+M$58+M$62)</f>
        <v>1.3913663931501962E-2</v>
      </c>
    </row>
    <row r="55" spans="2:23" x14ac:dyDescent="0.3">
      <c r="D55" s="1097"/>
      <c r="E55" s="638"/>
      <c r="F55" s="638"/>
      <c r="G55" s="638"/>
      <c r="H55" s="638"/>
      <c r="I55" s="1105"/>
      <c r="J55" s="1098"/>
      <c r="K55" s="1098"/>
      <c r="L55" s="1098"/>
      <c r="M55" s="1098"/>
      <c r="O55" s="65"/>
      <c r="P55" s="65"/>
      <c r="Q55" s="65"/>
      <c r="R55" s="65"/>
      <c r="S55" s="1105"/>
    </row>
    <row r="56" spans="2:23" x14ac:dyDescent="0.3">
      <c r="B56" s="9" t="s">
        <v>913</v>
      </c>
      <c r="C56" s="9" t="s">
        <v>912</v>
      </c>
      <c r="D56" s="1097" t="s">
        <v>1135</v>
      </c>
      <c r="E56" s="638">
        <f>'1.2'!E95</f>
        <v>17270</v>
      </c>
      <c r="F56" s="638">
        <f>'1.2'!F95</f>
        <v>1105</v>
      </c>
      <c r="G56" s="638">
        <f>'1.2'!G95</f>
        <v>1352</v>
      </c>
      <c r="H56" s="638">
        <f>'1.2'!H95</f>
        <v>532</v>
      </c>
      <c r="I56" s="1105"/>
      <c r="J56" s="638">
        <f>'1.2'!J95</f>
        <v>1158</v>
      </c>
      <c r="K56" s="638">
        <f>'1.2'!K95</f>
        <v>70</v>
      </c>
      <c r="L56" s="638">
        <f>'1.2'!L95</f>
        <v>115</v>
      </c>
      <c r="M56" s="638">
        <f>'1.2'!M95</f>
        <v>43</v>
      </c>
      <c r="O56" s="65">
        <f t="shared" ref="O56" si="274">E56/(E$8+E$12+E$16+E$20+E$24+E$28+E$32+E$36+E$40+E$44+E$48+E$52+E$56+E$60)</f>
        <v>6.9077236910523573E-2</v>
      </c>
      <c r="P56" s="65">
        <f t="shared" ref="P56" si="275">F56/(F$8+F$12+F$16+F$20+F$24+F$28+F$32+F$36+F$40+F$44+F$48+F$52+F$56+F$60)</f>
        <v>6.4427730161506616E-2</v>
      </c>
      <c r="Q56" s="65">
        <f t="shared" ref="Q56" si="276">G56/(G$8+G$12+G$16+G$20+G$24+G$28+G$32+G$36+G$40+G$44+G$48+G$52+G$56+G$60)</f>
        <v>4.7205055689396321E-2</v>
      </c>
      <c r="R56" s="65">
        <f t="shared" ref="R56" si="277">H56/(H$8+H$12+H$16+H$20+H$24+H$28+H$32+H$36+H$40+H$44+H$48+H$52+H$56+H$60)</f>
        <v>6.8459657701711488E-2</v>
      </c>
      <c r="S56" s="1106"/>
      <c r="T56" s="65">
        <f t="shared" ref="T56" si="278">J56/(J$8+J$12+J$16+J$20+J$24+J$28+J$32+J$36+J$40+J$44+J$48+J$52+J$56+J$60)</f>
        <v>1.2139000995859323E-2</v>
      </c>
      <c r="U56" s="65">
        <f t="shared" ref="U56" si="279">K56/(K$8+K$12+K$16+K$20+K$24+K$28+K$32+K$36+K$40+K$44+K$48+K$52+K$56+K$60)</f>
        <v>1.0538994278831678E-2</v>
      </c>
      <c r="V56" s="65">
        <f t="shared" ref="V56" si="280">L56/(L$8+L$12+L$16+L$20+L$24+L$28+L$32+L$36+L$40+L$44+L$48+L$52+L$56+L$60)</f>
        <v>9.1458565293462708E-3</v>
      </c>
      <c r="W56" s="65">
        <f t="shared" ref="W56" si="281">M56/(M$8+M$12+M$16+M$20+M$24+M$28+M$32+M$36+M$40+M$44+M$48+M$52+M$56+M$60)</f>
        <v>1.3077858880778588E-2</v>
      </c>
    </row>
    <row r="57" spans="2:23" x14ac:dyDescent="0.3">
      <c r="B57" s="9" t="s">
        <v>913</v>
      </c>
      <c r="C57" s="9" t="s">
        <v>912</v>
      </c>
      <c r="D57" s="1097" t="s">
        <v>64</v>
      </c>
      <c r="E57" s="638">
        <f>'1.2'!E96</f>
        <v>35467</v>
      </c>
      <c r="F57" s="638">
        <f>'1.2'!F96</f>
        <v>2153</v>
      </c>
      <c r="G57" s="638">
        <f>'1.2'!G96</f>
        <v>3006</v>
      </c>
      <c r="H57" s="638">
        <f>'1.2'!H96</f>
        <v>1224</v>
      </c>
      <c r="I57" s="1105"/>
      <c r="J57" s="638">
        <f>'1.2'!J96</f>
        <v>1310</v>
      </c>
      <c r="K57" s="638">
        <f>'1.2'!K96</f>
        <v>82</v>
      </c>
      <c r="L57" s="638">
        <f>'1.2'!L96</f>
        <v>139</v>
      </c>
      <c r="M57" s="638">
        <f>'1.2'!M96</f>
        <v>54</v>
      </c>
      <c r="O57" s="65">
        <f t="shared" ref="O57" si="282">E57/(E$9+E$13+E$17+E$21+E$25+E$29+E$33+E$37+E$41+E$45+E$49+E$53+E$57+E$61)</f>
        <v>0.13862690300768044</v>
      </c>
      <c r="P57" s="65">
        <f t="shared" ref="P57" si="283">F57/(F$9+F$13+F$17+F$21+F$25+F$29+F$33+F$37+F$41+F$45+F$49+F$53+F$57+F$61)</f>
        <v>0.12477542741234425</v>
      </c>
      <c r="Q57" s="65">
        <f t="shared" ref="Q57" si="284">G57/(G$9+G$13+G$17+G$21+G$25+G$29+G$33+G$37+G$41+G$45+G$49+G$53+G$57+G$61)</f>
        <v>0.10067316387018989</v>
      </c>
      <c r="R57" s="65">
        <f t="shared" ref="R57" si="285">H57/(H$9+H$13+H$17+H$21+H$25+H$29+H$33+H$37+H$41+H$45+H$49+H$53+H$57+H$61)</f>
        <v>0.15016562384983437</v>
      </c>
      <c r="S57" s="1106"/>
      <c r="T57" s="65">
        <f t="shared" ref="T57" si="286">J57/(J$9+J$13+J$17+J$21+J$25+J$29+J$33+J$37+J$41+J$45+J$49+J$53+J$57+J$61)</f>
        <v>2.0068324218331112E-2</v>
      </c>
      <c r="U57" s="65">
        <f t="shared" ref="U57" si="287">K57/(K$9+K$13+K$17+K$21+K$25+K$29+K$33+K$37+K$41+K$45+K$49+K$53+K$57+K$61)</f>
        <v>1.7687661777394306E-2</v>
      </c>
      <c r="V57" s="65">
        <f t="shared" ref="V57" si="288">L57/(L$9+L$13+L$17+L$21+L$25+L$29+L$33+L$37+L$41+L$45+L$49+L$53+L$57+L$61)</f>
        <v>1.5398249695358369E-2</v>
      </c>
      <c r="W57" s="65">
        <f t="shared" ref="W57" si="289">M57/(M$9+M$13+M$17+M$21+M$25+M$29+M$33+M$37+M$41+M$45+M$49+M$53+M$57+M$61)</f>
        <v>2.3295944779982744E-2</v>
      </c>
    </row>
    <row r="58" spans="2:23" x14ac:dyDescent="0.3">
      <c r="B58" s="9" t="s">
        <v>913</v>
      </c>
      <c r="C58" s="9" t="s">
        <v>912</v>
      </c>
      <c r="D58" s="1097" t="s">
        <v>1134</v>
      </c>
      <c r="E58" s="638">
        <f>'1.2'!E97</f>
        <v>52737</v>
      </c>
      <c r="F58" s="638">
        <f>'1.2'!F97</f>
        <v>3258</v>
      </c>
      <c r="G58" s="638">
        <f>'1.2'!G97</f>
        <v>4358</v>
      </c>
      <c r="H58" s="638">
        <f>'1.2'!H97</f>
        <v>1756</v>
      </c>
      <c r="I58" s="1105"/>
      <c r="J58" s="638">
        <f>'1.2'!J97</f>
        <v>2468</v>
      </c>
      <c r="K58" s="638">
        <f>'1.2'!K97</f>
        <v>152</v>
      </c>
      <c r="L58" s="638">
        <f>'1.2'!L97</f>
        <v>254</v>
      </c>
      <c r="M58" s="638">
        <f>'1.2'!M97</f>
        <v>97</v>
      </c>
      <c r="O58" s="65">
        <f t="shared" ref="O58" si="290">E58/(E$10+E$14+E$18+E$22+E$26+E$30+E$34+E$38+E$42+E$46+E$50+E$54+E$58+E$62)</f>
        <v>0.10425319508554823</v>
      </c>
      <c r="P58" s="65">
        <f t="shared" ref="P58" si="291">F58/(F$10+F$14+F$18+F$22+F$26+F$30+F$34+F$38+F$42+F$46+F$50+F$54+F$58+F$62)</f>
        <v>9.4692786141951979E-2</v>
      </c>
      <c r="Q58" s="65">
        <f t="shared" ref="Q58" si="292">G58/(G$10+G$14+G$18+G$22+G$26+G$30+G$34+G$38+G$42+G$46+G$50+G$54+G$58+G$62)</f>
        <v>7.44957264957265E-2</v>
      </c>
      <c r="R58" s="65">
        <f t="shared" ref="R58" si="293">H58/(H$10+H$14+H$18+H$22+H$26+H$30+H$34+H$38+H$42+H$46+H$50+H$54+H$58+H$62)</f>
        <v>0.11028765230498681</v>
      </c>
      <c r="S58" s="1106"/>
      <c r="T58" s="65">
        <f t="shared" ref="T58" si="294">J58/(J$10+J$14+J$18+J$22+J$26+J$30+J$34+J$38+J$42+J$46+J$50+J$54+J$58+J$62)</f>
        <v>1.5360485958972317E-2</v>
      </c>
      <c r="U58" s="65">
        <f t="shared" ref="U58" si="295">K58/(K$10+K$14+K$18+K$22+K$26+K$30+K$34+K$38+K$42+K$46+K$50+K$54+K$58+K$62)</f>
        <v>1.3477566944493705E-2</v>
      </c>
      <c r="V58" s="65">
        <f t="shared" ref="V58" si="296">L58/(L$10+L$14+L$18+L$22+L$26+L$30+L$34+L$38+L$42+L$46+L$50+L$54+L$58+L$62)</f>
        <v>1.1758714874311375E-2</v>
      </c>
      <c r="W58" s="65">
        <f t="shared" ref="W58" si="297">M58/(M$10+M$14+M$18+M$22+M$26+M$30+M$34+M$38+M$42+M$46+M$50+M$54+M$58+M$62)</f>
        <v>1.7302889760970389E-2</v>
      </c>
    </row>
    <row r="59" spans="2:23" x14ac:dyDescent="0.3">
      <c r="D59" s="1097"/>
      <c r="E59" s="638"/>
      <c r="F59" s="638"/>
      <c r="G59" s="638"/>
      <c r="H59" s="638"/>
      <c r="I59" s="1105"/>
      <c r="J59" s="638"/>
      <c r="K59" s="638"/>
      <c r="L59" s="638"/>
      <c r="M59" s="638"/>
      <c r="O59" s="65"/>
      <c r="P59" s="65"/>
      <c r="Q59" s="65"/>
      <c r="R59" s="65"/>
      <c r="S59" s="1106"/>
    </row>
    <row r="60" spans="2:23" x14ac:dyDescent="0.3">
      <c r="C60" s="9" t="s">
        <v>39</v>
      </c>
      <c r="D60" s="1097" t="s">
        <v>1135</v>
      </c>
      <c r="E60" s="638">
        <f>'1.2'!E99</f>
        <v>49591</v>
      </c>
      <c r="F60" s="638">
        <f>'1.2'!F99</f>
        <v>3273</v>
      </c>
      <c r="G60" s="638">
        <f>'1.2'!G99</f>
        <v>6460</v>
      </c>
      <c r="H60" s="638">
        <f>'1.2'!H99</f>
        <v>1707</v>
      </c>
      <c r="I60" s="1105"/>
      <c r="J60" s="638">
        <f>'1.2'!J99</f>
        <v>25132</v>
      </c>
      <c r="K60" s="638">
        <f>'1.2'!K99</f>
        <v>1720</v>
      </c>
      <c r="L60" s="638">
        <f>'1.2'!L99</f>
        <v>3985</v>
      </c>
      <c r="M60" s="638">
        <f>'1.2'!M99</f>
        <v>1028</v>
      </c>
      <c r="O60" s="65">
        <f t="shared" ref="O60" si="298">E60/(E$8+E$12+E$16+E$20+E$24+E$28+E$32+E$36+E$40+E$44+E$48+E$52+E$56+E$60)</f>
        <v>0.19835606575736969</v>
      </c>
      <c r="P60" s="65">
        <f t="shared" ref="P60" si="299">F60/(F$8+F$12+F$16+F$20+F$24+F$28+F$32+F$36+F$40+F$44+F$48+F$52+F$56+F$60)</f>
        <v>0.19083435368200105</v>
      </c>
      <c r="Q60" s="65">
        <f t="shared" ref="Q60" si="300">G60/(G$8+G$12+G$16+G$20+G$24+G$28+G$32+G$36+G$40+G$44+G$48+G$52+G$56+G$60)</f>
        <v>0.22555078384134633</v>
      </c>
      <c r="R60" s="65">
        <f t="shared" ref="R60" si="301">H60/(H$8+H$12+H$16+H$20+H$24+H$28+H$32+H$36+H$40+H$44+H$48+H$52+H$56+H$60)</f>
        <v>0.21966284905417577</v>
      </c>
      <c r="S60" s="1106"/>
      <c r="T60" s="65">
        <f t="shared" ref="T60" si="302">J60/(J$8+J$12+J$16+J$20+J$24+J$28+J$32+J$36+J$40+J$44+J$48+J$52+J$56+J$60)</f>
        <v>0.26345196289113687</v>
      </c>
      <c r="U60" s="65">
        <f t="shared" ref="U60" si="303">K60/(K$8+K$12+K$16+K$20+K$24+K$28+K$32+K$36+K$40+K$44+K$48+K$52+K$56+K$60)</f>
        <v>0.25895814513700693</v>
      </c>
      <c r="V60" s="65">
        <f t="shared" ref="V60" si="304">L60/(L$8+L$12+L$16+L$20+L$24+L$28+L$32+L$36+L$40+L$44+L$48+L$52+L$56+L$60)</f>
        <v>0.31692381103865119</v>
      </c>
      <c r="W60" s="65">
        <f t="shared" ref="W60" si="305">M60/(M$8+M$12+M$16+M$20+M$24+M$28+M$32+M$36+M$40+M$44+M$48+M$52+M$56+M$60)</f>
        <v>0.31265206812652069</v>
      </c>
    </row>
    <row r="61" spans="2:23" x14ac:dyDescent="0.3">
      <c r="C61" s="9" t="s">
        <v>39</v>
      </c>
      <c r="D61" s="1097" t="s">
        <v>64</v>
      </c>
      <c r="E61" s="638">
        <f>'1.2'!E100</f>
        <v>49945</v>
      </c>
      <c r="F61" s="638">
        <f>'1.2'!F100</f>
        <v>3271</v>
      </c>
      <c r="G61" s="638">
        <f>'1.2'!G100</f>
        <v>5947</v>
      </c>
      <c r="H61" s="638">
        <f>'1.2'!H100</f>
        <v>1533</v>
      </c>
      <c r="I61" s="1105"/>
      <c r="J61" s="638">
        <f>'1.2'!J100</f>
        <v>15092</v>
      </c>
      <c r="K61" s="638">
        <f>'1.2'!K100</f>
        <v>1060</v>
      </c>
      <c r="L61" s="638">
        <f>'1.2'!L100</f>
        <v>2407</v>
      </c>
      <c r="M61" s="638">
        <f>'1.2'!M100</f>
        <v>597</v>
      </c>
      <c r="O61" s="65">
        <f t="shared" ref="O61" si="306">E61/(E$9+E$13+E$17+E$21+E$25+E$29+E$33+E$37+E$41+E$45+E$49+E$53+E$57+E$61)</f>
        <v>0.19521585334870722</v>
      </c>
      <c r="P61" s="65">
        <f t="shared" ref="P61" si="307">F61/(F$9+F$13+F$17+F$21+F$25+F$29+F$33+F$37+F$41+F$45+F$49+F$53+F$57+F$61)</f>
        <v>0.18956824108953926</v>
      </c>
      <c r="Q61" s="65">
        <f t="shared" ref="Q61" si="308">G61/(G$9+G$13+G$17+G$21+G$25+G$29+G$33+G$37+G$41+G$45+G$49+G$53+G$57+G$61)</f>
        <v>0.19916942965270104</v>
      </c>
      <c r="R61" s="65">
        <f t="shared" ref="R61" si="309">H61/(H$9+H$13+H$17+H$21+H$25+H$29+H$33+H$37+H$41+H$45+H$49+H$53+H$57+H$61)</f>
        <v>0.18807508281192492</v>
      </c>
      <c r="S61" s="1106"/>
      <c r="T61" s="65">
        <f t="shared" ref="T61" si="310">J61/(J$9+J$13+J$17+J$21+J$25+J$29+J$33+J$37+J$41+J$45+J$49+J$53+J$57+J$61)</f>
        <v>0.2311993504603459</v>
      </c>
      <c r="U61" s="65">
        <f t="shared" ref="U61" si="311">K61/(K$9+K$13+K$17+K$21+K$25+K$29+K$33+K$37+K$41+K$45+K$49+K$53+K$57+K$61)</f>
        <v>0.22864538395168249</v>
      </c>
      <c r="V61" s="65">
        <f t="shared" ref="V61" si="312">L61/(L$9+L$13+L$17+L$21+L$25+L$29+L$33+L$37+L$41+L$45+L$49+L$53+L$57+L$61)</f>
        <v>0.26664451091170932</v>
      </c>
      <c r="W61" s="65">
        <f t="shared" ref="W61" si="313">M61/(M$9+M$13+M$17+M$21+M$25+M$29+M$33+M$37+M$41+M$45+M$49+M$53+M$57+M$61)</f>
        <v>0.25754961173425367</v>
      </c>
    </row>
    <row r="62" spans="2:23" x14ac:dyDescent="0.3">
      <c r="C62" s="9" t="s">
        <v>39</v>
      </c>
      <c r="D62" s="1097" t="s">
        <v>1134</v>
      </c>
      <c r="E62" s="638">
        <f>'1.2'!E101</f>
        <v>99536</v>
      </c>
      <c r="F62" s="638">
        <f>'1.2'!F101</f>
        <v>6544</v>
      </c>
      <c r="G62" s="638">
        <f>'1.2'!G101</f>
        <v>12407</v>
      </c>
      <c r="H62" s="638">
        <f>'1.2'!H101</f>
        <v>3240</v>
      </c>
      <c r="I62" s="1105"/>
      <c r="J62" s="638">
        <f>'1.2'!J101</f>
        <v>40224</v>
      </c>
      <c r="K62" s="638">
        <f>'1.2'!K101</f>
        <v>2780</v>
      </c>
      <c r="L62" s="638">
        <f>'1.2'!L101</f>
        <v>6392</v>
      </c>
      <c r="M62" s="638">
        <f>'1.2'!M101</f>
        <v>1625</v>
      </c>
      <c r="O62" s="65">
        <f t="shared" ref="O62" si="314">E62/(E$10+E$14+E$18+E$22+E$26+E$30+E$34+E$38+E$42+E$46+E$50+E$54+E$58+E$62)</f>
        <v>0.1967678484941337</v>
      </c>
      <c r="P62" s="65">
        <f t="shared" ref="P62" si="315">F62/(F$10+F$14+F$18+F$22+F$26+F$30+F$34+F$38+F$42+F$46+F$50+F$54+F$58+F$62)</f>
        <v>0.19019938382840201</v>
      </c>
      <c r="Q62" s="65">
        <f t="shared" ref="Q62" si="316">G62/(G$10+G$14+G$18+G$22+G$26+G$30+G$34+G$38+G$42+G$46+G$50+G$54+G$58+G$62)</f>
        <v>0.21208547008547007</v>
      </c>
      <c r="R62" s="65">
        <f t="shared" ref="R62" si="317">H62/(H$10+H$14+H$18+H$22+H$26+H$30+H$34+H$38+H$42+H$46+H$50+H$54+H$58+H$62)</f>
        <v>0.20349202361512372</v>
      </c>
      <c r="S62" s="1106"/>
      <c r="T62" s="65">
        <f t="shared" ref="T62" si="318">J62/(J$10+J$14+J$18+J$22+J$26+J$30+J$34+J$38+J$42+J$46+J$50+J$54+J$58+J$62)</f>
        <v>0.25034853614817765</v>
      </c>
      <c r="U62" s="65">
        <f t="shared" ref="U62" si="319">K62/(K$10+K$14+K$18+K$22+K$26+K$30+K$34+K$38+K$42+K$46+K$50+K$54+K$58+K$62)</f>
        <v>0.24649760595850329</v>
      </c>
      <c r="V62" s="65">
        <f t="shared" ref="V62" si="320">L62/(L$10+L$14+L$18+L$22+L$26+L$30+L$34+L$38+L$42+L$46+L$50+L$54+L$58+L$62)</f>
        <v>0.29591222628582009</v>
      </c>
      <c r="W62" s="65">
        <f t="shared" ref="W62" si="321">M62/(M$10+M$14+M$18+M$22+M$26+M$30+M$34+M$38+M$42+M$46+M$50+M$54+M$58+M$62)</f>
        <v>0.28986799857295753</v>
      </c>
    </row>
    <row r="63" spans="2:23" x14ac:dyDescent="0.3">
      <c r="D63" s="1097"/>
      <c r="E63" s="638"/>
      <c r="F63" s="638"/>
      <c r="H63" s="638"/>
      <c r="I63" s="1105"/>
      <c r="J63" s="1098"/>
      <c r="K63" s="1098"/>
      <c r="L63" s="1098"/>
      <c r="M63" s="1098"/>
      <c r="O63" s="65"/>
      <c r="P63" s="65"/>
      <c r="Q63" s="65"/>
      <c r="R63" s="65"/>
      <c r="S63" s="1105"/>
    </row>
    <row r="64" spans="2:23" x14ac:dyDescent="0.3">
      <c r="C64" s="113" t="s">
        <v>1250</v>
      </c>
      <c r="D64" s="1097" t="s">
        <v>1135</v>
      </c>
      <c r="E64" s="1002">
        <f>(E8+E12+E16+E20+E24+E28+E32+E36+E40)/(E8+E12+E16+E20+E24+E28+E32+E36+E40+E44+E48+E52+E56+E60)</f>
        <v>0.28062477500899963</v>
      </c>
      <c r="F64" s="1002">
        <f t="shared" ref="F64:H64" si="322">(F8+F12+F16+F20+F24+F28+F32+F36+F40)/(F8+F12+F16+F20+F24+F28+F32+F36+F40+F44+F48+F52+F56+F60)</f>
        <v>0.28610576642761354</v>
      </c>
      <c r="G64" s="1002">
        <f t="shared" si="322"/>
        <v>0.29730107188994798</v>
      </c>
      <c r="H64" s="1002">
        <f t="shared" si="322"/>
        <v>0.2580105520525029</v>
      </c>
      <c r="I64" s="1107"/>
      <c r="J64" s="1099">
        <f>(J8+J12+J16+J20+J24+J28+J32+J36+J40)/(J8+J12+J16+J20+J24+J28+J32+J36+J40+J44+J48+J52+J56+J60)</f>
        <v>0.25405943707741496</v>
      </c>
      <c r="K64" s="1099">
        <f t="shared" ref="K64:M64" si="323">(K8+K12+K16+K20+K24+K28+K32+K36+K40)/(K8+K12+K16+K20+K24+K28+K32+K36+K40+K44+K48+K52+K56+K60)</f>
        <v>0.26347485697079193</v>
      </c>
      <c r="L64" s="1099">
        <f t="shared" si="323"/>
        <v>0.24709718466677272</v>
      </c>
      <c r="M64" s="1099">
        <f t="shared" si="323"/>
        <v>0.22019464720194648</v>
      </c>
      <c r="S64" s="1107"/>
    </row>
    <row r="65" spans="3:19" x14ac:dyDescent="0.3">
      <c r="C65" s="113" t="s">
        <v>1250</v>
      </c>
      <c r="D65" s="1097" t="s">
        <v>64</v>
      </c>
      <c r="E65" s="1002">
        <f t="shared" ref="E65:H66" si="324">(E9+E13+E17+E21+E25+E29+E33+E37+E41)/(E9+E13+E17+E21+E25+E29+E33+E37+E41+E45+E49+E53+E57+E61)</f>
        <v>0.25852762414743302</v>
      </c>
      <c r="F65" s="1002">
        <f t="shared" si="324"/>
        <v>0.25893943784410317</v>
      </c>
      <c r="G65" s="1002">
        <f t="shared" si="324"/>
        <v>0.28413543655179341</v>
      </c>
      <c r="H65" s="1002">
        <f t="shared" si="324"/>
        <v>0.23714881609618452</v>
      </c>
      <c r="I65" s="1107"/>
      <c r="J65" s="1099">
        <f t="shared" ref="J65:M65" si="325">(J9+J13+J17+J21+J25+J29+J33+J37+J41)/(J9+J13+J17+J21+J25+J29+J33+J37+J41+J45+J49+J53+J57+J61)</f>
        <v>0.17376717680040443</v>
      </c>
      <c r="K65" s="1099">
        <f t="shared" si="325"/>
        <v>0.18485763589301121</v>
      </c>
      <c r="L65" s="1099">
        <f t="shared" si="325"/>
        <v>0.17370111886562534</v>
      </c>
      <c r="M65" s="1099">
        <f t="shared" si="325"/>
        <v>0.15573770491803279</v>
      </c>
      <c r="S65" s="1107"/>
    </row>
    <row r="66" spans="3:19" x14ac:dyDescent="0.3">
      <c r="C66" s="113" t="s">
        <v>1250</v>
      </c>
      <c r="D66" s="1097" t="s">
        <v>1134</v>
      </c>
      <c r="E66" s="1002">
        <f>(E10+E14+E18+E22+E26+E30+E34+E38+E42)/(E10+E14+E18+E22+E26+E30+E34+E38+E42+E46+E50+E54+E58+E62)</f>
        <v>0.26944875507803617</v>
      </c>
      <c r="F66" s="1002">
        <f t="shared" si="324"/>
        <v>0.27248154391675872</v>
      </c>
      <c r="G66" s="1002">
        <f t="shared" si="324"/>
        <v>0.29058119658119658</v>
      </c>
      <c r="H66" s="1002">
        <f>(H10+H14+H18+H22+H26+H30+H34+H38+H42)/(H10+H14+H18+H22+H26+H30+H34+H38+H42+H46+H50+H54+H58+H62)</f>
        <v>0.24733073734455471</v>
      </c>
      <c r="I66" s="1107"/>
      <c r="J66" s="1099">
        <f>(J10+J14+J18+J22+J26+J30+J34+J38+J42)/(J10+J14+J18+J22+J26+J30+J34+J38+J42+J46+J50+J54+J58+J62)</f>
        <v>0.22143870742879904</v>
      </c>
      <c r="K66" s="1099">
        <f>(K10+K14+K18+K22+K26+K30+K34+K38+K42)/(K10+K14+K18+K22+K26+K30+K34+K38+K42+K46+K50+K54+K58+K62)</f>
        <v>0.23115800673878348</v>
      </c>
      <c r="L66" s="1099">
        <f>(L10+L14+L18+L22+L26+L30+L34+L38+L42)/(L10+L14+L18+L22+L26+L30+L34+L38+L42+L46+L50+L54+L58+L62)</f>
        <v>0.21642516550159716</v>
      </c>
      <c r="M66" s="1099">
        <f>(M10+M14+M18+M22+M26+M30+M34+M38+M42)/(M10+M14+M18+M22+M26+M30+M34+M38+M42+M46+M50+M54+M58+M62)</f>
        <v>0.19354263289332857</v>
      </c>
      <c r="S66" s="1107"/>
    </row>
    <row r="67" spans="3:19" x14ac:dyDescent="0.3">
      <c r="E67" s="638"/>
      <c r="H67" s="638"/>
      <c r="J67" s="638"/>
      <c r="K67" s="638"/>
      <c r="L67" s="638"/>
      <c r="M67" s="638"/>
    </row>
    <row r="68" spans="3:19" x14ac:dyDescent="0.3">
      <c r="E68" s="638"/>
      <c r="H68" s="638"/>
      <c r="J68" s="638"/>
      <c r="K68" s="638"/>
      <c r="L68" s="638"/>
      <c r="M68" s="638"/>
    </row>
  </sheetData>
  <mergeCells count="4">
    <mergeCell ref="E6:H6"/>
    <mergeCell ref="J6:M6"/>
    <mergeCell ref="O6:R6"/>
    <mergeCell ref="T6:W6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8">
    <tabColor theme="2" tint="-0.499984740745262"/>
    <pageSetUpPr fitToPage="1"/>
  </sheetPr>
  <dimension ref="A1:R64"/>
  <sheetViews>
    <sheetView showGridLines="0" workbookViewId="0">
      <pane xSplit="3" ySplit="4" topLeftCell="D44" activePane="bottomRight" state="frozen"/>
      <selection pane="topRight" activeCell="D1" sqref="D1"/>
      <selection pane="bottomLeft" activeCell="A5" sqref="A5"/>
      <selection pane="bottomRight" activeCell="A2" sqref="A2"/>
    </sheetView>
  </sheetViews>
  <sheetFormatPr defaultColWidth="9.140625" defaultRowHeight="15" x14ac:dyDescent="0.3"/>
  <cols>
    <col min="1" max="1" width="8.7109375" style="9" customWidth="1"/>
    <col min="2" max="2" width="9.140625" style="9" customWidth="1"/>
    <col min="3" max="3" width="17.42578125" style="9" customWidth="1"/>
    <col min="4" max="4" width="2.7109375" style="9" customWidth="1"/>
    <col min="5" max="5" width="11.5703125" style="9" bestFit="1" customWidth="1"/>
    <col min="6" max="6" width="11.5703125" style="9" customWidth="1"/>
    <col min="7" max="7" width="9.140625" style="9"/>
    <col min="8" max="8" width="2.7109375" style="9" customWidth="1"/>
    <col min="9" max="9" width="12" style="9" customWidth="1"/>
    <col min="10" max="10" width="11.85546875" style="9" customWidth="1"/>
    <col min="11" max="11" width="9.140625" style="9"/>
    <col min="12" max="12" width="4.140625" style="9" customWidth="1"/>
    <col min="13" max="13" width="12.28515625" style="9" customWidth="1"/>
    <col min="14" max="14" width="11.7109375" style="9" customWidth="1"/>
    <col min="15" max="15" width="9.7109375" style="9" customWidth="1"/>
    <col min="16" max="17" width="9.140625" style="9"/>
    <col min="18" max="18" width="9.42578125" style="9" bestFit="1" customWidth="1"/>
    <col min="19" max="16384" width="9.140625" style="9"/>
  </cols>
  <sheetData>
    <row r="1" spans="1:18" s="37" customFormat="1" ht="18" x14ac:dyDescent="0.35">
      <c r="A1" s="35" t="s">
        <v>1233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8" x14ac:dyDescent="0.3">
      <c r="A2" s="574" t="s">
        <v>965</v>
      </c>
    </row>
    <row r="3" spans="1:18" x14ac:dyDescent="0.3">
      <c r="A3" s="258"/>
      <c r="B3" s="258"/>
      <c r="C3" s="291"/>
      <c r="D3" s="291"/>
      <c r="E3" s="1194"/>
      <c r="F3" s="1194"/>
      <c r="G3" s="1194"/>
      <c r="H3" s="291"/>
      <c r="I3" s="1194"/>
      <c r="J3" s="1194"/>
      <c r="K3" s="1194"/>
      <c r="L3" s="291"/>
      <c r="M3" s="1194"/>
      <c r="N3" s="1194"/>
      <c r="O3" s="1194"/>
    </row>
    <row r="4" spans="1:18" ht="60.75" thickBot="1" x14ac:dyDescent="0.35">
      <c r="A4" s="588" t="s">
        <v>1019</v>
      </c>
      <c r="B4" s="589" t="s">
        <v>1020</v>
      </c>
      <c r="C4" s="590"/>
      <c r="D4" s="590"/>
      <c r="E4" s="591" t="s">
        <v>973</v>
      </c>
      <c r="F4" s="591" t="s">
        <v>966</v>
      </c>
      <c r="G4" s="592" t="s">
        <v>967</v>
      </c>
      <c r="H4" s="593"/>
      <c r="I4" s="591" t="s">
        <v>968</v>
      </c>
      <c r="J4" s="591" t="s">
        <v>969</v>
      </c>
      <c r="K4" s="592" t="s">
        <v>970</v>
      </c>
      <c r="L4" s="593"/>
      <c r="M4" s="591" t="s">
        <v>974</v>
      </c>
      <c r="N4" s="591" t="s">
        <v>971</v>
      </c>
      <c r="O4" s="592" t="s">
        <v>972</v>
      </c>
    </row>
    <row r="5" spans="1:18" ht="15.75" thickTop="1" x14ac:dyDescent="0.3">
      <c r="A5" s="603" t="s">
        <v>978</v>
      </c>
      <c r="B5" s="604"/>
      <c r="C5" s="605"/>
      <c r="D5" s="686">
        <v>1</v>
      </c>
      <c r="E5" s="606">
        <v>17790948.895270701</v>
      </c>
      <c r="F5" s="607">
        <v>233.07041152204101</v>
      </c>
      <c r="G5" s="608">
        <v>0.31800515488494502</v>
      </c>
      <c r="H5" s="607"/>
      <c r="I5" s="606">
        <v>8930369.2614924908</v>
      </c>
      <c r="J5" s="607">
        <v>116.949874994474</v>
      </c>
      <c r="K5" s="608">
        <v>0.15962665858599701</v>
      </c>
      <c r="L5" s="607"/>
      <c r="M5" s="606">
        <v>6167291.9522063304</v>
      </c>
      <c r="N5" s="607">
        <v>80.453837458061898</v>
      </c>
      <c r="O5" s="608">
        <v>0.110237083164602</v>
      </c>
    </row>
    <row r="6" spans="1:18" x14ac:dyDescent="0.3">
      <c r="A6" s="598" t="s">
        <v>979</v>
      </c>
      <c r="B6" s="599"/>
      <c r="C6" s="296"/>
      <c r="D6" s="687">
        <v>2</v>
      </c>
      <c r="E6" s="600">
        <v>3794037.26868298</v>
      </c>
      <c r="F6" s="601">
        <v>222.904260519269</v>
      </c>
      <c r="G6" s="602">
        <v>0.43296807094775702</v>
      </c>
      <c r="H6" s="601"/>
      <c r="I6" s="600">
        <v>2110562.1286722301</v>
      </c>
      <c r="J6" s="601">
        <v>123.656826232187</v>
      </c>
      <c r="K6" s="602">
        <v>0.24085221188919501</v>
      </c>
      <c r="L6" s="601"/>
      <c r="M6" s="600">
        <v>1016402.95210073</v>
      </c>
      <c r="N6" s="601">
        <v>58.976406997709098</v>
      </c>
      <c r="O6" s="602">
        <v>0.115990210054442</v>
      </c>
      <c r="R6" s="638"/>
    </row>
    <row r="7" spans="1:18" x14ac:dyDescent="0.3">
      <c r="A7" s="679" t="s">
        <v>979</v>
      </c>
      <c r="B7" s="584" t="s">
        <v>980</v>
      </c>
      <c r="C7" s="297"/>
      <c r="D7" s="679">
        <v>3</v>
      </c>
      <c r="E7" s="580">
        <v>31386.139931352202</v>
      </c>
      <c r="F7" s="297">
        <v>145.182714245943</v>
      </c>
      <c r="G7" s="594">
        <v>0.38572482484178899</v>
      </c>
      <c r="H7" s="297"/>
      <c r="I7" s="580">
        <v>17726.938234462999</v>
      </c>
      <c r="J7" s="297">
        <v>82.440338677834603</v>
      </c>
      <c r="K7" s="594">
        <v>0.21785942048478299</v>
      </c>
      <c r="L7" s="297"/>
      <c r="M7" s="580">
        <v>4855.5239962072401</v>
      </c>
      <c r="N7" s="297">
        <v>22.651366524363802</v>
      </c>
      <c r="O7" s="594">
        <v>5.9670194673222703E-2</v>
      </c>
    </row>
    <row r="8" spans="1:18" x14ac:dyDescent="0.3">
      <c r="A8" s="679" t="s">
        <v>979</v>
      </c>
      <c r="B8" s="584" t="s">
        <v>981</v>
      </c>
      <c r="C8" s="297"/>
      <c r="D8" s="679">
        <v>4</v>
      </c>
      <c r="E8" s="580">
        <v>32194.216415966701</v>
      </c>
      <c r="F8" s="297">
        <v>114.897556431949</v>
      </c>
      <c r="G8" s="594">
        <v>0.29566276002125402</v>
      </c>
      <c r="H8" s="297"/>
      <c r="I8" s="580">
        <v>15424.1921135629</v>
      </c>
      <c r="J8" s="297">
        <v>55.892126453659003</v>
      </c>
      <c r="K8" s="594">
        <v>0.14165069265548899</v>
      </c>
      <c r="L8" s="297"/>
      <c r="M8" s="580">
        <v>8229.2693255864106</v>
      </c>
      <c r="N8" s="297">
        <v>29.083004840999401</v>
      </c>
      <c r="O8" s="594">
        <v>7.5576027280081504E-2</v>
      </c>
    </row>
    <row r="9" spans="1:18" x14ac:dyDescent="0.3">
      <c r="A9" s="679" t="s">
        <v>979</v>
      </c>
      <c r="B9" s="584" t="s">
        <v>982</v>
      </c>
      <c r="C9" s="297"/>
      <c r="D9" s="679">
        <v>5</v>
      </c>
      <c r="E9" s="580">
        <v>48960.105469465903</v>
      </c>
      <c r="F9" s="297">
        <v>227.48490400040899</v>
      </c>
      <c r="G9" s="594">
        <v>0.44308730633784399</v>
      </c>
      <c r="H9" s="297"/>
      <c r="I9" s="580">
        <v>31724.758451948099</v>
      </c>
      <c r="J9" s="297">
        <v>147.11740342942599</v>
      </c>
      <c r="K9" s="594">
        <v>0.28711083197301301</v>
      </c>
      <c r="L9" s="297"/>
      <c r="M9" s="580">
        <v>10483.966527345799</v>
      </c>
      <c r="N9" s="297">
        <v>48.331738671312102</v>
      </c>
      <c r="O9" s="594">
        <v>9.48796805309053E-2</v>
      </c>
    </row>
    <row r="10" spans="1:18" x14ac:dyDescent="0.3">
      <c r="A10" s="679" t="s">
        <v>979</v>
      </c>
      <c r="B10" s="584" t="s">
        <v>983</v>
      </c>
      <c r="C10" s="297"/>
      <c r="D10" s="679">
        <v>6</v>
      </c>
      <c r="E10" s="580">
        <v>14524.6189721599</v>
      </c>
      <c r="F10" s="297">
        <v>114.767296956458</v>
      </c>
      <c r="G10" s="594">
        <v>0.26791579476688498</v>
      </c>
      <c r="H10" s="297"/>
      <c r="I10" s="580">
        <v>6919.3170268078102</v>
      </c>
      <c r="J10" s="297">
        <v>54.516664353640301</v>
      </c>
      <c r="K10" s="594">
        <v>0.12763197483650299</v>
      </c>
      <c r="L10" s="297"/>
      <c r="M10" s="580">
        <v>4082.74067919243</v>
      </c>
      <c r="N10" s="297">
        <v>32.247448028540703</v>
      </c>
      <c r="O10" s="594">
        <v>7.5310345569351497E-2</v>
      </c>
    </row>
    <row r="11" spans="1:18" x14ac:dyDescent="0.3">
      <c r="A11" s="679" t="s">
        <v>979</v>
      </c>
      <c r="B11" s="584" t="s">
        <v>984</v>
      </c>
      <c r="C11" s="297"/>
      <c r="D11" s="679">
        <v>7</v>
      </c>
      <c r="E11" s="580">
        <v>21359.300868319198</v>
      </c>
      <c r="F11" s="297">
        <v>153.506647178344</v>
      </c>
      <c r="G11" s="594">
        <v>0.38786050263785599</v>
      </c>
      <c r="H11" s="297"/>
      <c r="I11" s="580">
        <v>12430.283175233501</v>
      </c>
      <c r="J11" s="297">
        <v>88.597346665542503</v>
      </c>
      <c r="K11" s="594">
        <v>0.22572254173793199</v>
      </c>
      <c r="L11" s="297"/>
      <c r="M11" s="580">
        <v>4572.19227983356</v>
      </c>
      <c r="N11" s="297">
        <v>32.530820771186498</v>
      </c>
      <c r="O11" s="594">
        <v>8.3025786967698301E-2</v>
      </c>
    </row>
    <row r="12" spans="1:18" x14ac:dyDescent="0.3">
      <c r="A12" s="679" t="s">
        <v>979</v>
      </c>
      <c r="B12" s="584" t="s">
        <v>985</v>
      </c>
      <c r="C12" s="297"/>
      <c r="D12" s="679">
        <v>8</v>
      </c>
      <c r="E12" s="580">
        <v>155682.71495906101</v>
      </c>
      <c r="F12" s="297">
        <v>86.060428927940393</v>
      </c>
      <c r="G12" s="594">
        <v>0.26881621009948198</v>
      </c>
      <c r="H12" s="297"/>
      <c r="I12" s="580">
        <v>68362.759082652497</v>
      </c>
      <c r="J12" s="297">
        <v>38.274849157773303</v>
      </c>
      <c r="K12" s="594">
        <v>0.118041473178937</v>
      </c>
      <c r="L12" s="297"/>
      <c r="M12" s="580">
        <v>38760.866951980599</v>
      </c>
      <c r="N12" s="297">
        <v>21.338454681196499</v>
      </c>
      <c r="O12" s="594">
        <v>6.6927494339344099E-2</v>
      </c>
    </row>
    <row r="13" spans="1:18" x14ac:dyDescent="0.3">
      <c r="A13" s="679" t="s">
        <v>979</v>
      </c>
      <c r="B13" s="584" t="s">
        <v>986</v>
      </c>
      <c r="C13" s="297"/>
      <c r="D13" s="679">
        <v>9</v>
      </c>
      <c r="E13" s="580">
        <v>356362.35302861099</v>
      </c>
      <c r="F13" s="297">
        <v>156.138549452766</v>
      </c>
      <c r="G13" s="594">
        <v>0.37621568790630899</v>
      </c>
      <c r="H13" s="297"/>
      <c r="I13" s="580">
        <v>192864.973323607</v>
      </c>
      <c r="J13" s="297">
        <v>84.763988040276502</v>
      </c>
      <c r="K13" s="594">
        <v>0.203602607645615</v>
      </c>
      <c r="L13" s="297"/>
      <c r="M13" s="580">
        <v>65549.644295008693</v>
      </c>
      <c r="N13" s="297">
        <v>28.616735506195699</v>
      </c>
      <c r="O13" s="594">
        <v>6.9198644296441306E-2</v>
      </c>
    </row>
    <row r="14" spans="1:18" x14ac:dyDescent="0.3">
      <c r="A14" s="679" t="s">
        <v>979</v>
      </c>
      <c r="B14" s="584" t="s">
        <v>987</v>
      </c>
      <c r="C14" s="297"/>
      <c r="D14" s="679">
        <v>10</v>
      </c>
      <c r="E14" s="580">
        <v>50895.150609827302</v>
      </c>
      <c r="F14" s="297">
        <v>175.694836754927</v>
      </c>
      <c r="G14" s="594">
        <v>0.42322262965493901</v>
      </c>
      <c r="H14" s="297"/>
      <c r="I14" s="580">
        <v>25725.319998527</v>
      </c>
      <c r="J14" s="297">
        <v>92.482895416486798</v>
      </c>
      <c r="K14" s="594">
        <v>0.21392504151455399</v>
      </c>
      <c r="L14" s="297"/>
      <c r="M14" s="580">
        <v>16860.0141935955</v>
      </c>
      <c r="N14" s="297">
        <v>54.8826202756767</v>
      </c>
      <c r="O14" s="594">
        <v>0.140199092357083</v>
      </c>
    </row>
    <row r="15" spans="1:18" x14ac:dyDescent="0.3">
      <c r="A15" s="679" t="s">
        <v>979</v>
      </c>
      <c r="B15" s="584" t="s">
        <v>988</v>
      </c>
      <c r="C15" s="297"/>
      <c r="D15" s="679">
        <v>11</v>
      </c>
      <c r="E15" s="580">
        <v>57211.683046712897</v>
      </c>
      <c r="F15" s="297">
        <v>278.29609999295002</v>
      </c>
      <c r="G15" s="594">
        <v>0.468815509535292</v>
      </c>
      <c r="H15" s="297"/>
      <c r="I15" s="580">
        <v>34166.060539537</v>
      </c>
      <c r="J15" s="297">
        <v>165.44757121817199</v>
      </c>
      <c r="K15" s="594">
        <v>0.27997651969857401</v>
      </c>
      <c r="L15" s="297"/>
      <c r="M15" s="580">
        <v>11765.927792268099</v>
      </c>
      <c r="N15" s="297">
        <v>57.1233861923346</v>
      </c>
      <c r="O15" s="594">
        <v>9.6413921405761493E-2</v>
      </c>
    </row>
    <row r="16" spans="1:18" x14ac:dyDescent="0.3">
      <c r="A16" s="679" t="s">
        <v>979</v>
      </c>
      <c r="B16" s="584" t="s">
        <v>51</v>
      </c>
      <c r="C16" s="297"/>
      <c r="D16" s="679">
        <v>12</v>
      </c>
      <c r="E16" s="580">
        <v>9681.4492972104199</v>
      </c>
      <c r="F16" s="297">
        <v>126.458613604183</v>
      </c>
      <c r="G16" s="594">
        <v>0.31423986075513799</v>
      </c>
      <c r="H16" s="297"/>
      <c r="I16" s="580">
        <v>5420.5056578706099</v>
      </c>
      <c r="J16" s="297">
        <v>70.903946169789506</v>
      </c>
      <c r="K16" s="594">
        <v>0.17593792877175801</v>
      </c>
      <c r="L16" s="297"/>
      <c r="M16" s="580">
        <v>2152.1029342551101</v>
      </c>
      <c r="N16" s="297">
        <v>27.9078580700129</v>
      </c>
      <c r="O16" s="594">
        <v>6.9853689553367404E-2</v>
      </c>
    </row>
    <row r="17" spans="1:15" x14ac:dyDescent="0.3">
      <c r="A17" s="679" t="s">
        <v>979</v>
      </c>
      <c r="B17" s="584" t="s">
        <v>989</v>
      </c>
      <c r="C17" s="297"/>
      <c r="D17" s="679">
        <v>13</v>
      </c>
      <c r="E17" s="580">
        <v>216584.94455776599</v>
      </c>
      <c r="F17" s="297">
        <v>113.150976574322</v>
      </c>
      <c r="G17" s="594">
        <v>0.34814653696112802</v>
      </c>
      <c r="H17" s="297"/>
      <c r="I17" s="580">
        <v>96461.3691359355</v>
      </c>
      <c r="J17" s="297">
        <v>51.392230665261501</v>
      </c>
      <c r="K17" s="594">
        <v>0.15505829174425101</v>
      </c>
      <c r="L17" s="297"/>
      <c r="M17" s="580">
        <v>59354.831627913103</v>
      </c>
      <c r="N17" s="297">
        <v>30.417596698813501</v>
      </c>
      <c r="O17" s="594">
        <v>9.5413047750847094E-2</v>
      </c>
    </row>
    <row r="18" spans="1:15" x14ac:dyDescent="0.3">
      <c r="A18" s="680" t="s">
        <v>979</v>
      </c>
      <c r="B18" s="585" t="s">
        <v>990</v>
      </c>
      <c r="C18" s="275"/>
      <c r="D18" s="680">
        <v>14</v>
      </c>
      <c r="E18" s="581">
        <v>40563.731898427199</v>
      </c>
      <c r="F18" s="275">
        <v>109.36139141528599</v>
      </c>
      <c r="G18" s="595">
        <v>0.26676328915101</v>
      </c>
      <c r="H18" s="275"/>
      <c r="I18" s="581">
        <v>18264.6440898121</v>
      </c>
      <c r="J18" s="275">
        <v>49.506746870892897</v>
      </c>
      <c r="K18" s="595">
        <v>0.12011749519977501</v>
      </c>
      <c r="L18" s="275"/>
      <c r="M18" s="581">
        <v>10937.5672254495</v>
      </c>
      <c r="N18" s="275">
        <v>29.334663924873901</v>
      </c>
      <c r="O18" s="595">
        <v>7.1929661271781603E-2</v>
      </c>
    </row>
    <row r="19" spans="1:15" x14ac:dyDescent="0.3">
      <c r="A19" s="680" t="s">
        <v>979</v>
      </c>
      <c r="B19" s="585" t="s">
        <v>991</v>
      </c>
      <c r="C19" s="275"/>
      <c r="D19" s="680">
        <v>15</v>
      </c>
      <c r="E19" s="581">
        <v>12885.8199536056</v>
      </c>
      <c r="F19" s="275">
        <v>114.315739158497</v>
      </c>
      <c r="G19" s="595">
        <v>0.31144530873876602</v>
      </c>
      <c r="H19" s="275"/>
      <c r="I19" s="581">
        <v>6539.5519790300004</v>
      </c>
      <c r="J19" s="275">
        <v>58.327414335917403</v>
      </c>
      <c r="K19" s="595">
        <v>0.15805839883297501</v>
      </c>
      <c r="L19" s="275"/>
      <c r="M19" s="581">
        <v>3195.5465770333699</v>
      </c>
      <c r="N19" s="275">
        <v>28.091640261128401</v>
      </c>
      <c r="O19" s="595">
        <v>7.7234952628943906E-2</v>
      </c>
    </row>
    <row r="20" spans="1:15" x14ac:dyDescent="0.3">
      <c r="A20" s="680" t="s">
        <v>979</v>
      </c>
      <c r="B20" s="585" t="s">
        <v>992</v>
      </c>
      <c r="C20" s="275"/>
      <c r="D20" s="680">
        <v>16</v>
      </c>
      <c r="E20" s="581">
        <v>168708.766377566</v>
      </c>
      <c r="F20" s="275">
        <v>227.33091915806401</v>
      </c>
      <c r="G20" s="595">
        <v>0.42782332571780701</v>
      </c>
      <c r="H20" s="275"/>
      <c r="I20" s="581">
        <v>97690.266331168794</v>
      </c>
      <c r="J20" s="275">
        <v>130.80513530118699</v>
      </c>
      <c r="K20" s="595">
        <v>0.247730291146573</v>
      </c>
      <c r="L20" s="275"/>
      <c r="M20" s="581">
        <v>39301.103784469997</v>
      </c>
      <c r="N20" s="275">
        <v>53.156186067622599</v>
      </c>
      <c r="O20" s="595">
        <v>9.9664877091001705E-2</v>
      </c>
    </row>
    <row r="21" spans="1:15" x14ac:dyDescent="0.3">
      <c r="A21" s="680" t="s">
        <v>979</v>
      </c>
      <c r="B21" s="585" t="s">
        <v>993</v>
      </c>
      <c r="C21" s="275"/>
      <c r="D21" s="680">
        <v>17</v>
      </c>
      <c r="E21" s="581">
        <v>36943.488041434801</v>
      </c>
      <c r="F21" s="275">
        <v>127.84219694229699</v>
      </c>
      <c r="G21" s="595">
        <v>0.32476601705708802</v>
      </c>
      <c r="H21" s="275"/>
      <c r="I21" s="581">
        <v>13761.3126099899</v>
      </c>
      <c r="J21" s="275">
        <v>48.323433859033599</v>
      </c>
      <c r="K21" s="595">
        <v>0.12097391633391</v>
      </c>
      <c r="L21" s="275"/>
      <c r="M21" s="581">
        <v>15820.7966068151</v>
      </c>
      <c r="N21" s="275">
        <v>53.847534346701501</v>
      </c>
      <c r="O21" s="595">
        <v>0.139080468098944</v>
      </c>
    </row>
    <row r="22" spans="1:15" x14ac:dyDescent="0.3">
      <c r="A22" s="680" t="s">
        <v>979</v>
      </c>
      <c r="B22" s="585" t="s">
        <v>994</v>
      </c>
      <c r="C22" s="275"/>
      <c r="D22" s="680">
        <v>18</v>
      </c>
      <c r="E22" s="581">
        <v>144848.695081988</v>
      </c>
      <c r="F22" s="275">
        <v>370.94633116924501</v>
      </c>
      <c r="G22" s="595">
        <v>0.55476920127186702</v>
      </c>
      <c r="H22" s="275"/>
      <c r="I22" s="581">
        <v>67530.719238498801</v>
      </c>
      <c r="J22" s="275">
        <v>174.14220574786199</v>
      </c>
      <c r="K22" s="595">
        <v>0.25864068355405601</v>
      </c>
      <c r="L22" s="275"/>
      <c r="M22" s="581">
        <v>49806.399153604601</v>
      </c>
      <c r="N22" s="275">
        <v>125.24592442736299</v>
      </c>
      <c r="O22" s="595">
        <v>0.19075664264650599</v>
      </c>
    </row>
    <row r="23" spans="1:15" x14ac:dyDescent="0.3">
      <c r="A23" s="680" t="s">
        <v>979</v>
      </c>
      <c r="B23" s="585" t="s">
        <v>995</v>
      </c>
      <c r="C23" s="275"/>
      <c r="D23" s="680">
        <v>19</v>
      </c>
      <c r="E23" s="581">
        <v>1000223.06371001</v>
      </c>
      <c r="F23" s="275">
        <v>431.297488602084</v>
      </c>
      <c r="G23" s="595">
        <v>0.54516356875512795</v>
      </c>
      <c r="H23" s="275"/>
      <c r="I23" s="581">
        <v>562920.58466494898</v>
      </c>
      <c r="J23" s="275">
        <v>240.94995336131501</v>
      </c>
      <c r="K23" s="595">
        <v>0.306815690280901</v>
      </c>
      <c r="L23" s="275"/>
      <c r="M23" s="581">
        <v>317547.64537362498</v>
      </c>
      <c r="N23" s="275">
        <v>135.32007932496199</v>
      </c>
      <c r="O23" s="595">
        <v>0.17307677964780799</v>
      </c>
    </row>
    <row r="24" spans="1:15" x14ac:dyDescent="0.3">
      <c r="A24" s="680" t="s">
        <v>979</v>
      </c>
      <c r="B24" s="585" t="s">
        <v>996</v>
      </c>
      <c r="C24" s="275"/>
      <c r="D24" s="680">
        <v>20</v>
      </c>
      <c r="E24" s="581">
        <v>123576.850621815</v>
      </c>
      <c r="F24" s="275">
        <v>99.403486880267394</v>
      </c>
      <c r="G24" s="595">
        <v>0.29669249614777299</v>
      </c>
      <c r="H24" s="275"/>
      <c r="I24" s="581">
        <v>55234.407763817697</v>
      </c>
      <c r="J24" s="275">
        <v>45.426624694205898</v>
      </c>
      <c r="K24" s="595">
        <v>0.132615077558388</v>
      </c>
      <c r="L24" s="275"/>
      <c r="M24" s="581">
        <v>32382.295991042902</v>
      </c>
      <c r="N24" s="275">
        <v>25.249794386127299</v>
      </c>
      <c r="O24" s="595">
        <v>7.7745707672317796E-2</v>
      </c>
    </row>
    <row r="25" spans="1:15" x14ac:dyDescent="0.3">
      <c r="A25" s="680" t="s">
        <v>979</v>
      </c>
      <c r="B25" s="585" t="s">
        <v>997</v>
      </c>
      <c r="C25" s="275"/>
      <c r="D25" s="680">
        <v>21</v>
      </c>
      <c r="E25" s="581">
        <v>34163.547736741602</v>
      </c>
      <c r="F25" s="275">
        <v>133.98200658129599</v>
      </c>
      <c r="G25" s="595">
        <v>0.37158859466078697</v>
      </c>
      <c r="H25" s="275"/>
      <c r="I25" s="581">
        <v>18316.5719287871</v>
      </c>
      <c r="J25" s="275">
        <v>72.414490459966302</v>
      </c>
      <c r="K25" s="595">
        <v>0.19923299379191101</v>
      </c>
      <c r="L25" s="275"/>
      <c r="M25" s="581">
        <v>7622.8933135588004</v>
      </c>
      <c r="N25" s="275">
        <v>29.528577588091199</v>
      </c>
      <c r="O25" s="595">
        <v>8.2914382229117498E-2</v>
      </c>
    </row>
    <row r="26" spans="1:15" x14ac:dyDescent="0.3">
      <c r="A26" s="680" t="s">
        <v>979</v>
      </c>
      <c r="B26" s="585" t="s">
        <v>998</v>
      </c>
      <c r="C26" s="275"/>
      <c r="D26" s="680">
        <v>22</v>
      </c>
      <c r="E26" s="581">
        <v>21280.010614777999</v>
      </c>
      <c r="F26" s="275">
        <v>99.739317919571505</v>
      </c>
      <c r="G26" s="595">
        <v>0.32960375567951899</v>
      </c>
      <c r="H26" s="275"/>
      <c r="I26" s="581">
        <v>11359.8648340171</v>
      </c>
      <c r="J26" s="275">
        <v>53.3903279169215</v>
      </c>
      <c r="K26" s="595">
        <v>0.17595280110228601</v>
      </c>
      <c r="L26" s="275"/>
      <c r="M26" s="581">
        <v>4193.1703164891696</v>
      </c>
      <c r="N26" s="275">
        <v>19.510759155113799</v>
      </c>
      <c r="O26" s="595">
        <v>6.4947235804518402E-2</v>
      </c>
    </row>
    <row r="27" spans="1:15" x14ac:dyDescent="0.3">
      <c r="A27" s="680" t="s">
        <v>979</v>
      </c>
      <c r="B27" s="585" t="s">
        <v>999</v>
      </c>
      <c r="C27" s="275"/>
      <c r="D27" s="680">
        <v>23</v>
      </c>
      <c r="E27" s="581">
        <v>427320.60952364397</v>
      </c>
      <c r="F27" s="275">
        <v>539.84906956832594</v>
      </c>
      <c r="G27" s="595">
        <v>0.619419364391529</v>
      </c>
      <c r="H27" s="275"/>
      <c r="I27" s="581">
        <v>309604.34930965799</v>
      </c>
      <c r="J27" s="275">
        <v>386.14463132450197</v>
      </c>
      <c r="K27" s="595">
        <v>0.44878711288648898</v>
      </c>
      <c r="L27" s="275"/>
      <c r="M27" s="581">
        <v>87402.371994964094</v>
      </c>
      <c r="N27" s="275">
        <v>109.89727262330101</v>
      </c>
      <c r="O27" s="595">
        <v>0.12669339732663401</v>
      </c>
    </row>
    <row r="28" spans="1:15" x14ac:dyDescent="0.3">
      <c r="A28" s="681" t="s">
        <v>979</v>
      </c>
      <c r="B28" s="632" t="s">
        <v>1101</v>
      </c>
      <c r="C28" s="633"/>
      <c r="D28" s="681">
        <v>24</v>
      </c>
      <c r="E28" s="634">
        <v>176515.77143003701</v>
      </c>
      <c r="F28" s="633">
        <v>122.137185001923</v>
      </c>
      <c r="G28" s="635">
        <v>0.29019706795158301</v>
      </c>
      <c r="H28" s="633"/>
      <c r="I28" s="634">
        <v>87018.942083559406</v>
      </c>
      <c r="J28" s="633">
        <v>61.303012671414997</v>
      </c>
      <c r="K28" s="635">
        <v>0.14306168327333199</v>
      </c>
      <c r="L28" s="633"/>
      <c r="M28" s="634">
        <v>47021.990552668402</v>
      </c>
      <c r="N28" s="633">
        <v>31.2886100144312</v>
      </c>
      <c r="O28" s="635">
        <v>7.7305483103859707E-2</v>
      </c>
    </row>
    <row r="29" spans="1:15" x14ac:dyDescent="0.3">
      <c r="A29" s="681" t="s">
        <v>979</v>
      </c>
      <c r="B29" s="682" t="s">
        <v>84</v>
      </c>
      <c r="C29" s="621" t="s">
        <v>1103</v>
      </c>
      <c r="D29" s="681">
        <v>25</v>
      </c>
      <c r="E29" s="622">
        <v>144640.33252388501</v>
      </c>
      <c r="F29" s="623">
        <v>118.941744291974</v>
      </c>
      <c r="G29" s="624">
        <v>0.28858634047500498</v>
      </c>
      <c r="H29" s="623"/>
      <c r="I29" s="622">
        <v>70867.728225888</v>
      </c>
      <c r="J29" s="623">
        <v>59.320628994779902</v>
      </c>
      <c r="K29" s="624">
        <v>0.141395245385256</v>
      </c>
      <c r="L29" s="623"/>
      <c r="M29" s="622">
        <v>37761.305509262202</v>
      </c>
      <c r="N29" s="623">
        <v>29.858411375259699</v>
      </c>
      <c r="O29" s="624">
        <v>7.5341428662671198E-2</v>
      </c>
    </row>
    <row r="30" spans="1:15" x14ac:dyDescent="0.3">
      <c r="A30" s="681" t="s">
        <v>979</v>
      </c>
      <c r="B30" s="682" t="s">
        <v>84</v>
      </c>
      <c r="C30" s="621" t="s">
        <v>1102</v>
      </c>
      <c r="D30" s="681">
        <v>26</v>
      </c>
      <c r="E30" s="622">
        <v>17375.7834977766</v>
      </c>
      <c r="F30" s="623">
        <v>146.96996221045899</v>
      </c>
      <c r="G30" s="624">
        <v>0.298651259344478</v>
      </c>
      <c r="H30" s="623"/>
      <c r="I30" s="622">
        <v>8734.7424071898604</v>
      </c>
      <c r="J30" s="623">
        <v>75.053183821513201</v>
      </c>
      <c r="K30" s="624">
        <v>0.15012851758298401</v>
      </c>
      <c r="L30" s="623"/>
      <c r="M30" s="622">
        <v>5329.2638050157802</v>
      </c>
      <c r="N30" s="623">
        <v>43.484817261105199</v>
      </c>
      <c r="O30" s="624">
        <v>9.1601770633159399E-2</v>
      </c>
    </row>
    <row r="31" spans="1:15" x14ac:dyDescent="0.3">
      <c r="A31" s="681" t="s">
        <v>979</v>
      </c>
      <c r="B31" s="682" t="s">
        <v>84</v>
      </c>
      <c r="C31" s="621" t="s">
        <v>1104</v>
      </c>
      <c r="D31" s="681">
        <v>27</v>
      </c>
      <c r="E31" s="622">
        <v>9935.3096963377393</v>
      </c>
      <c r="F31" s="623">
        <v>130.86493709730701</v>
      </c>
      <c r="G31" s="624">
        <v>0.29886509104332598</v>
      </c>
      <c r="H31" s="623"/>
      <c r="I31" s="622">
        <v>5021.96897172839</v>
      </c>
      <c r="J31" s="623">
        <v>67.539836469691593</v>
      </c>
      <c r="K31" s="624">
        <v>0.15106772937501001</v>
      </c>
      <c r="L31" s="623"/>
      <c r="M31" s="622">
        <v>2643.6221876258001</v>
      </c>
      <c r="N31" s="623">
        <v>33.3334282022699</v>
      </c>
      <c r="O31" s="624">
        <v>7.9522054021060107E-2</v>
      </c>
    </row>
    <row r="32" spans="1:15" x14ac:dyDescent="0.3">
      <c r="A32" s="681" t="s">
        <v>979</v>
      </c>
      <c r="B32" s="682" t="s">
        <v>84</v>
      </c>
      <c r="C32" s="621" t="s">
        <v>1105</v>
      </c>
      <c r="D32" s="681">
        <v>28</v>
      </c>
      <c r="E32" s="622">
        <v>4564.3457120377097</v>
      </c>
      <c r="F32" s="623">
        <v>125.85562333419</v>
      </c>
      <c r="G32" s="624">
        <v>0.29199544494417201</v>
      </c>
      <c r="H32" s="623"/>
      <c r="I32" s="622">
        <v>2394.5024787530801</v>
      </c>
      <c r="J32" s="623">
        <v>66.827239188389598</v>
      </c>
      <c r="K32" s="624">
        <v>0.15318111641428001</v>
      </c>
      <c r="L32" s="623"/>
      <c r="M32" s="622">
        <v>1287.79905076468</v>
      </c>
      <c r="N32" s="623">
        <v>34.403392697355798</v>
      </c>
      <c r="O32" s="624">
        <v>8.2387897409558306E-2</v>
      </c>
    </row>
    <row r="33" spans="1:15" x14ac:dyDescent="0.3">
      <c r="A33" s="609" t="s">
        <v>1000</v>
      </c>
      <c r="B33" s="610"/>
      <c r="C33" s="274"/>
      <c r="D33" s="688">
        <v>29</v>
      </c>
      <c r="E33" s="611">
        <v>983292.692031182</v>
      </c>
      <c r="F33" s="612">
        <v>146.14326600946001</v>
      </c>
      <c r="G33" s="613">
        <v>0.313388109437787</v>
      </c>
      <c r="H33" s="612"/>
      <c r="I33" s="611">
        <v>581645.27312409505</v>
      </c>
      <c r="J33" s="612">
        <v>85.864021928888107</v>
      </c>
      <c r="K33" s="613">
        <v>0.18537830299399499</v>
      </c>
      <c r="L33" s="612"/>
      <c r="M33" s="611">
        <v>190422.12458596099</v>
      </c>
      <c r="N33" s="612">
        <v>28.001342327166899</v>
      </c>
      <c r="O33" s="613">
        <v>6.0689990577274401E-2</v>
      </c>
    </row>
    <row r="34" spans="1:15" x14ac:dyDescent="0.3">
      <c r="A34" s="683" t="s">
        <v>1000</v>
      </c>
      <c r="B34" s="585" t="s">
        <v>1001</v>
      </c>
      <c r="C34" s="275"/>
      <c r="D34" s="683">
        <v>30</v>
      </c>
      <c r="E34" s="581">
        <v>80837.700382790805</v>
      </c>
      <c r="F34" s="275">
        <v>105.599280374919</v>
      </c>
      <c r="G34" s="595">
        <v>0.28932955072017702</v>
      </c>
      <c r="H34" s="275"/>
      <c r="I34" s="581">
        <v>48380.750122505699</v>
      </c>
      <c r="J34" s="275">
        <v>63.343365784026702</v>
      </c>
      <c r="K34" s="595">
        <v>0.173159687998136</v>
      </c>
      <c r="L34" s="275"/>
      <c r="M34" s="581">
        <v>18060.763919941601</v>
      </c>
      <c r="N34" s="275">
        <v>23.029589289586301</v>
      </c>
      <c r="O34" s="595">
        <v>6.4642910572095397E-2</v>
      </c>
    </row>
    <row r="35" spans="1:15" x14ac:dyDescent="0.3">
      <c r="A35" s="683" t="s">
        <v>1000</v>
      </c>
      <c r="B35" s="585" t="s">
        <v>1002</v>
      </c>
      <c r="C35" s="275"/>
      <c r="D35" s="683">
        <v>31</v>
      </c>
      <c r="E35" s="581">
        <v>902270.46769937302</v>
      </c>
      <c r="F35" s="275">
        <v>151.08949194917699</v>
      </c>
      <c r="G35" s="595">
        <v>0.31573446593149102</v>
      </c>
      <c r="H35" s="275"/>
      <c r="I35" s="581">
        <v>533166.15573476697</v>
      </c>
      <c r="J35" s="275">
        <v>88.620580351185197</v>
      </c>
      <c r="K35" s="595">
        <v>0.18657321331985099</v>
      </c>
      <c r="L35" s="275"/>
      <c r="M35" s="581">
        <v>172321.750546986</v>
      </c>
      <c r="N35" s="275">
        <v>28.603951028934201</v>
      </c>
      <c r="O35" s="595">
        <v>6.03011806811522E-2</v>
      </c>
    </row>
    <row r="36" spans="1:15" x14ac:dyDescent="0.3">
      <c r="A36" s="609" t="s">
        <v>1003</v>
      </c>
      <c r="B36" s="614"/>
      <c r="C36" s="274"/>
      <c r="D36" s="688">
        <v>32</v>
      </c>
      <c r="E36" s="611">
        <v>915517.22232358204</v>
      </c>
      <c r="F36" s="612">
        <v>166.55805866697901</v>
      </c>
      <c r="G36" s="613">
        <v>0.26956697447278599</v>
      </c>
      <c r="H36" s="612"/>
      <c r="I36" s="611">
        <v>477307.76235665201</v>
      </c>
      <c r="J36" s="612">
        <v>86.709550139862998</v>
      </c>
      <c r="K36" s="613">
        <v>0.14053921266168201</v>
      </c>
      <c r="L36" s="612"/>
      <c r="M36" s="611">
        <v>258896.70890554899</v>
      </c>
      <c r="N36" s="612">
        <v>47.192859841237002</v>
      </c>
      <c r="O36" s="613">
        <v>7.62303209465824E-2</v>
      </c>
    </row>
    <row r="37" spans="1:15" x14ac:dyDescent="0.3">
      <c r="A37" s="683" t="s">
        <v>1003</v>
      </c>
      <c r="B37" s="585" t="s">
        <v>1004</v>
      </c>
      <c r="C37" s="275"/>
      <c r="D37" s="683">
        <v>33</v>
      </c>
      <c r="E37" s="581">
        <v>388268.08992171101</v>
      </c>
      <c r="F37" s="275">
        <v>177.96058426196899</v>
      </c>
      <c r="G37" s="595">
        <v>0.28778723687815799</v>
      </c>
      <c r="H37" s="277"/>
      <c r="I37" s="581">
        <v>175791.54221678901</v>
      </c>
      <c r="J37" s="275">
        <v>80.018060645945198</v>
      </c>
      <c r="K37" s="595">
        <v>0.13029806765232799</v>
      </c>
      <c r="L37" s="275"/>
      <c r="M37" s="581">
        <v>122782.74565971</v>
      </c>
      <c r="N37" s="275">
        <v>56.579744956718102</v>
      </c>
      <c r="O37" s="595">
        <v>9.1007594597804206E-2</v>
      </c>
    </row>
    <row r="38" spans="1:15" x14ac:dyDescent="0.3">
      <c r="A38" s="609" t="s">
        <v>1005</v>
      </c>
      <c r="B38" s="614"/>
      <c r="C38" s="274"/>
      <c r="D38" s="688">
        <v>34</v>
      </c>
      <c r="E38" s="611">
        <v>10450856.658971</v>
      </c>
      <c r="F38" s="612">
        <v>250.59354850454801</v>
      </c>
      <c r="G38" s="613">
        <v>0.33403204403472198</v>
      </c>
      <c r="H38" s="615"/>
      <c r="I38" s="611">
        <v>4929140.9057415295</v>
      </c>
      <c r="J38" s="612">
        <v>117.93741174520601</v>
      </c>
      <c r="K38" s="613">
        <v>0.15754649944825599</v>
      </c>
      <c r="L38" s="612"/>
      <c r="M38" s="611">
        <v>4181665.8943273099</v>
      </c>
      <c r="N38" s="612">
        <v>99.673070472507206</v>
      </c>
      <c r="O38" s="613">
        <v>0.133654356025006</v>
      </c>
    </row>
    <row r="39" spans="1:15" x14ac:dyDescent="0.3">
      <c r="A39" s="684" t="s">
        <v>1005</v>
      </c>
      <c r="B39" s="586" t="s">
        <v>1006</v>
      </c>
      <c r="C39" s="282"/>
      <c r="D39" s="684">
        <v>35</v>
      </c>
      <c r="E39" s="582">
        <v>4377971.9818327902</v>
      </c>
      <c r="F39" s="282">
        <v>261.89912352456702</v>
      </c>
      <c r="G39" s="596">
        <v>0.41886145902483701</v>
      </c>
      <c r="H39" s="283"/>
      <c r="I39" s="582">
        <v>1750038.34125372</v>
      </c>
      <c r="J39" s="282">
        <v>107.217432449906</v>
      </c>
      <c r="K39" s="596">
        <v>0.16743517533177199</v>
      </c>
      <c r="L39" s="282"/>
      <c r="M39" s="582">
        <v>2109772.1609825701</v>
      </c>
      <c r="N39" s="282">
        <v>122.412509010195</v>
      </c>
      <c r="O39" s="596">
        <v>0.20185223741852401</v>
      </c>
    </row>
    <row r="40" spans="1:15" x14ac:dyDescent="0.3">
      <c r="A40" s="684" t="s">
        <v>1005</v>
      </c>
      <c r="B40" s="586" t="s">
        <v>1007</v>
      </c>
      <c r="C40" s="282"/>
      <c r="D40" s="684">
        <v>36</v>
      </c>
      <c r="E40" s="582">
        <v>2632779.7758843899</v>
      </c>
      <c r="F40" s="282">
        <v>282.27953642280499</v>
      </c>
      <c r="G40" s="596">
        <v>0.26568516200318099</v>
      </c>
      <c r="H40" s="283"/>
      <c r="I40" s="582">
        <v>1540327.5402653499</v>
      </c>
      <c r="J40" s="282">
        <v>164.677997097587</v>
      </c>
      <c r="K40" s="596">
        <v>0.15544154440323299</v>
      </c>
      <c r="L40" s="282"/>
      <c r="M40" s="582">
        <v>726230.59855589597</v>
      </c>
      <c r="N40" s="282">
        <v>77.419117715078301</v>
      </c>
      <c r="O40" s="596">
        <v>7.3286995542863095E-2</v>
      </c>
    </row>
    <row r="41" spans="1:15" x14ac:dyDescent="0.3">
      <c r="A41" s="979" t="s">
        <v>1005</v>
      </c>
      <c r="B41" s="980" t="s">
        <v>1008</v>
      </c>
      <c r="C41" s="981"/>
      <c r="D41" s="979">
        <v>37</v>
      </c>
      <c r="E41" s="982">
        <v>368091.29807010997</v>
      </c>
      <c r="F41" s="981">
        <v>79.370363422441997</v>
      </c>
      <c r="G41" s="983">
        <v>0.26834223720507899</v>
      </c>
      <c r="H41" s="984"/>
      <c r="I41" s="982">
        <v>151053.23081326101</v>
      </c>
      <c r="J41" s="981">
        <v>32.969197899013999</v>
      </c>
      <c r="K41" s="983">
        <v>0.110118509582142</v>
      </c>
      <c r="L41" s="981"/>
      <c r="M41" s="982">
        <v>139998.51872961299</v>
      </c>
      <c r="N41" s="981">
        <v>30.0084809126101</v>
      </c>
      <c r="O41" s="983">
        <v>0.102060408551989</v>
      </c>
    </row>
    <row r="42" spans="1:15" x14ac:dyDescent="0.3">
      <c r="A42" s="985" t="s">
        <v>1005</v>
      </c>
      <c r="B42" s="986" t="s">
        <v>1009</v>
      </c>
      <c r="C42" s="987"/>
      <c r="D42" s="985">
        <v>38</v>
      </c>
      <c r="E42" s="988">
        <v>146584.45342549801</v>
      </c>
      <c r="F42" s="987">
        <v>171.28541095027899</v>
      </c>
      <c r="G42" s="989">
        <v>0.36436619757349697</v>
      </c>
      <c r="H42" s="990"/>
      <c r="I42" s="988">
        <v>84450.317884291595</v>
      </c>
      <c r="J42" s="987">
        <v>98.282383076991096</v>
      </c>
      <c r="K42" s="989">
        <v>0.2099088764866</v>
      </c>
      <c r="L42" s="987"/>
      <c r="M42" s="988">
        <v>38013.4441198637</v>
      </c>
      <c r="N42" s="987">
        <v>44.751640997075398</v>
      </c>
      <c r="O42" s="989">
        <v>9.4496881898863794E-2</v>
      </c>
    </row>
    <row r="43" spans="1:15" x14ac:dyDescent="0.3">
      <c r="A43" s="985" t="s">
        <v>1005</v>
      </c>
      <c r="B43" s="986" t="s">
        <v>1010</v>
      </c>
      <c r="C43" s="987"/>
      <c r="D43" s="985">
        <v>39</v>
      </c>
      <c r="E43" s="988">
        <v>7346.9668863742099</v>
      </c>
      <c r="F43" s="987">
        <v>317.83973069798498</v>
      </c>
      <c r="G43" s="989">
        <v>0.278467913590492</v>
      </c>
      <c r="H43" s="990"/>
      <c r="I43" s="988">
        <v>4253.8323501327504</v>
      </c>
      <c r="J43" s="987">
        <v>179.50411434560201</v>
      </c>
      <c r="K43" s="989">
        <v>0.161175686786314</v>
      </c>
      <c r="L43" s="987"/>
      <c r="M43" s="988">
        <v>1949.32354804229</v>
      </c>
      <c r="N43" s="987">
        <v>93.246908776060394</v>
      </c>
      <c r="O43" s="989">
        <v>7.3930059856703798E-2</v>
      </c>
    </row>
    <row r="44" spans="1:15" x14ac:dyDescent="0.3">
      <c r="A44" s="991" t="s">
        <v>1011</v>
      </c>
      <c r="B44" s="992"/>
      <c r="C44" s="993"/>
      <c r="D44" s="994">
        <v>40</v>
      </c>
      <c r="E44" s="995">
        <v>1421120.1319649999</v>
      </c>
      <c r="F44" s="996">
        <v>288.99267801099001</v>
      </c>
      <c r="G44" s="997">
        <v>0.163664945992882</v>
      </c>
      <c r="H44" s="998"/>
      <c r="I44" s="995">
        <v>728511.46673076798</v>
      </c>
      <c r="J44" s="996">
        <v>150.52537787843499</v>
      </c>
      <c r="K44" s="997">
        <v>8.3901889069921201E-2</v>
      </c>
      <c r="L44" s="996"/>
      <c r="M44" s="995">
        <v>444810.764532851</v>
      </c>
      <c r="N44" s="996">
        <v>90.599669931883895</v>
      </c>
      <c r="O44" s="997">
        <v>5.1227126819501402E-2</v>
      </c>
    </row>
    <row r="45" spans="1:15" x14ac:dyDescent="0.3">
      <c r="A45" s="999" t="s">
        <v>1011</v>
      </c>
      <c r="B45" s="986" t="s">
        <v>1012</v>
      </c>
      <c r="C45" s="987"/>
      <c r="D45" s="999">
        <v>41</v>
      </c>
      <c r="E45" s="988">
        <v>76671.179604952995</v>
      </c>
      <c r="F45" s="987">
        <v>200.38045475223501</v>
      </c>
      <c r="G45" s="989">
        <v>0.16134104286741299</v>
      </c>
      <c r="H45" s="990"/>
      <c r="I45" s="988">
        <v>31899.223851395</v>
      </c>
      <c r="J45" s="987">
        <v>83.473683019927194</v>
      </c>
      <c r="K45" s="989">
        <v>6.7127298549725406E-2</v>
      </c>
      <c r="L45" s="987"/>
      <c r="M45" s="988">
        <v>25034.442085020401</v>
      </c>
      <c r="N45" s="987">
        <v>65.755005503345899</v>
      </c>
      <c r="O45" s="989">
        <v>5.2681491412819102E-2</v>
      </c>
    </row>
    <row r="46" spans="1:15" x14ac:dyDescent="0.3">
      <c r="A46" s="991" t="s">
        <v>1015</v>
      </c>
      <c r="B46" s="992"/>
      <c r="C46" s="993"/>
      <c r="D46" s="994">
        <v>42</v>
      </c>
      <c r="E46" s="995">
        <v>62998.475069684602</v>
      </c>
      <c r="F46" s="996">
        <v>111.061683365905</v>
      </c>
      <c r="G46" s="997">
        <v>0.30961435776134899</v>
      </c>
      <c r="H46" s="998"/>
      <c r="I46" s="995">
        <v>33666.574238490801</v>
      </c>
      <c r="J46" s="996">
        <v>59.5142761945662</v>
      </c>
      <c r="K46" s="997">
        <v>0.16546193526144201</v>
      </c>
      <c r="L46" s="996"/>
      <c r="M46" s="995">
        <v>14955.0626682695</v>
      </c>
      <c r="N46" s="996">
        <v>25.744554514052901</v>
      </c>
      <c r="O46" s="997">
        <v>7.3499178290923201E-2</v>
      </c>
    </row>
    <row r="47" spans="1:15" x14ac:dyDescent="0.3">
      <c r="A47" s="999" t="s">
        <v>1015</v>
      </c>
      <c r="B47" s="986" t="s">
        <v>1013</v>
      </c>
      <c r="C47" s="987"/>
      <c r="D47" s="999">
        <v>43</v>
      </c>
      <c r="E47" s="988">
        <v>52100.555210158796</v>
      </c>
      <c r="F47" s="987">
        <v>107.79142458855</v>
      </c>
      <c r="G47" s="989">
        <v>0.30494304251889798</v>
      </c>
      <c r="H47" s="990"/>
      <c r="I47" s="988">
        <v>27695.602578079001</v>
      </c>
      <c r="J47" s="987">
        <v>57.477379527629303</v>
      </c>
      <c r="K47" s="989">
        <v>0.162105204525757</v>
      </c>
      <c r="L47" s="987"/>
      <c r="M47" s="988">
        <v>12506.8482211314</v>
      </c>
      <c r="N47" s="987">
        <v>25.251283978391399</v>
      </c>
      <c r="O47" s="989">
        <v>7.3203613430342596E-2</v>
      </c>
    </row>
    <row r="48" spans="1:15" x14ac:dyDescent="0.3">
      <c r="A48" s="999" t="s">
        <v>1015</v>
      </c>
      <c r="B48" s="986" t="s">
        <v>1014</v>
      </c>
      <c r="C48" s="987"/>
      <c r="D48" s="999">
        <v>44</v>
      </c>
      <c r="E48" s="988">
        <v>10897.9198595257</v>
      </c>
      <c r="F48" s="987">
        <v>128.79725141378199</v>
      </c>
      <c r="G48" s="989">
        <v>0.334077917390463</v>
      </c>
      <c r="H48" s="990"/>
      <c r="I48" s="988">
        <v>5970.9716604118503</v>
      </c>
      <c r="J48" s="987">
        <v>70.567936780330697</v>
      </c>
      <c r="K48" s="989">
        <v>0.18304041087695</v>
      </c>
      <c r="L48" s="987"/>
      <c r="M48" s="988">
        <v>2448.2144471380798</v>
      </c>
      <c r="N48" s="987">
        <v>28.413693623870302</v>
      </c>
      <c r="O48" s="989">
        <v>7.5050204044428998E-2</v>
      </c>
    </row>
    <row r="49" spans="1:15" s="630" customFormat="1" x14ac:dyDescent="0.3">
      <c r="A49" s="625"/>
      <c r="B49" s="626"/>
      <c r="C49" s="627"/>
      <c r="D49" s="627"/>
      <c r="E49" s="627"/>
      <c r="F49" s="627"/>
      <c r="G49" s="627"/>
      <c r="H49" s="628"/>
      <c r="I49" s="627"/>
      <c r="J49" s="627"/>
      <c r="K49" s="627"/>
      <c r="L49" s="627"/>
      <c r="M49" s="629"/>
      <c r="N49" s="629"/>
      <c r="O49" s="629"/>
    </row>
    <row r="50" spans="1:15" s="557" customFormat="1" x14ac:dyDescent="0.35">
      <c r="A50" s="653" t="s">
        <v>87</v>
      </c>
      <c r="B50" s="1000" t="s">
        <v>1106</v>
      </c>
      <c r="C50" s="1000"/>
      <c r="D50" s="1000"/>
      <c r="E50" s="1000"/>
      <c r="F50" s="1000"/>
      <c r="G50" s="1000"/>
      <c r="H50" s="1000"/>
      <c r="I50" s="1000"/>
      <c r="J50" s="1000"/>
      <c r="K50" s="1000"/>
      <c r="L50" s="1000"/>
      <c r="M50" s="1000"/>
      <c r="N50" s="651"/>
      <c r="O50" s="651"/>
    </row>
    <row r="51" spans="1:15" s="557" customFormat="1" x14ac:dyDescent="0.35">
      <c r="A51" s="653"/>
      <c r="B51" s="1000" t="s">
        <v>1325</v>
      </c>
      <c r="C51" s="1000"/>
      <c r="D51" s="1000"/>
      <c r="E51" s="1000"/>
      <c r="F51" s="1000"/>
      <c r="G51" s="1000"/>
      <c r="H51" s="1000"/>
      <c r="I51" s="1000"/>
      <c r="J51" s="1000"/>
      <c r="K51" s="1000"/>
      <c r="L51" s="1000"/>
      <c r="M51" s="1000"/>
      <c r="N51" s="651"/>
      <c r="O51" s="651"/>
    </row>
    <row r="52" spans="1:15" s="557" customFormat="1" x14ac:dyDescent="0.35">
      <c r="A52" s="653"/>
      <c r="B52" s="651" t="s">
        <v>1094</v>
      </c>
      <c r="C52" s="651"/>
      <c r="D52" s="651"/>
      <c r="E52" s="651"/>
      <c r="F52" s="651"/>
      <c r="G52" s="651"/>
      <c r="H52" s="651"/>
      <c r="I52" s="651"/>
      <c r="J52" s="651"/>
      <c r="K52" s="651"/>
      <c r="L52" s="651"/>
      <c r="M52" s="651"/>
      <c r="N52" s="651"/>
      <c r="O52" s="651"/>
    </row>
    <row r="53" spans="1:15" s="557" customFormat="1" x14ac:dyDescent="0.35">
      <c r="A53" s="651"/>
      <c r="B53" s="651" t="s">
        <v>1017</v>
      </c>
      <c r="C53" s="651"/>
      <c r="D53" s="651"/>
      <c r="E53" s="651"/>
      <c r="F53" s="651"/>
      <c r="G53" s="651"/>
      <c r="H53" s="651"/>
      <c r="I53" s="651"/>
      <c r="J53" s="651"/>
      <c r="K53" s="651"/>
      <c r="L53" s="651"/>
      <c r="M53" s="651"/>
      <c r="N53" s="651"/>
      <c r="O53" s="651"/>
    </row>
    <row r="54" spans="1:15" s="557" customFormat="1" x14ac:dyDescent="0.35">
      <c r="A54" s="651"/>
      <c r="B54" s="651" t="s">
        <v>1018</v>
      </c>
      <c r="C54" s="651"/>
      <c r="D54" s="651"/>
      <c r="E54" s="651"/>
      <c r="F54" s="651"/>
      <c r="G54" s="651"/>
      <c r="H54" s="651"/>
      <c r="I54" s="651"/>
      <c r="J54" s="651"/>
      <c r="K54" s="651"/>
      <c r="L54" s="651"/>
      <c r="M54" s="651"/>
      <c r="N54" s="651"/>
      <c r="O54" s="651"/>
    </row>
    <row r="55" spans="1:15" s="557" customFormat="1" x14ac:dyDescent="0.35">
      <c r="A55" s="651"/>
      <c r="B55" s="651" t="s">
        <v>1099</v>
      </c>
      <c r="C55" s="651"/>
      <c r="D55" s="651"/>
      <c r="E55" s="651"/>
      <c r="F55" s="651"/>
      <c r="G55" s="651"/>
      <c r="H55" s="651"/>
      <c r="I55" s="651"/>
      <c r="J55" s="651"/>
      <c r="K55" s="651"/>
      <c r="L55" s="651"/>
      <c r="M55" s="651"/>
      <c r="N55" s="651"/>
      <c r="O55" s="651"/>
    </row>
    <row r="56" spans="1:15" s="557" customFormat="1" x14ac:dyDescent="0.35">
      <c r="A56" s="651"/>
      <c r="B56" s="651" t="s">
        <v>1100</v>
      </c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</row>
    <row r="57" spans="1:15" s="557" customFormat="1" x14ac:dyDescent="0.35">
      <c r="A57" s="651"/>
      <c r="B57" s="651" t="s">
        <v>1085</v>
      </c>
      <c r="C57" s="651"/>
      <c r="D57" s="651"/>
      <c r="E57" s="651"/>
      <c r="F57" s="288"/>
      <c r="G57" s="288"/>
      <c r="H57" s="957" t="s">
        <v>1086</v>
      </c>
      <c r="I57" s="288"/>
      <c r="J57" s="651"/>
      <c r="K57" s="651"/>
      <c r="L57" s="651"/>
      <c r="M57" s="651"/>
      <c r="N57" s="651"/>
      <c r="O57" s="651"/>
    </row>
    <row r="58" spans="1:15" s="557" customFormat="1" x14ac:dyDescent="0.35">
      <c r="A58" s="652"/>
      <c r="B58" s="651"/>
      <c r="C58" s="651"/>
      <c r="D58" s="651"/>
      <c r="E58" s="651"/>
      <c r="F58" s="288"/>
      <c r="G58" s="288"/>
      <c r="H58" s="288"/>
      <c r="I58" s="288"/>
      <c r="J58" s="651"/>
      <c r="K58" s="651"/>
      <c r="L58" s="651"/>
      <c r="M58" s="651"/>
      <c r="N58" s="651"/>
      <c r="O58" s="651"/>
    </row>
    <row r="59" spans="1:15" s="557" customFormat="1" x14ac:dyDescent="0.35">
      <c r="A59" s="653" t="s">
        <v>44</v>
      </c>
      <c r="B59" s="651" t="s">
        <v>1087</v>
      </c>
      <c r="C59" s="651"/>
      <c r="D59" s="651"/>
      <c r="E59" s="651"/>
      <c r="F59" s="957" t="s">
        <v>1088</v>
      </c>
      <c r="G59" s="288"/>
      <c r="H59" s="288"/>
      <c r="I59" s="288"/>
      <c r="J59" s="651"/>
      <c r="K59" s="651"/>
      <c r="L59" s="651"/>
      <c r="M59" s="651"/>
      <c r="N59" s="651"/>
      <c r="O59" s="651"/>
    </row>
    <row r="60" spans="1:15" s="112" customFormat="1" ht="13.5" x14ac:dyDescent="0.3">
      <c r="A60" s="289"/>
      <c r="B60" s="287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</row>
    <row r="61" spans="1:15" s="112" customFormat="1" ht="13.5" x14ac:dyDescent="0.3">
      <c r="A61" s="289"/>
      <c r="B61" s="287"/>
      <c r="C61" s="288"/>
      <c r="D61" s="288"/>
      <c r="E61" s="636"/>
      <c r="F61" s="636"/>
      <c r="G61" s="636"/>
      <c r="H61" s="636"/>
      <c r="I61" s="636"/>
      <c r="J61" s="636"/>
      <c r="K61" s="636"/>
      <c r="L61" s="636"/>
      <c r="M61" s="636"/>
      <c r="N61" s="288"/>
      <c r="O61" s="288"/>
    </row>
    <row r="62" spans="1:15" s="112" customFormat="1" ht="13.5" x14ac:dyDescent="0.3">
      <c r="B62" s="287"/>
    </row>
    <row r="63" spans="1:15" s="112" customFormat="1" ht="13.5" x14ac:dyDescent="0.3">
      <c r="B63" s="287"/>
    </row>
    <row r="64" spans="1:15" x14ac:dyDescent="0.3">
      <c r="B64" s="290"/>
    </row>
  </sheetData>
  <autoFilter ref="A4:O4" xr:uid="{00000000-0009-0000-0000-000041000000}">
    <sortState xmlns:xlrd2="http://schemas.microsoft.com/office/spreadsheetml/2017/richdata2" ref="A5:O48">
      <sortCondition ref="D4:D48"/>
    </sortState>
  </autoFilter>
  <mergeCells count="3">
    <mergeCell ref="M3:O3"/>
    <mergeCell ref="E3:G3"/>
    <mergeCell ref="I3:K3"/>
  </mergeCells>
  <hyperlinks>
    <hyperlink ref="A2" location="'CHAPTER 1'!A1" display="Back to Table of Contents" xr:uid="{00000000-0004-0000-4100-000000000000}"/>
    <hyperlink ref="H57" r:id="rId1" xr:uid="{00000000-0004-0000-4100-000001000000}"/>
    <hyperlink ref="F59" r:id="rId2" xr:uid="{00000000-0004-0000-4100-000002000000}"/>
  </hyperlinks>
  <pageMargins left="0.7" right="0.7" top="0.75" bottom="0.75" header="0.3" footer="0.3"/>
  <pageSetup paperSize="9" scale="62" orientation="portrait"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9">
    <tabColor theme="2" tint="-0.499984740745262"/>
    <pageSetUpPr fitToPage="1"/>
  </sheetPr>
  <dimension ref="A1:O65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2" sqref="A2"/>
    </sheetView>
  </sheetViews>
  <sheetFormatPr defaultColWidth="9.140625" defaultRowHeight="15" x14ac:dyDescent="0.3"/>
  <cols>
    <col min="1" max="1" width="8.7109375" style="9" customWidth="1"/>
    <col min="2" max="2" width="9.140625" style="9" customWidth="1"/>
    <col min="3" max="3" width="14.7109375" style="9" bestFit="1" customWidth="1"/>
    <col min="4" max="4" width="2.7109375" style="9" customWidth="1"/>
    <col min="5" max="5" width="4.28515625" style="9" customWidth="1"/>
    <col min="6" max="6" width="10.42578125" style="9" customWidth="1"/>
    <col min="7" max="7" width="10.7109375" style="9" customWidth="1"/>
    <col min="8" max="8" width="12.85546875" style="9" customWidth="1"/>
    <col min="9" max="9" width="2.7109375" style="9" customWidth="1"/>
    <col min="10" max="10" width="10.7109375" style="9" customWidth="1"/>
    <col min="11" max="11" width="11.140625" style="9" customWidth="1"/>
    <col min="12" max="12" width="10.85546875" style="9" customWidth="1"/>
    <col min="13" max="13" width="9.140625" style="9"/>
    <col min="14" max="14" width="20.140625" style="9" customWidth="1"/>
    <col min="15" max="16384" width="9.140625" style="9"/>
  </cols>
  <sheetData>
    <row r="1" spans="1:13" s="37" customFormat="1" ht="18" x14ac:dyDescent="0.35">
      <c r="A1" s="35" t="s">
        <v>1234</v>
      </c>
      <c r="B1" s="36"/>
      <c r="C1" s="36"/>
      <c r="D1" s="36"/>
      <c r="E1" s="36"/>
      <c r="F1" s="36"/>
      <c r="G1" s="36"/>
      <c r="H1" s="36"/>
      <c r="I1" s="637"/>
      <c r="J1" s="637"/>
      <c r="K1" s="637"/>
      <c r="L1" s="637"/>
      <c r="M1" s="637"/>
    </row>
    <row r="2" spans="1:13" x14ac:dyDescent="0.3">
      <c r="A2" s="574" t="s">
        <v>965</v>
      </c>
      <c r="H2" s="116"/>
    </row>
    <row r="3" spans="1:13" x14ac:dyDescent="0.3">
      <c r="A3" s="258"/>
      <c r="B3" s="258"/>
      <c r="C3" s="291"/>
      <c r="D3" s="291"/>
      <c r="E3" s="291"/>
      <c r="F3" s="1194"/>
      <c r="G3" s="1194"/>
      <c r="H3" s="1194"/>
    </row>
    <row r="4" spans="1:13" ht="59.25" customHeight="1" thickBot="1" x14ac:dyDescent="0.35">
      <c r="A4" s="588" t="s">
        <v>1019</v>
      </c>
      <c r="B4" s="589" t="s">
        <v>1020</v>
      </c>
      <c r="C4" s="590"/>
      <c r="D4" s="590"/>
      <c r="E4" s="593"/>
      <c r="F4" s="700" t="s">
        <v>975</v>
      </c>
      <c r="G4" s="700" t="s">
        <v>976</v>
      </c>
      <c r="H4" s="700" t="s">
        <v>977</v>
      </c>
      <c r="I4" s="701"/>
      <c r="J4" s="700" t="s">
        <v>1027</v>
      </c>
      <c r="K4" s="700" t="s">
        <v>1028</v>
      </c>
      <c r="L4" s="700" t="s">
        <v>1029</v>
      </c>
    </row>
    <row r="5" spans="1:13" ht="15.75" thickTop="1" x14ac:dyDescent="0.3">
      <c r="A5" s="603" t="s">
        <v>978</v>
      </c>
      <c r="B5" s="604"/>
      <c r="C5" s="605"/>
      <c r="D5" s="686">
        <v>1</v>
      </c>
      <c r="E5" s="607"/>
      <c r="F5" s="606">
        <v>4148.0256940656</v>
      </c>
      <c r="G5" s="606">
        <v>2065.86671272066</v>
      </c>
      <c r="H5" s="606">
        <v>1422.18186635762</v>
      </c>
      <c r="I5" s="607"/>
      <c r="J5" s="606">
        <v>4597.9282087334004</v>
      </c>
      <c r="K5" s="606">
        <v>2132.1244313346801</v>
      </c>
      <c r="L5" s="606">
        <v>1657.2274533981999</v>
      </c>
    </row>
    <row r="6" spans="1:13" x14ac:dyDescent="0.3">
      <c r="A6" s="598" t="s">
        <v>979</v>
      </c>
      <c r="B6" s="599"/>
      <c r="C6" s="296"/>
      <c r="D6" s="687">
        <v>2</v>
      </c>
      <c r="E6" s="601"/>
      <c r="F6" s="600">
        <v>3718.0364999452299</v>
      </c>
      <c r="G6" s="600">
        <v>2027.78880706072</v>
      </c>
      <c r="H6" s="600">
        <v>933.02063685124801</v>
      </c>
      <c r="I6" s="601"/>
      <c r="J6" s="600">
        <v>4170.8213825515904</v>
      </c>
      <c r="K6" s="600">
        <v>2106.2194403470999</v>
      </c>
      <c r="L6" s="600">
        <v>1145.1493006391599</v>
      </c>
    </row>
    <row r="7" spans="1:13" x14ac:dyDescent="0.3">
      <c r="A7" s="679" t="s">
        <v>979</v>
      </c>
      <c r="B7" s="584" t="s">
        <v>980</v>
      </c>
      <c r="C7" s="297"/>
      <c r="D7" s="679">
        <v>3</v>
      </c>
      <c r="E7" s="297"/>
      <c r="F7" s="580">
        <v>1862.1883106975099</v>
      </c>
      <c r="G7" s="580">
        <v>1072.90900069438</v>
      </c>
      <c r="H7" s="580">
        <v>297.77598223616502</v>
      </c>
      <c r="I7" s="297"/>
      <c r="J7" s="580">
        <v>2268.6084448240699</v>
      </c>
      <c r="K7" s="580">
        <v>1134.0360994256901</v>
      </c>
      <c r="L7" s="580">
        <v>445.05453100003001</v>
      </c>
    </row>
    <row r="8" spans="1:13" x14ac:dyDescent="0.3">
      <c r="A8" s="679" t="s">
        <v>979</v>
      </c>
      <c r="B8" s="584" t="s">
        <v>981</v>
      </c>
      <c r="C8" s="297"/>
      <c r="D8" s="679">
        <v>4</v>
      </c>
      <c r="E8" s="297"/>
      <c r="F8" s="580">
        <v>1588.0619727799501</v>
      </c>
      <c r="G8" s="580">
        <v>801.76142790319204</v>
      </c>
      <c r="H8" s="580">
        <v>389.38236293410398</v>
      </c>
      <c r="I8" s="297"/>
      <c r="J8" s="580">
        <v>2000.58002639141</v>
      </c>
      <c r="K8" s="580">
        <v>859.58236465316395</v>
      </c>
      <c r="L8" s="580">
        <v>526.08256689289999</v>
      </c>
    </row>
    <row r="9" spans="1:13" x14ac:dyDescent="0.3">
      <c r="A9" s="679" t="s">
        <v>979</v>
      </c>
      <c r="B9" s="584" t="s">
        <v>982</v>
      </c>
      <c r="C9" s="297"/>
      <c r="D9" s="679">
        <v>5</v>
      </c>
      <c r="E9" s="297"/>
      <c r="F9" s="580">
        <v>3150.22943199684</v>
      </c>
      <c r="G9" s="580">
        <v>1963.6169687517699</v>
      </c>
      <c r="H9" s="580">
        <v>635.05695370749697</v>
      </c>
      <c r="I9" s="297"/>
      <c r="J9" s="580">
        <v>3802.5155198112602</v>
      </c>
      <c r="K9" s="580">
        <v>2088.4133155947402</v>
      </c>
      <c r="L9" s="580">
        <v>905.33913796670799</v>
      </c>
    </row>
    <row r="10" spans="1:13" x14ac:dyDescent="0.3">
      <c r="A10" s="679" t="s">
        <v>979</v>
      </c>
      <c r="B10" s="584" t="s">
        <v>983</v>
      </c>
      <c r="C10" s="297"/>
      <c r="D10" s="679">
        <v>6</v>
      </c>
      <c r="E10" s="297"/>
      <c r="F10" s="580">
        <v>1539.6554747129701</v>
      </c>
      <c r="G10" s="580">
        <v>733.20651128564703</v>
      </c>
      <c r="H10" s="580">
        <v>422.74316252959602</v>
      </c>
      <c r="I10" s="297"/>
      <c r="J10" s="580">
        <v>1883.9584028046199</v>
      </c>
      <c r="K10" s="580">
        <v>784.572106019491</v>
      </c>
      <c r="L10" s="580">
        <v>562.02234104026002</v>
      </c>
    </row>
    <row r="11" spans="1:13" x14ac:dyDescent="0.3">
      <c r="A11" s="679" t="s">
        <v>979</v>
      </c>
      <c r="B11" s="584" t="s">
        <v>984</v>
      </c>
      <c r="C11" s="297"/>
      <c r="D11" s="679">
        <v>7</v>
      </c>
      <c r="E11" s="297"/>
      <c r="F11" s="580">
        <v>2170.2354973244501</v>
      </c>
      <c r="G11" s="580">
        <v>1213.9464985535301</v>
      </c>
      <c r="H11" s="580">
        <v>440.04918944088303</v>
      </c>
      <c r="I11" s="297"/>
      <c r="J11" s="580">
        <v>2564.3437029330598</v>
      </c>
      <c r="K11" s="580">
        <v>1286.3618834487199</v>
      </c>
      <c r="L11" s="580">
        <v>606.96675107653198</v>
      </c>
    </row>
    <row r="12" spans="1:13" x14ac:dyDescent="0.3">
      <c r="A12" s="679" t="s">
        <v>979</v>
      </c>
      <c r="B12" s="584" t="s">
        <v>985</v>
      </c>
      <c r="C12" s="297"/>
      <c r="D12" s="679">
        <v>8</v>
      </c>
      <c r="E12" s="297"/>
      <c r="F12" s="580">
        <v>1204.10299162861</v>
      </c>
      <c r="G12" s="580">
        <v>548.89079783583804</v>
      </c>
      <c r="H12" s="580">
        <v>295.01743705409098</v>
      </c>
      <c r="I12" s="297"/>
      <c r="J12" s="580">
        <v>1594.51975582096</v>
      </c>
      <c r="K12" s="580">
        <v>598.00693810048097</v>
      </c>
      <c r="L12" s="580">
        <v>419.54060839083797</v>
      </c>
    </row>
    <row r="13" spans="1:13" x14ac:dyDescent="0.3">
      <c r="A13" s="679" t="s">
        <v>979</v>
      </c>
      <c r="B13" s="584" t="s">
        <v>986</v>
      </c>
      <c r="C13" s="297"/>
      <c r="D13" s="679">
        <v>9</v>
      </c>
      <c r="E13" s="297"/>
      <c r="F13" s="580">
        <v>2171.2528537319499</v>
      </c>
      <c r="G13" s="580">
        <v>1181.83580310152</v>
      </c>
      <c r="H13" s="580">
        <v>393.24530584136198</v>
      </c>
      <c r="I13" s="297"/>
      <c r="J13" s="580">
        <v>2570.2006812080499</v>
      </c>
      <c r="K13" s="580">
        <v>1242.4452257529399</v>
      </c>
      <c r="L13" s="580">
        <v>543.34494777700104</v>
      </c>
    </row>
    <row r="14" spans="1:13" x14ac:dyDescent="0.3">
      <c r="A14" s="679" t="s">
        <v>979</v>
      </c>
      <c r="B14" s="584" t="s">
        <v>987</v>
      </c>
      <c r="C14" s="297"/>
      <c r="D14" s="679">
        <v>10</v>
      </c>
      <c r="E14" s="297"/>
      <c r="F14" s="580">
        <v>2640.8737999803802</v>
      </c>
      <c r="G14" s="580">
        <v>1520.4035402853301</v>
      </c>
      <c r="H14" s="580">
        <v>704.201857966901</v>
      </c>
      <c r="I14" s="297"/>
      <c r="J14" s="580">
        <v>3000.9771642185501</v>
      </c>
      <c r="K14" s="580">
        <v>1585.48395885945</v>
      </c>
      <c r="L14" s="580">
        <v>850.50088648329495</v>
      </c>
    </row>
    <row r="15" spans="1:13" x14ac:dyDescent="0.3">
      <c r="A15" s="679" t="s">
        <v>979</v>
      </c>
      <c r="B15" s="584" t="s">
        <v>988</v>
      </c>
      <c r="C15" s="297"/>
      <c r="D15" s="679">
        <v>11</v>
      </c>
      <c r="E15" s="297"/>
      <c r="F15" s="580">
        <v>4348.2326478487203</v>
      </c>
      <c r="G15" s="580">
        <v>2498.1206077618799</v>
      </c>
      <c r="H15" s="580">
        <v>907.28450270839198</v>
      </c>
      <c r="I15" s="297"/>
      <c r="J15" s="580">
        <v>4949.8132422879598</v>
      </c>
      <c r="K15" s="580">
        <v>2620.8536910112398</v>
      </c>
      <c r="L15" s="580">
        <v>1200.20984039885</v>
      </c>
    </row>
    <row r="16" spans="1:13" x14ac:dyDescent="0.3">
      <c r="A16" s="679" t="s">
        <v>979</v>
      </c>
      <c r="B16" s="584" t="s">
        <v>51</v>
      </c>
      <c r="C16" s="297"/>
      <c r="D16" s="679">
        <v>12</v>
      </c>
      <c r="E16" s="297"/>
      <c r="F16" s="580">
        <v>1722.6979300119699</v>
      </c>
      <c r="G16" s="580">
        <v>991.20840168101199</v>
      </c>
      <c r="H16" s="580">
        <v>344.93481806064898</v>
      </c>
      <c r="I16" s="297"/>
      <c r="J16" s="580">
        <v>2074.5234560006802</v>
      </c>
      <c r="K16" s="580">
        <v>1049.92187061764</v>
      </c>
      <c r="L16" s="580">
        <v>481.46021077824298</v>
      </c>
    </row>
    <row r="17" spans="1:12" x14ac:dyDescent="0.3">
      <c r="A17" s="679" t="s">
        <v>979</v>
      </c>
      <c r="B17" s="584" t="s">
        <v>989</v>
      </c>
      <c r="C17" s="297"/>
      <c r="D17" s="679">
        <v>13</v>
      </c>
      <c r="E17" s="297"/>
      <c r="F17" s="580">
        <v>1448.662560666</v>
      </c>
      <c r="G17" s="580">
        <v>689.91112812735901</v>
      </c>
      <c r="H17" s="580">
        <v>368.99529865378997</v>
      </c>
      <c r="I17" s="297"/>
      <c r="J17" s="580">
        <v>1763.82681096943</v>
      </c>
      <c r="K17" s="580">
        <v>748.85105332788305</v>
      </c>
      <c r="L17" s="580">
        <v>458.373720253854</v>
      </c>
    </row>
    <row r="18" spans="1:12" x14ac:dyDescent="0.3">
      <c r="A18" s="680" t="s">
        <v>979</v>
      </c>
      <c r="B18" s="585" t="s">
        <v>990</v>
      </c>
      <c r="C18" s="275"/>
      <c r="D18" s="680">
        <v>14</v>
      </c>
      <c r="E18" s="275"/>
      <c r="F18" s="581">
        <v>1459.6168141307901</v>
      </c>
      <c r="G18" s="581">
        <v>683.56592354711699</v>
      </c>
      <c r="H18" s="581">
        <v>377.10851071510399</v>
      </c>
      <c r="I18" s="275"/>
      <c r="J18" s="581">
        <v>1804.2270318995099</v>
      </c>
      <c r="K18" s="581">
        <v>740.80860217869895</v>
      </c>
      <c r="L18" s="581">
        <v>519.57153793949794</v>
      </c>
    </row>
    <row r="19" spans="1:12" x14ac:dyDescent="0.3">
      <c r="A19" s="680" t="s">
        <v>979</v>
      </c>
      <c r="B19" s="585" t="s">
        <v>991</v>
      </c>
      <c r="C19" s="275"/>
      <c r="D19" s="680">
        <v>15</v>
      </c>
      <c r="E19" s="275"/>
      <c r="F19" s="581">
        <v>1486.47965245718</v>
      </c>
      <c r="G19" s="581">
        <v>784.25045475430397</v>
      </c>
      <c r="H19" s="581">
        <v>343.66430382354702</v>
      </c>
      <c r="I19" s="275"/>
      <c r="J19" s="581">
        <v>1846.3667849512401</v>
      </c>
      <c r="K19" s="581">
        <v>834.83413122868103</v>
      </c>
      <c r="L19" s="581">
        <v>531.08038036572498</v>
      </c>
    </row>
    <row r="20" spans="1:12" x14ac:dyDescent="0.3">
      <c r="A20" s="680" t="s">
        <v>979</v>
      </c>
      <c r="B20" s="585" t="s">
        <v>992</v>
      </c>
      <c r="C20" s="275"/>
      <c r="D20" s="680">
        <v>16</v>
      </c>
      <c r="E20" s="275"/>
      <c r="F20" s="581">
        <v>3508.0941602694102</v>
      </c>
      <c r="G20" s="581">
        <v>1938.971939501</v>
      </c>
      <c r="H20" s="581">
        <v>842.31197759736494</v>
      </c>
      <c r="I20" s="275"/>
      <c r="J20" s="581">
        <v>4072.30843461836</v>
      </c>
      <c r="K20" s="581">
        <v>2048.1370215164402</v>
      </c>
      <c r="L20" s="581">
        <v>1092.85212325318</v>
      </c>
    </row>
    <row r="21" spans="1:12" x14ac:dyDescent="0.3">
      <c r="A21" s="680" t="s">
        <v>979</v>
      </c>
      <c r="B21" s="585" t="s">
        <v>993</v>
      </c>
      <c r="C21" s="275"/>
      <c r="D21" s="680">
        <v>17</v>
      </c>
      <c r="E21" s="275"/>
      <c r="F21" s="581">
        <v>1734.1438607723701</v>
      </c>
      <c r="G21" s="581">
        <v>683.82872316487999</v>
      </c>
      <c r="H21" s="581">
        <v>687.91212579645105</v>
      </c>
      <c r="I21" s="275"/>
      <c r="J21" s="581">
        <v>2071.5352968268598</v>
      </c>
      <c r="K21" s="581">
        <v>729.88437555118003</v>
      </c>
      <c r="L21" s="581">
        <v>824.05629884200505</v>
      </c>
    </row>
    <row r="22" spans="1:12" x14ac:dyDescent="0.3">
      <c r="A22" s="680" t="s">
        <v>979</v>
      </c>
      <c r="B22" s="585" t="s">
        <v>994</v>
      </c>
      <c r="C22" s="275"/>
      <c r="D22" s="680">
        <v>18</v>
      </c>
      <c r="E22" s="275"/>
      <c r="F22" s="581">
        <v>5656.6976260745496</v>
      </c>
      <c r="G22" s="581">
        <v>2624.15129990064</v>
      </c>
      <c r="H22" s="581">
        <v>1865.8982584509499</v>
      </c>
      <c r="I22" s="275"/>
      <c r="J22" s="581">
        <v>6264.8157251961902</v>
      </c>
      <c r="K22" s="581">
        <v>2733.2756826447198</v>
      </c>
      <c r="L22" s="581">
        <v>2210.7067586841299</v>
      </c>
    </row>
    <row r="23" spans="1:12" x14ac:dyDescent="0.3">
      <c r="A23" s="680" t="s">
        <v>979</v>
      </c>
      <c r="B23" s="585" t="s">
        <v>995</v>
      </c>
      <c r="C23" s="275"/>
      <c r="D23" s="680">
        <v>19</v>
      </c>
      <c r="E23" s="275"/>
      <c r="F23" s="581">
        <v>7696.9415016394796</v>
      </c>
      <c r="G23" s="581">
        <v>4050.5114500730501</v>
      </c>
      <c r="H23" s="581">
        <v>2155.8558662594801</v>
      </c>
      <c r="I23" s="275"/>
      <c r="J23" s="581">
        <v>8258.9357839160093</v>
      </c>
      <c r="K23" s="581">
        <v>4156.0464298390998</v>
      </c>
      <c r="L23" s="581">
        <v>2510.9353162287698</v>
      </c>
    </row>
    <row r="24" spans="1:12" x14ac:dyDescent="0.3">
      <c r="A24" s="680" t="s">
        <v>979</v>
      </c>
      <c r="B24" s="585" t="s">
        <v>996</v>
      </c>
      <c r="C24" s="275"/>
      <c r="D24" s="680">
        <v>20</v>
      </c>
      <c r="E24" s="275"/>
      <c r="F24" s="581">
        <v>1408.85244087194</v>
      </c>
      <c r="G24" s="581">
        <v>679.81446627217599</v>
      </c>
      <c r="H24" s="581">
        <v>328.09444300517799</v>
      </c>
      <c r="I24" s="275"/>
      <c r="J24" s="581">
        <v>1745.55443872858</v>
      </c>
      <c r="K24" s="581">
        <v>730.95789324545103</v>
      </c>
      <c r="L24" s="581">
        <v>464.12971580610201</v>
      </c>
    </row>
    <row r="25" spans="1:12" x14ac:dyDescent="0.3">
      <c r="A25" s="680" t="s">
        <v>979</v>
      </c>
      <c r="B25" s="585" t="s">
        <v>997</v>
      </c>
      <c r="C25" s="275"/>
      <c r="D25" s="680">
        <v>21</v>
      </c>
      <c r="E25" s="275"/>
      <c r="F25" s="581">
        <v>1718.7668599978899</v>
      </c>
      <c r="G25" s="581">
        <v>946.08739856299997</v>
      </c>
      <c r="H25" s="581">
        <v>360.07424739048099</v>
      </c>
      <c r="I25" s="275"/>
      <c r="J25" s="581">
        <v>2151.72891154638</v>
      </c>
      <c r="K25" s="581">
        <v>1033.15211331566</v>
      </c>
      <c r="L25" s="581">
        <v>518.05013620630598</v>
      </c>
    </row>
    <row r="26" spans="1:12" x14ac:dyDescent="0.3">
      <c r="A26" s="680" t="s">
        <v>979</v>
      </c>
      <c r="B26" s="585" t="s">
        <v>998</v>
      </c>
      <c r="C26" s="275"/>
      <c r="D26" s="680">
        <v>22</v>
      </c>
      <c r="E26" s="275"/>
      <c r="F26" s="581">
        <v>1193.6717187077099</v>
      </c>
      <c r="G26" s="581">
        <v>647.95743465590294</v>
      </c>
      <c r="H26" s="581">
        <v>222.79635792718801</v>
      </c>
      <c r="I26" s="275"/>
      <c r="J26" s="581">
        <v>1504.54228846413</v>
      </c>
      <c r="K26" s="581">
        <v>699.61177352210598</v>
      </c>
      <c r="L26" s="581">
        <v>337.93713369440098</v>
      </c>
    </row>
    <row r="27" spans="1:12" x14ac:dyDescent="0.3">
      <c r="A27" s="680" t="s">
        <v>979</v>
      </c>
      <c r="B27" s="585" t="s">
        <v>999</v>
      </c>
      <c r="C27" s="275"/>
      <c r="D27" s="680">
        <v>23</v>
      </c>
      <c r="E27" s="275"/>
      <c r="F27" s="581">
        <v>9487.6513141806208</v>
      </c>
      <c r="G27" s="581">
        <v>6284.8800186750505</v>
      </c>
      <c r="H27" s="581">
        <v>1955.95870242617</v>
      </c>
      <c r="I27" s="275"/>
      <c r="J27" s="581">
        <v>10051.2080030243</v>
      </c>
      <c r="K27" s="581">
        <v>6400.2372106528401</v>
      </c>
      <c r="L27" s="581">
        <v>2312.08119505166</v>
      </c>
    </row>
    <row r="28" spans="1:12" x14ac:dyDescent="0.3">
      <c r="A28" s="681" t="s">
        <v>979</v>
      </c>
      <c r="B28" s="632" t="s">
        <v>84</v>
      </c>
      <c r="C28" s="633"/>
      <c r="D28" s="681">
        <v>24</v>
      </c>
      <c r="E28" s="633"/>
      <c r="F28" s="634">
        <v>1847.0851482565299</v>
      </c>
      <c r="G28" s="634">
        <v>968.79169279518499</v>
      </c>
      <c r="H28" s="634">
        <v>415.34813859602502</v>
      </c>
      <c r="I28" s="633"/>
      <c r="J28" s="634">
        <v>2201.9942974619098</v>
      </c>
      <c r="K28" s="634">
        <v>1022.26909672755</v>
      </c>
      <c r="L28" s="634">
        <v>548.449140119905</v>
      </c>
    </row>
    <row r="29" spans="1:12" x14ac:dyDescent="0.3">
      <c r="A29" s="681" t="s">
        <v>979</v>
      </c>
      <c r="B29" s="682" t="s">
        <v>84</v>
      </c>
      <c r="C29" s="621" t="s">
        <v>47</v>
      </c>
      <c r="D29" s="681">
        <v>25</v>
      </c>
      <c r="E29" s="623"/>
      <c r="F29" s="622">
        <v>1786.82881706124</v>
      </c>
      <c r="G29" s="622">
        <v>928.01270063919401</v>
      </c>
      <c r="H29" s="622">
        <v>396.113236599782</v>
      </c>
      <c r="I29" s="623"/>
      <c r="J29" s="622">
        <v>2139.5936253034502</v>
      </c>
      <c r="K29" s="622">
        <v>980.75444591068401</v>
      </c>
      <c r="L29" s="622">
        <v>523.881523840569</v>
      </c>
    </row>
    <row r="30" spans="1:12" x14ac:dyDescent="0.3">
      <c r="A30" s="681" t="s">
        <v>979</v>
      </c>
      <c r="B30" s="682" t="s">
        <v>84</v>
      </c>
      <c r="C30" s="621" t="s">
        <v>49</v>
      </c>
      <c r="D30" s="681">
        <v>26</v>
      </c>
      <c r="E30" s="623"/>
      <c r="F30" s="622">
        <v>2303.3022920454</v>
      </c>
      <c r="G30" s="622">
        <v>1253.00788501804</v>
      </c>
      <c r="H30" s="622">
        <v>574.46379639280701</v>
      </c>
      <c r="I30" s="623"/>
      <c r="J30" s="622">
        <v>2671.18982008273</v>
      </c>
      <c r="K30" s="622">
        <v>1308.3405866738501</v>
      </c>
      <c r="L30" s="622">
        <v>748.050215279285</v>
      </c>
    </row>
    <row r="31" spans="1:12" x14ac:dyDescent="0.3">
      <c r="A31" s="681" t="s">
        <v>979</v>
      </c>
      <c r="B31" s="682" t="s">
        <v>84</v>
      </c>
      <c r="C31" s="621" t="s">
        <v>48</v>
      </c>
      <c r="D31" s="681">
        <v>27</v>
      </c>
      <c r="E31" s="623"/>
      <c r="F31" s="622">
        <v>2039.8728066507799</v>
      </c>
      <c r="G31" s="622">
        <v>1110.37647534444</v>
      </c>
      <c r="H31" s="622">
        <v>450.25102591897098</v>
      </c>
      <c r="I31" s="623"/>
      <c r="J31" s="622">
        <v>2405.1767974048898</v>
      </c>
      <c r="K31" s="622">
        <v>1167.92617626575</v>
      </c>
      <c r="L31" s="622">
        <v>597.18618182345301</v>
      </c>
    </row>
    <row r="32" spans="1:12" x14ac:dyDescent="0.3">
      <c r="A32" s="681" t="s">
        <v>979</v>
      </c>
      <c r="B32" s="682" t="s">
        <v>84</v>
      </c>
      <c r="C32" s="621" t="s">
        <v>55</v>
      </c>
      <c r="D32" s="681">
        <v>28</v>
      </c>
      <c r="E32" s="623"/>
      <c r="F32" s="622">
        <v>1878.27921009493</v>
      </c>
      <c r="G32" s="622">
        <v>1042.32587592956</v>
      </c>
      <c r="H32" s="622">
        <v>440.40234002029399</v>
      </c>
      <c r="I32" s="623"/>
      <c r="J32" s="622">
        <v>2236.4163681530099</v>
      </c>
      <c r="K32" s="622">
        <v>1104.6974244363701</v>
      </c>
      <c r="L32" s="622">
        <v>582.66525600701596</v>
      </c>
    </row>
    <row r="33" spans="1:12" x14ac:dyDescent="0.3">
      <c r="A33" s="609" t="s">
        <v>1000</v>
      </c>
      <c r="B33" s="610"/>
      <c r="C33" s="274"/>
      <c r="D33" s="688">
        <v>29</v>
      </c>
      <c r="E33" s="612"/>
      <c r="F33" s="611">
        <v>2470.7938953370999</v>
      </c>
      <c r="G33" s="611">
        <v>1419.30370206729</v>
      </c>
      <c r="H33" s="611">
        <v>438.67680472373002</v>
      </c>
      <c r="I33" s="612"/>
      <c r="J33" s="611">
        <v>2917.5970263590202</v>
      </c>
      <c r="K33" s="611">
        <v>1462.7318924572</v>
      </c>
      <c r="L33" s="611">
        <v>670.55251736406501</v>
      </c>
    </row>
    <row r="34" spans="1:12" x14ac:dyDescent="0.3">
      <c r="A34" s="683" t="s">
        <v>1000</v>
      </c>
      <c r="B34" s="585" t="s">
        <v>1001</v>
      </c>
      <c r="C34" s="275"/>
      <c r="D34" s="683">
        <v>30</v>
      </c>
      <c r="E34" s="275"/>
      <c r="F34" s="581">
        <v>1565.7910128686101</v>
      </c>
      <c r="G34" s="581">
        <v>947.12702121673601</v>
      </c>
      <c r="H34" s="581">
        <v>307.52882309150999</v>
      </c>
      <c r="I34" s="275"/>
      <c r="J34" s="581">
        <v>1977.7880179869901</v>
      </c>
      <c r="K34" s="581">
        <v>992.43650958125897</v>
      </c>
      <c r="L34" s="581">
        <v>492.16573428066101</v>
      </c>
    </row>
    <row r="35" spans="1:12" x14ac:dyDescent="0.3">
      <c r="A35" s="683" t="s">
        <v>1000</v>
      </c>
      <c r="B35" s="585" t="s">
        <v>1002</v>
      </c>
      <c r="C35" s="275"/>
      <c r="D35" s="683">
        <v>31</v>
      </c>
      <c r="E35" s="275"/>
      <c r="F35" s="581">
        <v>2578.5063591695898</v>
      </c>
      <c r="G35" s="581">
        <v>1475.9514053243799</v>
      </c>
      <c r="H35" s="581">
        <v>454.21685499953003</v>
      </c>
      <c r="I35" s="275"/>
      <c r="J35" s="581">
        <v>3029.6908491857598</v>
      </c>
      <c r="K35" s="581">
        <v>1519.1264496829699</v>
      </c>
      <c r="L35" s="581">
        <v>691.85373583440605</v>
      </c>
    </row>
    <row r="36" spans="1:12" x14ac:dyDescent="0.3">
      <c r="A36" s="609" t="s">
        <v>1003</v>
      </c>
      <c r="B36" s="614"/>
      <c r="C36" s="274"/>
      <c r="D36" s="688">
        <v>32</v>
      </c>
      <c r="E36" s="612"/>
      <c r="F36" s="611">
        <v>3015.4480775581201</v>
      </c>
      <c r="G36" s="611">
        <v>1534.5195697704401</v>
      </c>
      <c r="H36" s="611">
        <v>857.866036473382</v>
      </c>
      <c r="I36" s="612"/>
      <c r="J36" s="611">
        <v>3359.7601379344501</v>
      </c>
      <c r="K36" s="611">
        <v>1610.77637157811</v>
      </c>
      <c r="L36" s="611">
        <v>957.31544467912295</v>
      </c>
    </row>
    <row r="37" spans="1:12" x14ac:dyDescent="0.3">
      <c r="A37" s="683" t="s">
        <v>1003</v>
      </c>
      <c r="B37" s="585" t="s">
        <v>1004</v>
      </c>
      <c r="C37" s="275"/>
      <c r="D37" s="683">
        <v>33</v>
      </c>
      <c r="E37" s="275"/>
      <c r="F37" s="581">
        <v>3374.3390571096402</v>
      </c>
      <c r="G37" s="581">
        <v>1525.7563964987901</v>
      </c>
      <c r="H37" s="581">
        <v>1032.3361430300899</v>
      </c>
      <c r="I37" s="275"/>
      <c r="J37" s="581">
        <v>3735.0202468808002</v>
      </c>
      <c r="K37" s="581">
        <v>1602.38687229588</v>
      </c>
      <c r="L37" s="581">
        <v>1145.2746673097099</v>
      </c>
    </row>
    <row r="38" spans="1:12" x14ac:dyDescent="0.3">
      <c r="A38" s="609" t="s">
        <v>1005</v>
      </c>
      <c r="B38" s="614"/>
      <c r="C38" s="274"/>
      <c r="D38" s="688">
        <v>34</v>
      </c>
      <c r="E38" s="612"/>
      <c r="F38" s="611">
        <v>4485.3954543835798</v>
      </c>
      <c r="G38" s="611">
        <v>2141.42591075579</v>
      </c>
      <c r="H38" s="611">
        <v>1744.6145250080499</v>
      </c>
      <c r="I38" s="612"/>
      <c r="J38" s="611">
        <v>4945.1367703468004</v>
      </c>
      <c r="K38" s="611">
        <v>2203.65775762972</v>
      </c>
      <c r="L38" s="611">
        <v>2011.6130436987501</v>
      </c>
    </row>
    <row r="39" spans="1:12" x14ac:dyDescent="0.3">
      <c r="A39" s="684" t="s">
        <v>1005</v>
      </c>
      <c r="B39" s="586" t="s">
        <v>1006</v>
      </c>
      <c r="C39" s="282"/>
      <c r="D39" s="684">
        <v>35</v>
      </c>
      <c r="E39" s="282"/>
      <c r="F39" s="582">
        <v>4026.3875337502</v>
      </c>
      <c r="G39" s="582">
        <v>1573.06787887164</v>
      </c>
      <c r="H39" s="582">
        <v>1967.7565263914501</v>
      </c>
      <c r="I39" s="282"/>
      <c r="J39" s="582">
        <v>4575.85858980581</v>
      </c>
      <c r="K39" s="582">
        <v>1627.5332236393699</v>
      </c>
      <c r="L39" s="582">
        <v>2342.2612165728401</v>
      </c>
    </row>
    <row r="40" spans="1:12" x14ac:dyDescent="0.3">
      <c r="A40" s="684" t="s">
        <v>1005</v>
      </c>
      <c r="B40" s="586" t="s">
        <v>1007</v>
      </c>
      <c r="C40" s="282"/>
      <c r="D40" s="684">
        <v>36</v>
      </c>
      <c r="E40" s="282"/>
      <c r="F40" s="582">
        <v>5474.5818482754103</v>
      </c>
      <c r="G40" s="582">
        <v>3222.7297129499798</v>
      </c>
      <c r="H40" s="582">
        <v>1458.56208566738</v>
      </c>
      <c r="I40" s="282"/>
      <c r="J40" s="582">
        <v>5804.2642009277597</v>
      </c>
      <c r="K40" s="582">
        <v>3291.094302382</v>
      </c>
      <c r="L40" s="582">
        <v>1591.6791713177699</v>
      </c>
    </row>
    <row r="41" spans="1:12" x14ac:dyDescent="0.3">
      <c r="A41" s="684" t="s">
        <v>1005</v>
      </c>
      <c r="B41" s="586" t="s">
        <v>1008</v>
      </c>
      <c r="C41" s="282"/>
      <c r="D41" s="684">
        <v>37</v>
      </c>
      <c r="E41" s="691"/>
      <c r="F41" s="692">
        <v>1225.5451815492199</v>
      </c>
      <c r="G41" s="692">
        <v>513.43631410264095</v>
      </c>
      <c r="H41" s="692">
        <v>455.974879038285</v>
      </c>
      <c r="I41" s="691"/>
      <c r="J41" s="692">
        <v>1619.13194718927</v>
      </c>
      <c r="K41" s="692">
        <v>554.59622400474302</v>
      </c>
      <c r="L41" s="692">
        <v>683.87378575657704</v>
      </c>
    </row>
    <row r="42" spans="1:12" x14ac:dyDescent="0.3">
      <c r="A42" s="684" t="s">
        <v>1005</v>
      </c>
      <c r="B42" s="586" t="s">
        <v>1009</v>
      </c>
      <c r="C42" s="282"/>
      <c r="D42" s="684">
        <v>38</v>
      </c>
      <c r="E42" s="276"/>
      <c r="F42" s="695">
        <v>2981.4496198233101</v>
      </c>
      <c r="G42" s="695">
        <v>1730.11696883169</v>
      </c>
      <c r="H42" s="695">
        <v>750.61384883926996</v>
      </c>
      <c r="I42" s="276"/>
      <c r="J42" s="695">
        <v>3418.3837469892001</v>
      </c>
      <c r="K42" s="695">
        <v>1806.7757305932</v>
      </c>
      <c r="L42" s="695">
        <v>953.80857842829596</v>
      </c>
    </row>
    <row r="43" spans="1:12" x14ac:dyDescent="0.3">
      <c r="A43" s="684" t="s">
        <v>1005</v>
      </c>
      <c r="B43" s="586" t="s">
        <v>1010</v>
      </c>
      <c r="C43" s="282"/>
      <c r="D43" s="684">
        <v>39</v>
      </c>
      <c r="E43" s="693"/>
      <c r="F43" s="694">
        <v>5580.1378902053002</v>
      </c>
      <c r="G43" s="694">
        <v>3187.08182907425</v>
      </c>
      <c r="H43" s="694">
        <v>1560.6605128502699</v>
      </c>
      <c r="I43" s="693"/>
      <c r="J43" s="694">
        <v>6084.0196673024002</v>
      </c>
      <c r="K43" s="694">
        <v>3271.6335670800299</v>
      </c>
      <c r="L43" s="694">
        <v>1856.2322387831</v>
      </c>
    </row>
    <row r="44" spans="1:12" x14ac:dyDescent="0.3">
      <c r="A44" s="616" t="s">
        <v>1011</v>
      </c>
      <c r="B44" s="617"/>
      <c r="C44" s="618"/>
      <c r="D44" s="689">
        <v>40</v>
      </c>
      <c r="E44" s="620"/>
      <c r="F44" s="619">
        <v>5168.0985875950801</v>
      </c>
      <c r="G44" s="619">
        <v>2635.8999897045001</v>
      </c>
      <c r="H44" s="619">
        <v>1612.2005941073801</v>
      </c>
      <c r="I44" s="620"/>
      <c r="J44" s="619">
        <v>5568.6333505524299</v>
      </c>
      <c r="K44" s="619">
        <v>2713.24183955937</v>
      </c>
      <c r="L44" s="619">
        <v>1781.3309957198401</v>
      </c>
    </row>
    <row r="45" spans="1:12" x14ac:dyDescent="0.3">
      <c r="A45" s="685" t="s">
        <v>1011</v>
      </c>
      <c r="B45" s="587" t="s">
        <v>1012</v>
      </c>
      <c r="C45" s="579"/>
      <c r="D45" s="685">
        <v>41</v>
      </c>
      <c r="E45" s="579"/>
      <c r="F45" s="583">
        <v>3426.3510226522499</v>
      </c>
      <c r="G45" s="583">
        <v>1410.5293818991099</v>
      </c>
      <c r="H45" s="583">
        <v>1094.02204734467</v>
      </c>
      <c r="I45" s="579"/>
      <c r="J45" s="583">
        <v>3797.17732685376</v>
      </c>
      <c r="K45" s="583">
        <v>1483.8157305569</v>
      </c>
      <c r="L45" s="583">
        <v>1253.56339645456</v>
      </c>
    </row>
    <row r="46" spans="1:12" x14ac:dyDescent="0.3">
      <c r="A46" s="616" t="s">
        <v>1015</v>
      </c>
      <c r="B46" s="617"/>
      <c r="C46" s="618"/>
      <c r="D46" s="689">
        <v>42</v>
      </c>
      <c r="E46" s="620"/>
      <c r="F46" s="619">
        <v>1538.09448264813</v>
      </c>
      <c r="G46" s="619">
        <v>836.61740050347896</v>
      </c>
      <c r="H46" s="619">
        <v>318.91246283971401</v>
      </c>
      <c r="I46" s="620"/>
      <c r="J46" s="619">
        <v>1845.00966279315</v>
      </c>
      <c r="K46" s="619">
        <v>884.96846160421205</v>
      </c>
      <c r="L46" s="619">
        <v>437.38617735536502</v>
      </c>
    </row>
    <row r="47" spans="1:12" x14ac:dyDescent="0.3">
      <c r="A47" s="696" t="s">
        <v>1015</v>
      </c>
      <c r="B47" s="697" t="s">
        <v>1013</v>
      </c>
      <c r="C47" s="698"/>
      <c r="D47" s="696">
        <v>43</v>
      </c>
      <c r="E47" s="698"/>
      <c r="F47" s="699">
        <v>1477.2113399827999</v>
      </c>
      <c r="G47" s="699">
        <v>800.85783052362297</v>
      </c>
      <c r="H47" s="699">
        <v>309.27850712385401</v>
      </c>
      <c r="I47" s="698"/>
      <c r="J47" s="699">
        <v>1783.14918607598</v>
      </c>
      <c r="K47" s="699">
        <v>847.88821297861796</v>
      </c>
      <c r="L47" s="699">
        <v>427.74347549513499</v>
      </c>
    </row>
    <row r="48" spans="1:12" x14ac:dyDescent="0.3">
      <c r="A48" s="680" t="s">
        <v>1015</v>
      </c>
      <c r="B48" s="585" t="s">
        <v>1014</v>
      </c>
      <c r="C48" s="275"/>
      <c r="D48" s="680">
        <v>44</v>
      </c>
      <c r="E48" s="275"/>
      <c r="F48" s="581">
        <v>1862.52536969067</v>
      </c>
      <c r="G48" s="581">
        <v>1026.08545574763</v>
      </c>
      <c r="H48" s="581">
        <v>370.474638470321</v>
      </c>
      <c r="I48" s="275"/>
      <c r="J48" s="581">
        <v>2175.1979319229799</v>
      </c>
      <c r="K48" s="581">
        <v>1081.5832794088001</v>
      </c>
      <c r="L48" s="581">
        <v>489.18692647823002</v>
      </c>
    </row>
    <row r="49" spans="1:15" s="630" customFormat="1" x14ac:dyDescent="0.3">
      <c r="A49" s="625"/>
      <c r="B49" s="626"/>
      <c r="C49" s="627"/>
      <c r="D49" s="627"/>
      <c r="E49" s="627"/>
      <c r="F49" s="627"/>
      <c r="G49" s="627"/>
      <c r="H49" s="627"/>
    </row>
    <row r="50" spans="1:15" s="557" customFormat="1" x14ac:dyDescent="0.35">
      <c r="A50" s="653" t="s">
        <v>87</v>
      </c>
      <c r="B50" s="651" t="s">
        <v>1026</v>
      </c>
      <c r="C50" s="651"/>
      <c r="D50" s="651"/>
      <c r="E50" s="651"/>
      <c r="F50" s="651"/>
      <c r="G50" s="651"/>
      <c r="H50" s="651"/>
    </row>
    <row r="51" spans="1:15" s="557" customFormat="1" x14ac:dyDescent="0.35">
      <c r="A51" s="652"/>
      <c r="B51" s="651" t="s">
        <v>1095</v>
      </c>
      <c r="C51" s="651"/>
      <c r="D51" s="651"/>
      <c r="E51" s="651"/>
      <c r="F51" s="651"/>
      <c r="G51" s="651"/>
      <c r="H51" s="651"/>
    </row>
    <row r="52" spans="1:15" s="557" customFormat="1" x14ac:dyDescent="0.35">
      <c r="A52" s="652"/>
      <c r="B52" s="651" t="s">
        <v>1030</v>
      </c>
      <c r="C52" s="651"/>
      <c r="D52" s="651"/>
      <c r="E52" s="651"/>
      <c r="F52" s="651"/>
      <c r="G52" s="651"/>
      <c r="H52" s="651"/>
    </row>
    <row r="53" spans="1:15" s="557" customFormat="1" x14ac:dyDescent="0.35">
      <c r="A53" s="652"/>
      <c r="B53" s="651" t="s">
        <v>1096</v>
      </c>
      <c r="C53" s="651"/>
      <c r="D53" s="651"/>
      <c r="E53" s="651"/>
      <c r="F53" s="651"/>
      <c r="G53" s="651"/>
      <c r="H53" s="651"/>
    </row>
    <row r="54" spans="1:15" s="557" customFormat="1" x14ac:dyDescent="0.35">
      <c r="A54" s="651"/>
      <c r="B54" s="651" t="s">
        <v>1098</v>
      </c>
      <c r="C54" s="651"/>
      <c r="D54" s="651"/>
      <c r="E54" s="651"/>
      <c r="F54" s="651"/>
      <c r="G54" s="651"/>
      <c r="H54" s="651"/>
      <c r="I54" s="651"/>
      <c r="J54" s="651"/>
      <c r="K54" s="651"/>
      <c r="L54" s="651"/>
      <c r="M54" s="651"/>
      <c r="N54" s="651"/>
      <c r="O54" s="651"/>
    </row>
    <row r="55" spans="1:15" s="557" customFormat="1" x14ac:dyDescent="0.35">
      <c r="A55" s="651"/>
      <c r="B55" s="651" t="s">
        <v>1018</v>
      </c>
      <c r="C55" s="651"/>
      <c r="D55" s="651"/>
      <c r="E55" s="651"/>
      <c r="F55" s="651"/>
      <c r="G55" s="651"/>
      <c r="H55" s="651"/>
      <c r="I55" s="651"/>
      <c r="J55" s="651"/>
      <c r="K55" s="651"/>
      <c r="L55" s="651"/>
      <c r="M55" s="651"/>
      <c r="N55" s="651"/>
      <c r="O55" s="651"/>
    </row>
    <row r="56" spans="1:15" s="557" customFormat="1" x14ac:dyDescent="0.35">
      <c r="A56" s="651"/>
      <c r="B56" s="651" t="s">
        <v>1099</v>
      </c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</row>
    <row r="57" spans="1:15" s="557" customFormat="1" x14ac:dyDescent="0.35">
      <c r="A57" s="651"/>
      <c r="B57" s="651" t="s">
        <v>1100</v>
      </c>
      <c r="C57" s="651"/>
      <c r="D57" s="651"/>
      <c r="E57" s="651"/>
      <c r="F57" s="651"/>
      <c r="G57" s="651"/>
      <c r="H57" s="651"/>
      <c r="I57" s="651"/>
      <c r="J57" s="651"/>
      <c r="K57" s="651"/>
      <c r="L57" s="651"/>
      <c r="M57" s="651"/>
      <c r="N57" s="651"/>
      <c r="O57" s="651"/>
    </row>
    <row r="58" spans="1:15" s="557" customFormat="1" x14ac:dyDescent="0.35">
      <c r="A58" s="651"/>
      <c r="B58" s="651" t="s">
        <v>1097</v>
      </c>
      <c r="C58" s="651"/>
      <c r="D58" s="651"/>
      <c r="E58" s="651"/>
      <c r="F58" s="288"/>
      <c r="G58" s="288"/>
      <c r="H58" s="288"/>
      <c r="I58" s="288"/>
      <c r="J58" s="957" t="s">
        <v>1086</v>
      </c>
      <c r="K58" s="288"/>
      <c r="L58" s="651"/>
      <c r="M58" s="651"/>
      <c r="N58" s="651"/>
      <c r="O58" s="651"/>
    </row>
    <row r="59" spans="1:15" s="557" customFormat="1" x14ac:dyDescent="0.35">
      <c r="A59" s="652"/>
      <c r="B59" s="651"/>
      <c r="C59" s="651"/>
      <c r="D59" s="651"/>
      <c r="E59" s="651"/>
      <c r="F59" s="288"/>
      <c r="G59" s="288"/>
      <c r="H59" s="288"/>
      <c r="I59" s="112"/>
      <c r="J59" s="112"/>
      <c r="K59" s="112"/>
    </row>
    <row r="60" spans="1:15" s="557" customFormat="1" x14ac:dyDescent="0.35">
      <c r="A60" s="653" t="s">
        <v>44</v>
      </c>
      <c r="B60" s="651" t="s">
        <v>1089</v>
      </c>
      <c r="C60" s="651"/>
      <c r="D60" s="651"/>
      <c r="E60" s="651"/>
      <c r="F60" s="288"/>
      <c r="G60" s="957" t="s">
        <v>1088</v>
      </c>
      <c r="H60" s="288"/>
      <c r="I60" s="112"/>
      <c r="J60" s="112"/>
      <c r="K60" s="112"/>
    </row>
    <row r="61" spans="1:15" s="112" customFormat="1" ht="13.5" x14ac:dyDescent="0.3">
      <c r="A61" s="289"/>
      <c r="B61" s="287"/>
      <c r="C61" s="288"/>
      <c r="D61" s="288"/>
      <c r="E61" s="288"/>
      <c r="F61" s="288"/>
      <c r="G61" s="288"/>
      <c r="H61" s="288"/>
    </row>
    <row r="62" spans="1:15" s="112" customFormat="1" ht="13.5" x14ac:dyDescent="0.3">
      <c r="A62" s="289"/>
      <c r="B62" s="287"/>
      <c r="C62" s="288"/>
      <c r="D62" s="288"/>
      <c r="E62" s="288"/>
      <c r="F62" s="288"/>
      <c r="G62" s="288"/>
      <c r="H62" s="288"/>
    </row>
    <row r="63" spans="1:15" s="112" customFormat="1" ht="13.5" x14ac:dyDescent="0.3">
      <c r="B63" s="287"/>
    </row>
    <row r="64" spans="1:15" s="112" customFormat="1" ht="13.5" x14ac:dyDescent="0.3">
      <c r="B64" s="287"/>
    </row>
    <row r="65" spans="2:2" x14ac:dyDescent="0.3">
      <c r="B65" s="290"/>
    </row>
  </sheetData>
  <autoFilter ref="A4:L4" xr:uid="{00000000-0009-0000-0000-000042000000}">
    <sortState xmlns:xlrd2="http://schemas.microsoft.com/office/spreadsheetml/2017/richdata2" ref="A5:L48">
      <sortCondition ref="D4:D48"/>
    </sortState>
  </autoFilter>
  <mergeCells count="1">
    <mergeCell ref="F3:H3"/>
  </mergeCells>
  <hyperlinks>
    <hyperlink ref="A2" location="'CHAPTER 1'!A1" display="Back to Table of Contents" xr:uid="{00000000-0004-0000-4200-000000000000}"/>
    <hyperlink ref="J58" r:id="rId1" xr:uid="{00000000-0004-0000-4200-000001000000}"/>
    <hyperlink ref="G60" r:id="rId2" xr:uid="{00000000-0004-0000-4200-000002000000}"/>
  </hyperlinks>
  <pageMargins left="0.7" right="0.7" top="0.75" bottom="0.75" header="0.3" footer="0.3"/>
  <pageSetup paperSize="9" scale="60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5">
    <tabColor theme="5" tint="0.79998168889431442"/>
    <pageSetUpPr fitToPage="1"/>
  </sheetPr>
  <dimension ref="A1:AD130"/>
  <sheetViews>
    <sheetView showGridLines="0" zoomScaleNormal="100" workbookViewId="0">
      <pane ySplit="1" topLeftCell="A68" activePane="bottomLeft" state="frozen"/>
      <selection pane="bottomLeft"/>
    </sheetView>
  </sheetViews>
  <sheetFormatPr defaultColWidth="9.140625" defaultRowHeight="12.75" x14ac:dyDescent="0.2"/>
  <cols>
    <col min="1" max="16384" width="9.140625" style="3"/>
  </cols>
  <sheetData>
    <row r="1" spans="1:30" ht="15" x14ac:dyDescent="0.3">
      <c r="A1" s="574" t="s">
        <v>965</v>
      </c>
      <c r="D1" s="2" t="s">
        <v>1091</v>
      </c>
    </row>
    <row r="3" spans="1:30" x14ac:dyDescent="0.2">
      <c r="B3" s="1" t="s">
        <v>47</v>
      </c>
    </row>
    <row r="4" spans="1:30" x14ac:dyDescent="0.2">
      <c r="B4" s="1" t="s">
        <v>48</v>
      </c>
    </row>
    <row r="5" spans="1:30" x14ac:dyDescent="0.2">
      <c r="B5" s="1" t="s">
        <v>49</v>
      </c>
    </row>
    <row r="6" spans="1:30" x14ac:dyDescent="0.2">
      <c r="B6" s="671" t="s">
        <v>55</v>
      </c>
    </row>
    <row r="7" spans="1:30" x14ac:dyDescent="0.2">
      <c r="B7" s="3" t="s">
        <v>47</v>
      </c>
    </row>
    <row r="8" spans="1:30" x14ac:dyDescent="0.2">
      <c r="AD8" s="5"/>
    </row>
    <row r="44" spans="30:30" x14ac:dyDescent="0.2">
      <c r="AD44" s="5"/>
    </row>
    <row r="72" spans="30:30" x14ac:dyDescent="0.2">
      <c r="AD72" s="5"/>
    </row>
    <row r="95" spans="28:28" x14ac:dyDescent="0.2">
      <c r="AB95" s="1"/>
    </row>
    <row r="107" spans="30:30" x14ac:dyDescent="0.2">
      <c r="AD107" s="5"/>
    </row>
    <row r="123" spans="28:28" x14ac:dyDescent="0.2">
      <c r="AB123" s="1"/>
    </row>
    <row r="124" spans="28:28" x14ac:dyDescent="0.2">
      <c r="AB124" s="1"/>
    </row>
    <row r="126" spans="28:28" x14ac:dyDescent="0.2">
      <c r="AB126" s="1"/>
    </row>
    <row r="130" spans="30:30" x14ac:dyDescent="0.2">
      <c r="AD130" s="5"/>
    </row>
  </sheetData>
  <hyperlinks>
    <hyperlink ref="A1" location="'CHAPTER 1'!A1" display="Back to Table of Contents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31" orientation="landscape" r:id="rId1"/>
  <rowBreaks count="1" manualBreakCount="1">
    <brk id="63" max="16383" man="1"/>
  </rowBreaks>
  <drawing r:id="rId2"/>
  <legacyDrawing r:id="rId3"/>
  <controls>
    <mc:AlternateContent xmlns:mc="http://schemas.openxmlformats.org/markup-compatibility/2006">
      <mc:Choice Requires="x14">
        <control shapeId="142337" r:id="rId4" name="ComboBox1">
          <controlPr defaultSize="0" autoLine="0" autoPict="0" linkedCell="B7" listFillRange="B3:B6" r:id="rId5">
            <anchor moveWithCells="1">
              <from>
                <xdr:col>0</xdr:col>
                <xdr:colOff>19050</xdr:colOff>
                <xdr:row>0</xdr:row>
                <xdr:rowOff>0</xdr:rowOff>
              </from>
              <to>
                <xdr:col>0</xdr:col>
                <xdr:colOff>38100</xdr:colOff>
                <xdr:row>0</xdr:row>
                <xdr:rowOff>0</xdr:rowOff>
              </to>
            </anchor>
          </controlPr>
        </control>
      </mc:Choice>
      <mc:Fallback>
        <control shapeId="142337" r:id="rId4" name="ComboBox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7">
    <tabColor theme="5" tint="0.79998168889431442"/>
    <pageSetUpPr fitToPage="1"/>
  </sheetPr>
  <dimension ref="A1:AD130"/>
  <sheetViews>
    <sheetView showGridLines="0" zoomScaleNormal="100" workbookViewId="0">
      <pane ySplit="1" topLeftCell="A47" activePane="bottomLeft" state="frozen"/>
      <selection pane="bottomLeft"/>
    </sheetView>
  </sheetViews>
  <sheetFormatPr defaultColWidth="9.140625" defaultRowHeight="12.75" x14ac:dyDescent="0.2"/>
  <cols>
    <col min="1" max="16384" width="9.140625" style="3"/>
  </cols>
  <sheetData>
    <row r="1" spans="1:30" ht="15" x14ac:dyDescent="0.3">
      <c r="A1" s="574" t="s">
        <v>965</v>
      </c>
      <c r="D1" s="2" t="s">
        <v>1091</v>
      </c>
      <c r="G1" s="1"/>
    </row>
    <row r="3" spans="1:30" x14ac:dyDescent="0.2">
      <c r="B3" s="1" t="s">
        <v>47</v>
      </c>
    </row>
    <row r="4" spans="1:30" x14ac:dyDescent="0.2">
      <c r="B4" s="1" t="s">
        <v>48</v>
      </c>
    </row>
    <row r="5" spans="1:30" x14ac:dyDescent="0.2">
      <c r="B5" s="1" t="s">
        <v>49</v>
      </c>
    </row>
    <row r="6" spans="1:30" x14ac:dyDescent="0.2">
      <c r="B6" s="671" t="s">
        <v>55</v>
      </c>
    </row>
    <row r="7" spans="1:30" x14ac:dyDescent="0.2">
      <c r="B7" s="3" t="s">
        <v>47</v>
      </c>
    </row>
    <row r="8" spans="1:30" x14ac:dyDescent="0.2">
      <c r="AD8" s="5"/>
    </row>
    <row r="44" spans="30:30" x14ac:dyDescent="0.2">
      <c r="AD44" s="5"/>
    </row>
    <row r="72" spans="30:30" x14ac:dyDescent="0.2">
      <c r="AD72" s="5"/>
    </row>
    <row r="95" spans="28:28" x14ac:dyDescent="0.2">
      <c r="AB95" s="1"/>
    </row>
    <row r="107" spans="30:30" x14ac:dyDescent="0.2">
      <c r="AD107" s="5"/>
    </row>
    <row r="123" spans="28:28" x14ac:dyDescent="0.2">
      <c r="AB123" s="1"/>
    </row>
    <row r="124" spans="28:28" x14ac:dyDescent="0.2">
      <c r="AB124" s="1"/>
    </row>
    <row r="126" spans="28:28" x14ac:dyDescent="0.2">
      <c r="AB126" s="1"/>
    </row>
    <row r="130" spans="30:30" x14ac:dyDescent="0.2">
      <c r="AD130" s="5"/>
    </row>
  </sheetData>
  <hyperlinks>
    <hyperlink ref="A1" location="'CHAPTER 1'!A1" display="Back to Table of Contents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31" orientation="landscape" r:id="rId1"/>
  <rowBreaks count="1" manualBreakCount="1">
    <brk id="63" max="16383" man="1"/>
  </rowBreaks>
  <drawing r:id="rId2"/>
  <legacyDrawing r:id="rId3"/>
  <controls>
    <mc:AlternateContent xmlns:mc="http://schemas.openxmlformats.org/markup-compatibility/2006">
      <mc:Choice Requires="x14">
        <control shapeId="313345" r:id="rId4" name="ComboBox1">
          <controlPr defaultSize="0" autoLine="0" autoPict="0" linkedCell="B7" listFillRange="B3:B6" r:id="rId5">
            <anchor moveWithCells="1">
              <from>
                <xdr:col>0</xdr:col>
                <xdr:colOff>19050</xdr:colOff>
                <xdr:row>0</xdr:row>
                <xdr:rowOff>0</xdr:rowOff>
              </from>
              <to>
                <xdr:col>0</xdr:col>
                <xdr:colOff>38100</xdr:colOff>
                <xdr:row>0</xdr:row>
                <xdr:rowOff>0</xdr:rowOff>
              </to>
            </anchor>
          </controlPr>
        </control>
      </mc:Choice>
      <mc:Fallback>
        <control shapeId="313345" r:id="rId4" name="ComboBox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51">
    <tabColor theme="7" tint="0.39997558519241921"/>
    <pageSetUpPr fitToPage="1"/>
  </sheetPr>
  <dimension ref="A1:W52"/>
  <sheetViews>
    <sheetView showGridLines="0" zoomScaleNormal="100" workbookViewId="0">
      <pane ySplit="4" topLeftCell="A5" activePane="bottomLeft" state="frozen"/>
      <selection activeCell="T43" sqref="T43"/>
      <selection pane="bottomLeft" activeCell="A2" sqref="A2"/>
    </sheetView>
  </sheetViews>
  <sheetFormatPr defaultColWidth="9.140625" defaultRowHeight="15" x14ac:dyDescent="0.3"/>
  <cols>
    <col min="1" max="1" width="16.5703125" style="9" customWidth="1"/>
    <col min="2" max="2" width="4.42578125" style="9" customWidth="1"/>
    <col min="3" max="5" width="9.140625" style="9"/>
    <col min="6" max="6" width="4.85546875" style="9" customWidth="1"/>
    <col min="7" max="9" width="9.140625" style="9"/>
    <col min="10" max="10" width="5.7109375" style="9" customWidth="1"/>
    <col min="11" max="13" width="9.140625" style="9"/>
    <col min="14" max="14" width="4.7109375" style="9" customWidth="1"/>
    <col min="15" max="17" width="9.140625" style="9"/>
    <col min="18" max="18" width="4.5703125" style="9" customWidth="1"/>
    <col min="19" max="16384" width="9.140625" style="9"/>
  </cols>
  <sheetData>
    <row r="1" spans="1:23" s="37" customFormat="1" ht="18" x14ac:dyDescent="0.35">
      <c r="A1" s="35" t="s">
        <v>1200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23" x14ac:dyDescent="0.3">
      <c r="A2" s="574" t="s">
        <v>965</v>
      </c>
      <c r="B2" s="116"/>
      <c r="C2" s="116"/>
      <c r="U2" s="116"/>
    </row>
    <row r="3" spans="1:23" x14ac:dyDescent="0.3">
      <c r="A3" s="258"/>
      <c r="B3" s="258"/>
      <c r="C3" s="1193" t="s">
        <v>84</v>
      </c>
      <c r="D3" s="1193"/>
      <c r="E3" s="1193"/>
      <c r="F3" s="259"/>
      <c r="G3" s="1194" t="s">
        <v>47</v>
      </c>
      <c r="H3" s="1194"/>
      <c r="I3" s="1194"/>
      <c r="J3" s="259"/>
      <c r="K3" s="1193" t="s">
        <v>48</v>
      </c>
      <c r="L3" s="1193"/>
      <c r="M3" s="1193"/>
      <c r="N3" s="259"/>
      <c r="O3" s="1193" t="s">
        <v>49</v>
      </c>
      <c r="P3" s="1193"/>
      <c r="Q3" s="1193"/>
      <c r="R3" s="260"/>
      <c r="S3" s="1194" t="s">
        <v>55</v>
      </c>
      <c r="T3" s="1194"/>
      <c r="U3" s="1194"/>
    </row>
    <row r="4" spans="1:23" x14ac:dyDescent="0.3">
      <c r="A4" s="261" t="s">
        <v>85</v>
      </c>
      <c r="B4" s="262"/>
      <c r="C4" s="263" t="s">
        <v>65</v>
      </c>
      <c r="D4" s="263" t="s">
        <v>64</v>
      </c>
      <c r="E4" s="264" t="s">
        <v>86</v>
      </c>
      <c r="F4" s="261"/>
      <c r="G4" s="261" t="s">
        <v>65</v>
      </c>
      <c r="H4" s="261" t="s">
        <v>64</v>
      </c>
      <c r="I4" s="263" t="s">
        <v>86</v>
      </c>
      <c r="J4" s="265"/>
      <c r="K4" s="261" t="s">
        <v>65</v>
      </c>
      <c r="L4" s="261" t="s">
        <v>64</v>
      </c>
      <c r="M4" s="263" t="s">
        <v>86</v>
      </c>
      <c r="N4" s="265"/>
      <c r="O4" s="261" t="s">
        <v>65</v>
      </c>
      <c r="P4" s="261" t="s">
        <v>64</v>
      </c>
      <c r="Q4" s="263" t="s">
        <v>86</v>
      </c>
      <c r="R4" s="265"/>
      <c r="S4" s="261" t="s">
        <v>65</v>
      </c>
      <c r="T4" s="261" t="s">
        <v>64</v>
      </c>
      <c r="U4" s="263" t="s">
        <v>86</v>
      </c>
    </row>
    <row r="5" spans="1:23" x14ac:dyDescent="0.3">
      <c r="A5" s="266">
        <v>1969</v>
      </c>
      <c r="B5" s="267"/>
      <c r="C5" s="268">
        <v>1281.33</v>
      </c>
      <c r="D5" s="268">
        <v>888.83489999999995</v>
      </c>
      <c r="E5" s="269">
        <v>1044.578</v>
      </c>
      <c r="F5" s="270"/>
      <c r="G5" s="270">
        <v>1244.672</v>
      </c>
      <c r="H5" s="270">
        <v>861.08680000000004</v>
      </c>
      <c r="I5" s="268">
        <v>1013.4349999999999</v>
      </c>
      <c r="J5" s="270"/>
      <c r="K5" s="270">
        <v>1476.4169999999999</v>
      </c>
      <c r="L5" s="270">
        <v>985.15949999999998</v>
      </c>
      <c r="M5" s="268">
        <v>1177.9059999999999</v>
      </c>
      <c r="N5" s="270"/>
      <c r="O5" s="270">
        <v>1480.6510000000001</v>
      </c>
      <c r="P5" s="270">
        <v>1065.5930000000001</v>
      </c>
      <c r="Q5" s="268">
        <v>1228.6500000000001</v>
      </c>
      <c r="R5" s="270"/>
      <c r="S5" s="270">
        <v>1423.1980000000001</v>
      </c>
      <c r="T5" s="270">
        <v>1061.9349999999999</v>
      </c>
      <c r="U5" s="268">
        <v>1217.6310000000001</v>
      </c>
    </row>
    <row r="6" spans="1:23" x14ac:dyDescent="0.3">
      <c r="A6" s="271">
        <v>1971</v>
      </c>
      <c r="B6" s="272"/>
      <c r="C6" s="273">
        <v>1243.039</v>
      </c>
      <c r="D6" s="273">
        <v>839.50879999999995</v>
      </c>
      <c r="E6" s="274">
        <v>999.19579999999996</v>
      </c>
      <c r="F6" s="275"/>
      <c r="G6" s="275">
        <v>1210.0229999999999</v>
      </c>
      <c r="H6" s="275">
        <v>816.6653</v>
      </c>
      <c r="I6" s="273">
        <v>972.68269999999995</v>
      </c>
      <c r="J6" s="275"/>
      <c r="K6" s="275">
        <v>1371.7909999999999</v>
      </c>
      <c r="L6" s="275">
        <v>914.26379999999995</v>
      </c>
      <c r="M6" s="273">
        <v>1097.155</v>
      </c>
      <c r="N6" s="275"/>
      <c r="O6" s="275">
        <v>1417.1759999999999</v>
      </c>
      <c r="P6" s="275">
        <v>976.52589999999998</v>
      </c>
      <c r="Q6" s="273">
        <v>1148.249</v>
      </c>
      <c r="R6" s="275"/>
      <c r="S6" s="275">
        <v>1508.222</v>
      </c>
      <c r="T6" s="275">
        <v>1029.3050000000001</v>
      </c>
      <c r="U6" s="273">
        <v>1222.9179999999999</v>
      </c>
    </row>
    <row r="7" spans="1:23" x14ac:dyDescent="0.3">
      <c r="A7" s="271">
        <v>1973</v>
      </c>
      <c r="B7" s="272"/>
      <c r="C7" s="273">
        <v>1245.2860000000001</v>
      </c>
      <c r="D7" s="273">
        <v>844.80820000000006</v>
      </c>
      <c r="E7" s="274">
        <v>1004.471</v>
      </c>
      <c r="F7" s="275"/>
      <c r="G7" s="275">
        <v>1208.624</v>
      </c>
      <c r="H7" s="275">
        <v>820.62450000000001</v>
      </c>
      <c r="I7" s="273">
        <v>975.84990000000005</v>
      </c>
      <c r="J7" s="275"/>
      <c r="K7" s="275">
        <v>1363.144</v>
      </c>
      <c r="L7" s="275">
        <v>913.32470000000001</v>
      </c>
      <c r="M7" s="273">
        <v>1092.4749999999999</v>
      </c>
      <c r="N7" s="275"/>
      <c r="O7" s="275">
        <v>1455.633</v>
      </c>
      <c r="P7" s="275">
        <v>994.9348</v>
      </c>
      <c r="Q7" s="273">
        <v>1175.8420000000001</v>
      </c>
      <c r="R7" s="275"/>
      <c r="S7" s="275">
        <v>1545.672</v>
      </c>
      <c r="T7" s="275">
        <v>1046.8109999999999</v>
      </c>
      <c r="U7" s="273">
        <v>1243.4290000000001</v>
      </c>
    </row>
    <row r="8" spans="1:23" x14ac:dyDescent="0.3">
      <c r="A8" s="271">
        <v>1975</v>
      </c>
      <c r="B8" s="272"/>
      <c r="C8" s="273">
        <v>1208.0820000000001</v>
      </c>
      <c r="D8" s="273">
        <v>803.46220000000005</v>
      </c>
      <c r="E8" s="274">
        <v>964.78859999999997</v>
      </c>
      <c r="F8" s="275"/>
      <c r="G8" s="275">
        <v>1177.9190000000001</v>
      </c>
      <c r="H8" s="275">
        <v>783.92819999999995</v>
      </c>
      <c r="I8" s="273">
        <v>941.45299999999997</v>
      </c>
      <c r="J8" s="275"/>
      <c r="K8" s="275">
        <v>1316.5139999999999</v>
      </c>
      <c r="L8" s="275">
        <v>864.35640000000001</v>
      </c>
      <c r="M8" s="273">
        <v>1046.6179999999999</v>
      </c>
      <c r="N8" s="275"/>
      <c r="O8" s="275">
        <v>1381.3330000000001</v>
      </c>
      <c r="P8" s="275">
        <v>918.99099999999999</v>
      </c>
      <c r="Q8" s="273">
        <v>1098.1189999999999</v>
      </c>
      <c r="R8" s="275"/>
      <c r="S8" s="275">
        <v>1427.9159999999999</v>
      </c>
      <c r="T8" s="275">
        <v>960.98099999999999</v>
      </c>
      <c r="U8" s="273">
        <v>1149.002</v>
      </c>
    </row>
    <row r="9" spans="1:23" x14ac:dyDescent="0.3">
      <c r="A9" s="271">
        <v>1977</v>
      </c>
      <c r="B9" s="272"/>
      <c r="C9" s="273">
        <v>1144.7080000000001</v>
      </c>
      <c r="D9" s="273">
        <v>760.31150000000002</v>
      </c>
      <c r="E9" s="274">
        <v>915.57060000000001</v>
      </c>
      <c r="F9" s="275"/>
      <c r="G9" s="275">
        <v>1113.8240000000001</v>
      </c>
      <c r="H9" s="275">
        <v>739.91049999999996</v>
      </c>
      <c r="I9" s="273">
        <v>891.7201</v>
      </c>
      <c r="J9" s="275"/>
      <c r="K9" s="275">
        <v>1240.1120000000001</v>
      </c>
      <c r="L9" s="275">
        <v>822.77629999999999</v>
      </c>
      <c r="M9" s="273">
        <v>994.06590000000006</v>
      </c>
      <c r="N9" s="275"/>
      <c r="O9" s="275">
        <v>1297.085</v>
      </c>
      <c r="P9" s="275">
        <v>870.51099999999997</v>
      </c>
      <c r="Q9" s="273">
        <v>1036.0809999999999</v>
      </c>
      <c r="R9" s="275"/>
      <c r="S9" s="275">
        <v>1509.5809999999999</v>
      </c>
      <c r="T9" s="275">
        <v>969.11289999999997</v>
      </c>
      <c r="U9" s="273">
        <v>1181.7260000000001</v>
      </c>
    </row>
    <row r="10" spans="1:23" x14ac:dyDescent="0.3">
      <c r="A10" s="271">
        <v>1979</v>
      </c>
      <c r="B10" s="272"/>
      <c r="C10" s="273">
        <v>1152.453</v>
      </c>
      <c r="D10" s="273">
        <v>753.27329999999995</v>
      </c>
      <c r="E10" s="274">
        <v>914.12630000000001</v>
      </c>
      <c r="F10" s="275"/>
      <c r="G10" s="275">
        <v>1121.2339999999999</v>
      </c>
      <c r="H10" s="275">
        <v>732.67679999999996</v>
      </c>
      <c r="I10" s="273">
        <v>890.19079999999997</v>
      </c>
      <c r="J10" s="275"/>
      <c r="K10" s="275">
        <v>1228.97</v>
      </c>
      <c r="L10" s="275">
        <v>796.68650000000002</v>
      </c>
      <c r="M10" s="273">
        <v>971.17520000000002</v>
      </c>
      <c r="N10" s="275"/>
      <c r="O10" s="275">
        <v>1344.0630000000001</v>
      </c>
      <c r="P10" s="275">
        <v>888.61199999999997</v>
      </c>
      <c r="Q10" s="273">
        <v>1063.373</v>
      </c>
      <c r="R10" s="275"/>
      <c r="S10" s="275">
        <v>1435.116</v>
      </c>
      <c r="T10" s="275">
        <v>903.85640000000001</v>
      </c>
      <c r="U10" s="273">
        <v>1115.395</v>
      </c>
    </row>
    <row r="11" spans="1:23" x14ac:dyDescent="0.3">
      <c r="A11" s="271">
        <v>1981</v>
      </c>
      <c r="B11" s="272"/>
      <c r="C11" s="273">
        <v>1072.028</v>
      </c>
      <c r="D11" s="273">
        <v>695.43150000000003</v>
      </c>
      <c r="E11" s="274">
        <v>848.03489999999999</v>
      </c>
      <c r="F11" s="275"/>
      <c r="G11" s="275">
        <v>1045.817</v>
      </c>
      <c r="H11" s="275">
        <v>678.00710000000004</v>
      </c>
      <c r="I11" s="273">
        <v>827.73429999999996</v>
      </c>
      <c r="J11" s="275"/>
      <c r="K11" s="275">
        <v>1136.5340000000001</v>
      </c>
      <c r="L11" s="275">
        <v>736.54459999999995</v>
      </c>
      <c r="M11" s="273">
        <v>898.84839999999997</v>
      </c>
      <c r="N11" s="275"/>
      <c r="O11" s="275">
        <v>1248.126</v>
      </c>
      <c r="P11" s="275">
        <v>814.30219999999997</v>
      </c>
      <c r="Q11" s="273">
        <v>982.23929999999996</v>
      </c>
      <c r="R11" s="275"/>
      <c r="S11" s="275">
        <v>1247.3109999999999</v>
      </c>
      <c r="T11" s="275">
        <v>785.72199999999998</v>
      </c>
      <c r="U11" s="273">
        <v>973.63260000000002</v>
      </c>
    </row>
    <row r="12" spans="1:23" x14ac:dyDescent="0.3">
      <c r="A12" s="271">
        <v>1983</v>
      </c>
      <c r="B12" s="272"/>
      <c r="C12" s="273">
        <v>1032.347</v>
      </c>
      <c r="D12" s="273">
        <v>664.45090000000005</v>
      </c>
      <c r="E12" s="274">
        <v>814.28380000000004</v>
      </c>
      <c r="F12" s="275"/>
      <c r="G12" s="275">
        <v>1008.379</v>
      </c>
      <c r="H12" s="275">
        <v>648.21209999999996</v>
      </c>
      <c r="I12" s="273">
        <v>795.45759999999996</v>
      </c>
      <c r="J12" s="275"/>
      <c r="K12" s="275">
        <v>1127.4659999999999</v>
      </c>
      <c r="L12" s="275">
        <v>701.04219999999998</v>
      </c>
      <c r="M12" s="273">
        <v>871.74879999999996</v>
      </c>
      <c r="N12" s="275"/>
      <c r="O12" s="275">
        <v>1186.4359999999999</v>
      </c>
      <c r="P12" s="275">
        <v>777.92330000000004</v>
      </c>
      <c r="Q12" s="273">
        <v>939.29139999999995</v>
      </c>
      <c r="R12" s="275"/>
      <c r="S12" s="275">
        <v>1142.095</v>
      </c>
      <c r="T12" s="275">
        <v>742.88490000000002</v>
      </c>
      <c r="U12" s="273">
        <v>906.70180000000005</v>
      </c>
    </row>
    <row r="13" spans="1:23" x14ac:dyDescent="0.3">
      <c r="A13" s="271">
        <v>1985</v>
      </c>
      <c r="B13" s="272"/>
      <c r="C13" s="273">
        <v>1014.001</v>
      </c>
      <c r="D13" s="273">
        <v>656.15719999999999</v>
      </c>
      <c r="E13" s="274">
        <v>802.5095</v>
      </c>
      <c r="F13" s="275"/>
      <c r="G13" s="275">
        <v>993.85080000000005</v>
      </c>
      <c r="H13" s="275">
        <v>641.40480000000002</v>
      </c>
      <c r="I13" s="273">
        <v>786.12350000000004</v>
      </c>
      <c r="J13" s="275"/>
      <c r="K13" s="275">
        <v>1083.1210000000001</v>
      </c>
      <c r="L13" s="275">
        <v>687.58140000000003</v>
      </c>
      <c r="M13" s="273">
        <v>848.0489</v>
      </c>
      <c r="N13" s="275"/>
      <c r="O13" s="275">
        <v>1163.32</v>
      </c>
      <c r="P13" s="275">
        <v>762.62890000000004</v>
      </c>
      <c r="Q13" s="273">
        <v>919.56129999999996</v>
      </c>
      <c r="R13" s="275"/>
      <c r="S13" s="275">
        <v>1061.943</v>
      </c>
      <c r="T13" s="275">
        <v>713.14200000000005</v>
      </c>
      <c r="U13" s="273">
        <v>858.88130000000001</v>
      </c>
    </row>
    <row r="14" spans="1:23" x14ac:dyDescent="0.3">
      <c r="A14" s="271">
        <v>1987</v>
      </c>
      <c r="B14" s="272"/>
      <c r="C14" s="273">
        <v>933.38070000000005</v>
      </c>
      <c r="D14" s="273">
        <v>599.96810000000005</v>
      </c>
      <c r="E14" s="274">
        <v>737.04489999999998</v>
      </c>
      <c r="F14" s="275"/>
      <c r="G14" s="275">
        <v>913.53120000000001</v>
      </c>
      <c r="H14" s="275">
        <v>585.24210000000005</v>
      </c>
      <c r="I14" s="273">
        <v>720.84450000000004</v>
      </c>
      <c r="J14" s="275"/>
      <c r="K14" s="275">
        <v>973.04920000000004</v>
      </c>
      <c r="L14" s="275">
        <v>617.62840000000006</v>
      </c>
      <c r="M14" s="273">
        <v>761.97</v>
      </c>
      <c r="N14" s="275"/>
      <c r="O14" s="275">
        <v>1096.7239999999999</v>
      </c>
      <c r="P14" s="275">
        <v>716.71310000000005</v>
      </c>
      <c r="Q14" s="273">
        <v>865.92719999999997</v>
      </c>
      <c r="R14" s="275"/>
      <c r="S14" s="275">
        <v>990.8415</v>
      </c>
      <c r="T14" s="275">
        <v>651.55020000000002</v>
      </c>
      <c r="U14" s="273">
        <v>792.36850000000004</v>
      </c>
    </row>
    <row r="15" spans="1:23" x14ac:dyDescent="0.3">
      <c r="A15" s="271">
        <v>1989</v>
      </c>
      <c r="B15" s="272"/>
      <c r="C15" s="273">
        <v>889.70759999999996</v>
      </c>
      <c r="D15" s="273">
        <v>578.35329999999999</v>
      </c>
      <c r="E15" s="274">
        <v>706.10500000000002</v>
      </c>
      <c r="F15" s="275"/>
      <c r="G15" s="275">
        <v>867.08810000000005</v>
      </c>
      <c r="H15" s="275">
        <v>562.08780000000002</v>
      </c>
      <c r="I15" s="273">
        <v>687.72940000000006</v>
      </c>
      <c r="J15" s="275"/>
      <c r="K15" s="275">
        <v>929.10260000000005</v>
      </c>
      <c r="L15" s="275">
        <v>607.61090000000002</v>
      </c>
      <c r="M15" s="273">
        <v>740.27239999999995</v>
      </c>
      <c r="N15" s="275"/>
      <c r="O15" s="275">
        <v>1075.569</v>
      </c>
      <c r="P15" s="275">
        <v>706.20870000000002</v>
      </c>
      <c r="Q15" s="273">
        <v>851.31780000000003</v>
      </c>
      <c r="R15" s="275"/>
      <c r="S15" s="275">
        <v>962.94380000000001</v>
      </c>
      <c r="T15" s="275">
        <v>614.98040000000003</v>
      </c>
      <c r="U15" s="273">
        <v>755.36789999999996</v>
      </c>
    </row>
    <row r="16" spans="1:23" x14ac:dyDescent="0.3">
      <c r="A16" s="271">
        <v>1991</v>
      </c>
      <c r="B16" s="272"/>
      <c r="C16" s="273">
        <v>853.49929999999995</v>
      </c>
      <c r="D16" s="273">
        <v>554.01210000000003</v>
      </c>
      <c r="E16" s="274">
        <v>677.19759999999997</v>
      </c>
      <c r="F16" s="275"/>
      <c r="G16" s="275">
        <v>839.79330000000004</v>
      </c>
      <c r="H16" s="275">
        <v>542.70460000000003</v>
      </c>
      <c r="I16" s="273">
        <v>664.98</v>
      </c>
      <c r="J16" s="275"/>
      <c r="K16" s="275">
        <v>878.25419999999997</v>
      </c>
      <c r="L16" s="275">
        <v>563.04809999999998</v>
      </c>
      <c r="M16" s="273">
        <v>694.73580000000004</v>
      </c>
      <c r="N16" s="275"/>
      <c r="O16" s="275">
        <v>971.64859999999999</v>
      </c>
      <c r="P16" s="275">
        <v>652.77940000000001</v>
      </c>
      <c r="Q16" s="273">
        <v>781.33879999999999</v>
      </c>
      <c r="R16" s="275"/>
      <c r="S16" s="275">
        <v>865.93880000000001</v>
      </c>
      <c r="T16" s="275">
        <v>565.11220000000003</v>
      </c>
      <c r="U16" s="273">
        <v>689.80139999999994</v>
      </c>
    </row>
    <row r="17" spans="1:21" x14ac:dyDescent="0.3">
      <c r="A17" s="271">
        <v>1993</v>
      </c>
      <c r="B17" s="272"/>
      <c r="C17" s="273">
        <v>824.15260000000001</v>
      </c>
      <c r="D17" s="273">
        <v>536.87199999999996</v>
      </c>
      <c r="E17" s="274">
        <v>655.66740000000004</v>
      </c>
      <c r="F17" s="275"/>
      <c r="G17" s="275">
        <v>805.23379999999997</v>
      </c>
      <c r="H17" s="275">
        <v>521.27959999999996</v>
      </c>
      <c r="I17" s="273">
        <v>638.56119999999999</v>
      </c>
      <c r="J17" s="275"/>
      <c r="K17" s="275">
        <v>855.00980000000004</v>
      </c>
      <c r="L17" s="275">
        <v>568.37159999999994</v>
      </c>
      <c r="M17" s="273">
        <v>691.03800000000001</v>
      </c>
      <c r="N17" s="275"/>
      <c r="O17" s="275">
        <v>987.12879999999996</v>
      </c>
      <c r="P17" s="275">
        <v>663.48789999999997</v>
      </c>
      <c r="Q17" s="273">
        <v>794.82950000000005</v>
      </c>
      <c r="R17" s="275"/>
      <c r="S17" s="275">
        <v>864.51909999999998</v>
      </c>
      <c r="T17" s="275">
        <v>558.33780000000002</v>
      </c>
      <c r="U17" s="273">
        <v>686.34569999999997</v>
      </c>
    </row>
    <row r="18" spans="1:21" x14ac:dyDescent="0.3">
      <c r="A18" s="271">
        <v>1994</v>
      </c>
      <c r="B18" s="272"/>
      <c r="C18" s="273">
        <v>764.06267592428503</v>
      </c>
      <c r="D18" s="273">
        <v>499.25403622968423</v>
      </c>
      <c r="E18" s="274">
        <v>609.09154870137559</v>
      </c>
      <c r="F18" s="275"/>
      <c r="G18" s="276">
        <v>748.79224027889404</v>
      </c>
      <c r="H18" s="276">
        <v>485.79709029852228</v>
      </c>
      <c r="I18" s="273">
        <v>594.98229207680617</v>
      </c>
      <c r="J18" s="275"/>
      <c r="K18" s="275">
        <v>784.17533901239062</v>
      </c>
      <c r="L18" s="275">
        <v>521.73965919001739</v>
      </c>
      <c r="M18" s="273">
        <v>632.27248851260401</v>
      </c>
      <c r="N18" s="275"/>
      <c r="O18" s="275">
        <v>906.82550939060559</v>
      </c>
      <c r="P18" s="275">
        <v>610.12404119943699</v>
      </c>
      <c r="Q18" s="273">
        <v>730.23915711975633</v>
      </c>
      <c r="R18" s="275"/>
      <c r="S18" s="275">
        <v>848.29464928548748</v>
      </c>
      <c r="T18" s="275">
        <v>570.25723018830809</v>
      </c>
      <c r="U18" s="273">
        <v>681.90768280945167</v>
      </c>
    </row>
    <row r="19" spans="1:21" x14ac:dyDescent="0.3">
      <c r="A19" s="271">
        <v>1995</v>
      </c>
      <c r="B19" s="272"/>
      <c r="C19" s="273">
        <v>753.19781305766583</v>
      </c>
      <c r="D19" s="273">
        <v>491.43979778642432</v>
      </c>
      <c r="E19" s="274">
        <v>600.51530240089414</v>
      </c>
      <c r="F19" s="275"/>
      <c r="G19" s="276">
        <v>737.50898191728595</v>
      </c>
      <c r="H19" s="276">
        <v>477.44578546393268</v>
      </c>
      <c r="I19" s="273">
        <v>585.97145010277359</v>
      </c>
      <c r="J19" s="275"/>
      <c r="K19" s="275">
        <v>798.70516603199076</v>
      </c>
      <c r="L19" s="275">
        <v>525.00758972279596</v>
      </c>
      <c r="M19" s="273">
        <v>638.94074140728537</v>
      </c>
      <c r="N19" s="275"/>
      <c r="O19" s="275">
        <v>882.91038083373633</v>
      </c>
      <c r="P19" s="275">
        <v>603.40389427911862</v>
      </c>
      <c r="Q19" s="273">
        <v>717.85809062050714</v>
      </c>
      <c r="R19" s="275"/>
      <c r="S19" s="275">
        <v>834.14025901695311</v>
      </c>
      <c r="T19" s="275">
        <v>546.53194629469886</v>
      </c>
      <c r="U19" s="273">
        <v>661.33134608366515</v>
      </c>
    </row>
    <row r="20" spans="1:21" x14ac:dyDescent="0.3">
      <c r="A20" s="271">
        <v>1996</v>
      </c>
      <c r="B20" s="272"/>
      <c r="C20" s="273">
        <v>737.23287079377178</v>
      </c>
      <c r="D20" s="273">
        <v>481.0522114972897</v>
      </c>
      <c r="E20" s="274">
        <v>587.5462035866617</v>
      </c>
      <c r="F20" s="275"/>
      <c r="G20" s="276">
        <v>721.04832308576761</v>
      </c>
      <c r="H20" s="276">
        <v>468.68464419018579</v>
      </c>
      <c r="I20" s="273">
        <v>573.73154752223252</v>
      </c>
      <c r="J20" s="275"/>
      <c r="K20" s="275">
        <v>772.7672666123965</v>
      </c>
      <c r="L20" s="275">
        <v>514.60745913050039</v>
      </c>
      <c r="M20" s="273">
        <v>624.19615045670685</v>
      </c>
      <c r="N20" s="275"/>
      <c r="O20" s="275">
        <v>887.14900603269245</v>
      </c>
      <c r="P20" s="275">
        <v>581.01165770888042</v>
      </c>
      <c r="Q20" s="273">
        <v>704.14919919993758</v>
      </c>
      <c r="R20" s="275"/>
      <c r="S20" s="275">
        <v>789.05541562987912</v>
      </c>
      <c r="T20" s="275">
        <v>520.77900505894877</v>
      </c>
      <c r="U20" s="273">
        <v>627.43929097767023</v>
      </c>
    </row>
    <row r="21" spans="1:21" x14ac:dyDescent="0.3">
      <c r="A21" s="271">
        <v>1997</v>
      </c>
      <c r="B21" s="272"/>
      <c r="C21" s="273">
        <v>700.73635078782672</v>
      </c>
      <c r="D21" s="273">
        <v>461.36711279955847</v>
      </c>
      <c r="E21" s="274">
        <v>561.51031674812839</v>
      </c>
      <c r="F21" s="275"/>
      <c r="G21" s="276">
        <v>684.74632643953782</v>
      </c>
      <c r="H21" s="276">
        <v>448.89899192627956</v>
      </c>
      <c r="I21" s="273">
        <v>547.70885557430188</v>
      </c>
      <c r="J21" s="275"/>
      <c r="K21" s="275">
        <v>740.59064179725419</v>
      </c>
      <c r="L21" s="275">
        <v>485.8880324868594</v>
      </c>
      <c r="M21" s="273">
        <v>592.37850223947703</v>
      </c>
      <c r="N21" s="275"/>
      <c r="O21" s="275">
        <v>838.77949831402327</v>
      </c>
      <c r="P21" s="275">
        <v>569.44409201505698</v>
      </c>
      <c r="Q21" s="273">
        <v>679.86667614191254</v>
      </c>
      <c r="R21" s="275"/>
      <c r="S21" s="275">
        <v>773.83987645740149</v>
      </c>
      <c r="T21" s="275">
        <v>497.00438975196778</v>
      </c>
      <c r="U21" s="273">
        <v>609.02952331691972</v>
      </c>
    </row>
    <row r="22" spans="1:21" x14ac:dyDescent="0.3">
      <c r="A22" s="271">
        <v>1998</v>
      </c>
      <c r="B22" s="272"/>
      <c r="C22" s="273">
        <v>678.66957173720925</v>
      </c>
      <c r="D22" s="273">
        <v>451.63411368610548</v>
      </c>
      <c r="E22" s="274">
        <v>547.26219819783466</v>
      </c>
      <c r="F22" s="275"/>
      <c r="G22" s="276">
        <v>664.92456867276985</v>
      </c>
      <c r="H22" s="276">
        <v>440.84094299550532</v>
      </c>
      <c r="I22" s="273">
        <v>535.15241929928186</v>
      </c>
      <c r="J22" s="275"/>
      <c r="K22" s="275">
        <v>704.74858041684354</v>
      </c>
      <c r="L22" s="275">
        <v>469.18328502351363</v>
      </c>
      <c r="M22" s="273">
        <v>569.25405553844462</v>
      </c>
      <c r="N22" s="275"/>
      <c r="O22" s="275">
        <v>801.6296568198253</v>
      </c>
      <c r="P22" s="275">
        <v>547.69525270335282</v>
      </c>
      <c r="Q22" s="273">
        <v>654.39234786321481</v>
      </c>
      <c r="R22" s="275"/>
      <c r="S22" s="275">
        <v>735.99848148167973</v>
      </c>
      <c r="T22" s="275">
        <v>486.01311981650514</v>
      </c>
      <c r="U22" s="273">
        <v>591.55602955866993</v>
      </c>
    </row>
    <row r="23" spans="1:21" x14ac:dyDescent="0.3">
      <c r="A23" s="271">
        <v>1999</v>
      </c>
      <c r="B23" s="272"/>
      <c r="C23" s="273">
        <v>654.04485853860808</v>
      </c>
      <c r="D23" s="273">
        <v>434.21532133040341</v>
      </c>
      <c r="E23" s="274">
        <v>527.10741133718147</v>
      </c>
      <c r="F23" s="275"/>
      <c r="G23" s="276">
        <v>637.09433480490759</v>
      </c>
      <c r="H23" s="276">
        <v>421.25247689335436</v>
      </c>
      <c r="I23" s="273">
        <v>512.53176457702955</v>
      </c>
      <c r="J23" s="275"/>
      <c r="K23" s="275">
        <v>697.07882573453935</v>
      </c>
      <c r="L23" s="275">
        <v>464.28617585206837</v>
      </c>
      <c r="M23" s="273">
        <v>565.34591603412878</v>
      </c>
      <c r="N23" s="275"/>
      <c r="O23" s="275">
        <v>796.02719192982897</v>
      </c>
      <c r="P23" s="275">
        <v>534.83231490650383</v>
      </c>
      <c r="Q23" s="273">
        <v>642.03216923000036</v>
      </c>
      <c r="R23" s="275"/>
      <c r="S23" s="275">
        <v>731.47846080077102</v>
      </c>
      <c r="T23" s="275">
        <v>499.01757913536147</v>
      </c>
      <c r="U23" s="273">
        <v>594.8364851529476</v>
      </c>
    </row>
    <row r="24" spans="1:21" x14ac:dyDescent="0.3">
      <c r="A24" s="271">
        <v>2000</v>
      </c>
      <c r="B24" s="272"/>
      <c r="C24" s="273">
        <v>614.91687877175582</v>
      </c>
      <c r="D24" s="273">
        <v>406.74131224671231</v>
      </c>
      <c r="E24" s="274">
        <v>494.95707932383374</v>
      </c>
      <c r="F24" s="275"/>
      <c r="G24" s="276">
        <v>600.78261563481976</v>
      </c>
      <c r="H24" s="276">
        <v>394.73746027683251</v>
      </c>
      <c r="I24" s="273">
        <v>482.07743745582064</v>
      </c>
      <c r="J24" s="275"/>
      <c r="K24" s="275">
        <v>646.91865486463917</v>
      </c>
      <c r="L24" s="275">
        <v>436.85653413851378</v>
      </c>
      <c r="M24" s="273">
        <v>527.5966114828542</v>
      </c>
      <c r="N24" s="275"/>
      <c r="O24" s="275">
        <v>741.70150498093051</v>
      </c>
      <c r="P24" s="275">
        <v>504.61690017245741</v>
      </c>
      <c r="Q24" s="273">
        <v>603.51147696216071</v>
      </c>
      <c r="R24" s="275"/>
      <c r="S24" s="275">
        <v>652.5780202532568</v>
      </c>
      <c r="T24" s="275">
        <v>443.41526855716279</v>
      </c>
      <c r="U24" s="273">
        <v>532.27161316754655</v>
      </c>
    </row>
    <row r="25" spans="1:21" x14ac:dyDescent="0.3">
      <c r="A25" s="271">
        <v>2001</v>
      </c>
      <c r="B25" s="272"/>
      <c r="C25" s="273">
        <v>622.91031844781651</v>
      </c>
      <c r="D25" s="273">
        <v>415.46530957398414</v>
      </c>
      <c r="E25" s="274">
        <v>502.86492120689837</v>
      </c>
      <c r="F25" s="275"/>
      <c r="G25" s="275">
        <v>612.11473668069914</v>
      </c>
      <c r="H25" s="275">
        <v>405.48008197724931</v>
      </c>
      <c r="I25" s="273">
        <v>492.5805662345889</v>
      </c>
      <c r="J25" s="275"/>
      <c r="K25" s="275">
        <v>666.68709119411812</v>
      </c>
      <c r="L25" s="275">
        <v>452.57361735411735</v>
      </c>
      <c r="M25" s="273">
        <v>543.40767796531304</v>
      </c>
      <c r="N25" s="275"/>
      <c r="O25" s="275">
        <v>695.70439434632885</v>
      </c>
      <c r="P25" s="275">
        <v>482.48261458640201</v>
      </c>
      <c r="Q25" s="273">
        <v>571.9068239519911</v>
      </c>
      <c r="R25" s="275"/>
      <c r="S25" s="275">
        <v>659.39401026047119</v>
      </c>
      <c r="T25" s="275">
        <v>447.20152633827524</v>
      </c>
      <c r="U25" s="273">
        <v>535.07790868232303</v>
      </c>
    </row>
    <row r="26" spans="1:21" x14ac:dyDescent="0.3">
      <c r="A26" s="271">
        <v>2002</v>
      </c>
      <c r="B26" s="272"/>
      <c r="C26" s="273">
        <v>609.72615359524889</v>
      </c>
      <c r="D26" s="273">
        <v>409.35011277323724</v>
      </c>
      <c r="E26" s="274">
        <v>493.65087236370942</v>
      </c>
      <c r="F26" s="275"/>
      <c r="G26" s="275">
        <v>598.99537383714778</v>
      </c>
      <c r="H26" s="275">
        <v>398.24908079551295</v>
      </c>
      <c r="I26" s="273">
        <v>482.66952911993167</v>
      </c>
      <c r="J26" s="275"/>
      <c r="K26" s="275">
        <v>638.54693280971003</v>
      </c>
      <c r="L26" s="275">
        <v>445.33563139908495</v>
      </c>
      <c r="M26" s="273">
        <v>530.17366900512559</v>
      </c>
      <c r="N26" s="275"/>
      <c r="O26" s="275">
        <v>700.54736758502872</v>
      </c>
      <c r="P26" s="275">
        <v>490.91966361929821</v>
      </c>
      <c r="Q26" s="273">
        <v>577.17521056216458</v>
      </c>
      <c r="R26" s="275"/>
      <c r="S26" s="275">
        <v>629.04618928560421</v>
      </c>
      <c r="T26" s="275">
        <v>436.5455417221155</v>
      </c>
      <c r="U26" s="273">
        <v>516.07830911640269</v>
      </c>
    </row>
    <row r="27" spans="1:21" ht="15.75" thickBot="1" x14ac:dyDescent="0.35">
      <c r="A27" s="1081">
        <v>2003</v>
      </c>
      <c r="B27" s="1082"/>
      <c r="C27" s="1083">
        <v>587.77693626538019</v>
      </c>
      <c r="D27" s="1083">
        <v>400.48743686508243</v>
      </c>
      <c r="E27" s="1084">
        <v>480.28067150253167</v>
      </c>
      <c r="F27" s="1085"/>
      <c r="G27" s="1085">
        <v>574.15660596917712</v>
      </c>
      <c r="H27" s="1085">
        <v>391.75540369918815</v>
      </c>
      <c r="I27" s="1083">
        <v>469.90195060204201</v>
      </c>
      <c r="J27" s="1085"/>
      <c r="K27" s="1085">
        <v>645.83979231028718</v>
      </c>
      <c r="L27" s="1085">
        <v>428.89633499029281</v>
      </c>
      <c r="M27" s="1083">
        <v>519.79117906558122</v>
      </c>
      <c r="N27" s="1085"/>
      <c r="O27" s="1085">
        <v>696.91747242802739</v>
      </c>
      <c r="P27" s="1085">
        <v>469.81550166814873</v>
      </c>
      <c r="Q27" s="1083">
        <v>561.58778824260321</v>
      </c>
      <c r="R27" s="1085"/>
      <c r="S27" s="1085">
        <v>592.00961821199701</v>
      </c>
      <c r="T27" s="1085">
        <v>407.09878127993881</v>
      </c>
      <c r="U27" s="1083">
        <v>484.61650710435009</v>
      </c>
    </row>
    <row r="28" spans="1:21" ht="15.75" thickTop="1" x14ac:dyDescent="0.3">
      <c r="A28" s="1005">
        <v>2004</v>
      </c>
      <c r="B28" s="1006"/>
      <c r="C28" s="1079">
        <v>544.00858745428513</v>
      </c>
      <c r="D28" s="1079">
        <v>369.85736285325333</v>
      </c>
      <c r="E28" s="1080">
        <v>444.55934829062409</v>
      </c>
      <c r="F28" s="698"/>
      <c r="G28" s="698">
        <v>532.71299342571217</v>
      </c>
      <c r="H28" s="698">
        <v>359.78338319633366</v>
      </c>
      <c r="I28" s="1079">
        <v>434.04174981505872</v>
      </c>
      <c r="J28" s="698"/>
      <c r="K28" s="698">
        <v>559.76047449911255</v>
      </c>
      <c r="L28" s="698">
        <v>397.71161801879049</v>
      </c>
      <c r="M28" s="1079">
        <v>469.30680373201636</v>
      </c>
      <c r="N28" s="698"/>
      <c r="O28" s="698">
        <v>648.58106958762323</v>
      </c>
      <c r="P28" s="698">
        <v>448.69481535532788</v>
      </c>
      <c r="Q28" s="1079">
        <v>531.61743866022471</v>
      </c>
      <c r="R28" s="698"/>
      <c r="S28" s="698">
        <v>561.14418964320896</v>
      </c>
      <c r="T28" s="698">
        <v>385.71689104809991</v>
      </c>
      <c r="U28" s="1079">
        <v>460.58330270728601</v>
      </c>
    </row>
    <row r="29" spans="1:21" x14ac:dyDescent="0.3">
      <c r="A29" s="271">
        <v>2005</v>
      </c>
      <c r="B29" s="272"/>
      <c r="C29" s="273">
        <v>515.50386899076477</v>
      </c>
      <c r="D29" s="273">
        <v>350.77200320322402</v>
      </c>
      <c r="E29" s="274">
        <v>421.64210886928811</v>
      </c>
      <c r="F29" s="275"/>
      <c r="G29" s="275">
        <v>503.61690742475361</v>
      </c>
      <c r="H29" s="275">
        <v>341.03270921978651</v>
      </c>
      <c r="I29" s="273">
        <v>410.94837109401209</v>
      </c>
      <c r="J29" s="275"/>
      <c r="K29" s="275">
        <v>558.11308605194097</v>
      </c>
      <c r="L29" s="275">
        <v>384.58685869616011</v>
      </c>
      <c r="M29" s="273">
        <v>460.46175755000604</v>
      </c>
      <c r="N29" s="275"/>
      <c r="O29" s="275">
        <v>605.60025081961487</v>
      </c>
      <c r="P29" s="275">
        <v>425.80023624555378</v>
      </c>
      <c r="Q29" s="273">
        <v>503.22132248380439</v>
      </c>
      <c r="R29" s="275"/>
      <c r="S29" s="275">
        <v>535.14475133347469</v>
      </c>
      <c r="T29" s="275">
        <v>353.70919232224475</v>
      </c>
      <c r="U29" s="273">
        <v>428.60873379397646</v>
      </c>
    </row>
    <row r="30" spans="1:21" x14ac:dyDescent="0.3">
      <c r="A30" s="271">
        <v>2006</v>
      </c>
      <c r="B30" s="272"/>
      <c r="C30" s="273">
        <v>482.59379912231122</v>
      </c>
      <c r="D30" s="273">
        <v>328.21182352165607</v>
      </c>
      <c r="E30" s="274">
        <v>394.70978464218973</v>
      </c>
      <c r="F30" s="275"/>
      <c r="G30" s="275">
        <v>473.08251344074472</v>
      </c>
      <c r="H30" s="275">
        <v>319.16428956523305</v>
      </c>
      <c r="I30" s="273">
        <v>385.50214483697732</v>
      </c>
      <c r="J30" s="275"/>
      <c r="K30" s="275">
        <v>510.14896327077105</v>
      </c>
      <c r="L30" s="275">
        <v>351.68884237105516</v>
      </c>
      <c r="M30" s="273">
        <v>421.23806393545607</v>
      </c>
      <c r="N30" s="275"/>
      <c r="O30" s="275">
        <v>561.65349971272087</v>
      </c>
      <c r="P30" s="275">
        <v>398.33240853882114</v>
      </c>
      <c r="Q30" s="273">
        <v>467.39225475320973</v>
      </c>
      <c r="R30" s="275"/>
      <c r="S30" s="275">
        <v>494.09754645345049</v>
      </c>
      <c r="T30" s="275">
        <v>347.42331995494857</v>
      </c>
      <c r="U30" s="273">
        <v>410.05354306727486</v>
      </c>
    </row>
    <row r="31" spans="1:21" x14ac:dyDescent="0.3">
      <c r="A31" s="271">
        <v>2007</v>
      </c>
      <c r="B31" s="272"/>
      <c r="C31" s="273">
        <v>463.56643257325067</v>
      </c>
      <c r="D31" s="273">
        <v>316.51938643681717</v>
      </c>
      <c r="E31" s="274">
        <v>380.54328877933636</v>
      </c>
      <c r="F31" s="275"/>
      <c r="G31" s="275">
        <v>451.00329227333754</v>
      </c>
      <c r="H31" s="275">
        <v>307.433174466423</v>
      </c>
      <c r="I31" s="273">
        <v>370.06793864292769</v>
      </c>
      <c r="J31" s="275"/>
      <c r="K31" s="275">
        <v>495.8809964338804</v>
      </c>
      <c r="L31" s="275">
        <v>348.66764533922293</v>
      </c>
      <c r="M31" s="273">
        <v>414.97366663451317</v>
      </c>
      <c r="N31" s="275"/>
      <c r="O31" s="275">
        <v>564.77310912137898</v>
      </c>
      <c r="P31" s="275">
        <v>383.76960895800397</v>
      </c>
      <c r="Q31" s="273">
        <v>460.1111065740688</v>
      </c>
      <c r="R31" s="275"/>
      <c r="S31" s="275">
        <v>499.69359993224981</v>
      </c>
      <c r="T31" s="275">
        <v>329.09913230206763</v>
      </c>
      <c r="U31" s="273">
        <v>398.31844098142386</v>
      </c>
    </row>
    <row r="32" spans="1:21" x14ac:dyDescent="0.3">
      <c r="A32" s="271">
        <v>2008</v>
      </c>
      <c r="B32" s="272"/>
      <c r="C32" s="273">
        <v>449.93934966793773</v>
      </c>
      <c r="D32" s="273">
        <v>311.43316131113204</v>
      </c>
      <c r="E32" s="274">
        <v>371.64278112264788</v>
      </c>
      <c r="F32" s="275"/>
      <c r="G32" s="275">
        <v>439.54523235460101</v>
      </c>
      <c r="H32" s="275">
        <v>303.14048880262709</v>
      </c>
      <c r="I32" s="273">
        <v>362.49701621839358</v>
      </c>
      <c r="J32" s="275"/>
      <c r="K32" s="275">
        <v>487.58902027602164</v>
      </c>
      <c r="L32" s="275">
        <v>334.95504470688343</v>
      </c>
      <c r="M32" s="273">
        <v>401.29904431078091</v>
      </c>
      <c r="N32" s="275"/>
      <c r="O32" s="275">
        <v>524.83491975880054</v>
      </c>
      <c r="P32" s="275">
        <v>376.62474307076269</v>
      </c>
      <c r="Q32" s="273">
        <v>441.51445985868753</v>
      </c>
      <c r="R32" s="275"/>
      <c r="S32" s="275">
        <v>479.41157863265386</v>
      </c>
      <c r="T32" s="275">
        <v>320.10269200078125</v>
      </c>
      <c r="U32" s="273">
        <v>384.49027201058334</v>
      </c>
    </row>
    <row r="33" spans="1:21" x14ac:dyDescent="0.3">
      <c r="A33" s="271">
        <v>2009</v>
      </c>
      <c r="B33" s="272"/>
      <c r="C33" s="273">
        <v>419.65999452782529</v>
      </c>
      <c r="D33" s="273">
        <v>288.86434041945631</v>
      </c>
      <c r="E33" s="274">
        <v>346.40520821987508</v>
      </c>
      <c r="F33" s="275"/>
      <c r="G33" s="275">
        <v>410.79635824379608</v>
      </c>
      <c r="H33" s="275">
        <v>280.55559272163617</v>
      </c>
      <c r="I33" s="273">
        <v>337.87059057611384</v>
      </c>
      <c r="J33" s="275"/>
      <c r="K33" s="275">
        <v>446.88325044428268</v>
      </c>
      <c r="L33" s="275">
        <v>315.41290386723142</v>
      </c>
      <c r="M33" s="273">
        <v>374.7534924783638</v>
      </c>
      <c r="N33" s="275"/>
      <c r="O33" s="275">
        <v>490.85499931533701</v>
      </c>
      <c r="P33" s="275">
        <v>352.66925865688575</v>
      </c>
      <c r="Q33" s="273">
        <v>412.72730563273507</v>
      </c>
      <c r="R33" s="275"/>
      <c r="S33" s="275">
        <v>436.66629422242227</v>
      </c>
      <c r="T33" s="275">
        <v>300.20402035855705</v>
      </c>
      <c r="U33" s="273">
        <v>357.77618236900986</v>
      </c>
    </row>
    <row r="34" spans="1:21" x14ac:dyDescent="0.3">
      <c r="A34" s="271">
        <v>2010</v>
      </c>
      <c r="B34" s="272"/>
      <c r="C34" s="273">
        <v>409.09942217768042</v>
      </c>
      <c r="D34" s="273">
        <v>278.23359420180986</v>
      </c>
      <c r="E34" s="274">
        <v>335.67112203443452</v>
      </c>
      <c r="F34" s="275"/>
      <c r="G34" s="275">
        <v>399.18386665219055</v>
      </c>
      <c r="H34" s="275">
        <v>270.95197289824432</v>
      </c>
      <c r="I34" s="273">
        <v>327.40643538893664</v>
      </c>
      <c r="J34" s="275"/>
      <c r="K34" s="275">
        <v>444.8998561232072</v>
      </c>
      <c r="L34" s="275">
        <v>302.59312758260688</v>
      </c>
      <c r="M34" s="273">
        <v>364.62272634659359</v>
      </c>
      <c r="N34" s="275"/>
      <c r="O34" s="275">
        <v>482.94974199325054</v>
      </c>
      <c r="P34" s="275">
        <v>333.12589463343551</v>
      </c>
      <c r="Q34" s="273">
        <v>397.31177111361859</v>
      </c>
      <c r="R34" s="275"/>
      <c r="S34" s="275">
        <v>430.53973169040785</v>
      </c>
      <c r="T34" s="275">
        <v>284.64428752822135</v>
      </c>
      <c r="U34" s="273">
        <v>346.36610752672703</v>
      </c>
    </row>
    <row r="35" spans="1:21" x14ac:dyDescent="0.3">
      <c r="A35" s="271">
        <v>2011</v>
      </c>
      <c r="B35" s="272"/>
      <c r="C35" s="273">
        <v>373.10106109073342</v>
      </c>
      <c r="D35" s="273">
        <v>257.05617477711229</v>
      </c>
      <c r="E35" s="274">
        <v>308.65716018274992</v>
      </c>
      <c r="F35" s="275"/>
      <c r="G35" s="275">
        <v>361.16944846815005</v>
      </c>
      <c r="H35" s="275">
        <v>249.46093230203613</v>
      </c>
      <c r="I35" s="273">
        <v>299.42324005170809</v>
      </c>
      <c r="J35" s="275"/>
      <c r="K35" s="275">
        <v>442.03152782596118</v>
      </c>
      <c r="L35" s="275">
        <v>277.87806258292278</v>
      </c>
      <c r="M35" s="273">
        <v>346.56293478022656</v>
      </c>
      <c r="N35" s="275"/>
      <c r="O35" s="275">
        <v>451.49636393205998</v>
      </c>
      <c r="P35" s="275">
        <v>319.31028706743712</v>
      </c>
      <c r="Q35" s="273">
        <v>376.99943095192447</v>
      </c>
      <c r="R35" s="275"/>
      <c r="S35" s="275">
        <v>389.23437366089308</v>
      </c>
      <c r="T35" s="275">
        <v>257.1587375112918</v>
      </c>
      <c r="U35" s="273">
        <v>314.7404873037766</v>
      </c>
    </row>
    <row r="36" spans="1:21" x14ac:dyDescent="0.3">
      <c r="A36" s="271">
        <v>2012</v>
      </c>
      <c r="B36" s="272"/>
      <c r="C36" s="273">
        <v>366.5774612362971</v>
      </c>
      <c r="D36" s="273">
        <v>255.68989812068813</v>
      </c>
      <c r="E36" s="274">
        <v>304.60531704194432</v>
      </c>
      <c r="F36" s="275"/>
      <c r="G36" s="275">
        <v>354.89929364423989</v>
      </c>
      <c r="H36" s="275">
        <v>247.64093445930914</v>
      </c>
      <c r="I36" s="273">
        <v>295.07703725279276</v>
      </c>
      <c r="J36" s="275"/>
      <c r="K36" s="275">
        <v>448.18979175563743</v>
      </c>
      <c r="L36" s="275">
        <v>276.66001156416939</v>
      </c>
      <c r="M36" s="273">
        <v>347.67168913095088</v>
      </c>
      <c r="N36" s="275"/>
      <c r="O36" s="275">
        <v>436.00170752673762</v>
      </c>
      <c r="P36" s="275">
        <v>321.13486232394865</v>
      </c>
      <c r="Q36" s="273">
        <v>372.61560387556023</v>
      </c>
      <c r="R36" s="275"/>
      <c r="S36" s="275">
        <v>372.74295750796</v>
      </c>
      <c r="T36" s="275">
        <v>261.05553115318293</v>
      </c>
      <c r="U36" s="273">
        <v>310.61013632970872</v>
      </c>
    </row>
    <row r="37" spans="1:21" x14ac:dyDescent="0.3">
      <c r="A37" s="271">
        <v>2013</v>
      </c>
      <c r="B37" s="272"/>
      <c r="C37" s="273">
        <v>361.85132174822678</v>
      </c>
      <c r="D37" s="273">
        <v>247.17441525521022</v>
      </c>
      <c r="E37" s="274">
        <v>298.03142633523089</v>
      </c>
      <c r="F37" s="275"/>
      <c r="G37" s="275">
        <v>352.44221621361123</v>
      </c>
      <c r="H37" s="275">
        <v>240.090321225644</v>
      </c>
      <c r="I37" s="273">
        <v>290.03750591273865</v>
      </c>
      <c r="J37" s="277"/>
      <c r="K37" s="275">
        <v>404.26208563566729</v>
      </c>
      <c r="L37" s="275">
        <v>265.24576614340657</v>
      </c>
      <c r="M37" s="273">
        <v>326.13619073233059</v>
      </c>
      <c r="N37" s="275"/>
      <c r="O37" s="275">
        <v>432.16127451094127</v>
      </c>
      <c r="P37" s="275">
        <v>306.06654641033538</v>
      </c>
      <c r="Q37" s="273">
        <v>361.28253156874268</v>
      </c>
      <c r="R37" s="275"/>
      <c r="S37" s="275">
        <v>362.47990615806788</v>
      </c>
      <c r="T37" s="275">
        <v>248.80517002034884</v>
      </c>
      <c r="U37" s="273">
        <v>298.18845136832272</v>
      </c>
    </row>
    <row r="38" spans="1:21" x14ac:dyDescent="0.3">
      <c r="A38" s="271">
        <v>2014</v>
      </c>
      <c r="B38" s="272"/>
      <c r="C38" s="273">
        <v>346.16181204176439</v>
      </c>
      <c r="D38" s="273">
        <v>234.44911194722417</v>
      </c>
      <c r="E38" s="274">
        <v>284.10968427116484</v>
      </c>
      <c r="F38" s="275"/>
      <c r="G38" s="275">
        <v>338.29164719665096</v>
      </c>
      <c r="H38" s="275">
        <v>228.12374903854328</v>
      </c>
      <c r="I38" s="273">
        <v>277.23737328756272</v>
      </c>
      <c r="J38" s="977"/>
      <c r="K38" s="275">
        <v>370.78519300773871</v>
      </c>
      <c r="L38" s="275">
        <v>250.3971574858196</v>
      </c>
      <c r="M38" s="273">
        <v>303.64155417363799</v>
      </c>
      <c r="N38" s="275"/>
      <c r="O38" s="275">
        <v>414.20401685832456</v>
      </c>
      <c r="P38" s="275">
        <v>289.67768113916134</v>
      </c>
      <c r="Q38" s="273">
        <v>344.03441809351352</v>
      </c>
      <c r="R38" s="275"/>
      <c r="S38" s="275">
        <v>343.11250112457782</v>
      </c>
      <c r="T38" s="275">
        <v>228.66413702575053</v>
      </c>
      <c r="U38" s="273">
        <v>277.34243920820677</v>
      </c>
    </row>
    <row r="39" spans="1:21" x14ac:dyDescent="0.3">
      <c r="A39" s="278">
        <v>2015</v>
      </c>
      <c r="B39" s="279"/>
      <c r="C39" s="280">
        <v>350.08900544701055</v>
      </c>
      <c r="D39" s="280">
        <v>240.6785298814126</v>
      </c>
      <c r="E39" s="281">
        <v>289.73157050060519</v>
      </c>
      <c r="F39" s="282"/>
      <c r="G39" s="282">
        <v>341.14882540805201</v>
      </c>
      <c r="H39" s="282">
        <v>233.26096623615487</v>
      </c>
      <c r="I39" s="280">
        <v>281.63962916250847</v>
      </c>
      <c r="J39" s="978"/>
      <c r="K39" s="282">
        <v>371.05642744524852</v>
      </c>
      <c r="L39" s="282">
        <v>259.31312721067167</v>
      </c>
      <c r="M39" s="280">
        <v>310.71591151244502</v>
      </c>
      <c r="N39" s="282"/>
      <c r="O39" s="282">
        <v>433.50539171395405</v>
      </c>
      <c r="P39" s="282">
        <v>307.91252922912628</v>
      </c>
      <c r="Q39" s="280">
        <v>363.68841711669222</v>
      </c>
      <c r="R39" s="282"/>
      <c r="S39" s="282">
        <v>342.11700927533741</v>
      </c>
      <c r="T39" s="282">
        <v>229.79512326239288</v>
      </c>
      <c r="U39" s="280">
        <v>277.81537552828831</v>
      </c>
    </row>
    <row r="40" spans="1:21" x14ac:dyDescent="0.3">
      <c r="A40" s="271">
        <v>2016</v>
      </c>
      <c r="B40" s="272"/>
      <c r="C40" s="273">
        <v>334.59857031324424</v>
      </c>
      <c r="D40" s="273">
        <v>227.27721744890812</v>
      </c>
      <c r="E40" s="274">
        <v>275.51071126572242</v>
      </c>
      <c r="F40" s="275"/>
      <c r="G40" s="275">
        <v>326.06060123465596</v>
      </c>
      <c r="H40" s="275">
        <v>220.41604986828773</v>
      </c>
      <c r="I40" s="273">
        <v>268.00326427628374</v>
      </c>
      <c r="J40" s="977"/>
      <c r="K40" s="275">
        <v>360.10232808598624</v>
      </c>
      <c r="L40" s="275">
        <v>245.14241107762459</v>
      </c>
      <c r="M40" s="273">
        <v>297.16559215046783</v>
      </c>
      <c r="N40" s="275"/>
      <c r="O40" s="275">
        <v>413.58458903778626</v>
      </c>
      <c r="P40" s="275">
        <v>287.93321181175259</v>
      </c>
      <c r="Q40" s="273">
        <v>342.93874833137443</v>
      </c>
      <c r="R40" s="275"/>
      <c r="S40" s="275">
        <v>318.9001907401456</v>
      </c>
      <c r="T40" s="275">
        <v>219.47499153274651</v>
      </c>
      <c r="U40" s="273">
        <v>263.36773568229393</v>
      </c>
    </row>
    <row r="41" spans="1:21" x14ac:dyDescent="0.3">
      <c r="A41" s="271">
        <v>2017</v>
      </c>
      <c r="B41" s="272"/>
      <c r="C41" s="273">
        <v>330.31914575152808</v>
      </c>
      <c r="D41" s="273">
        <v>224.3962695130466</v>
      </c>
      <c r="E41" s="274">
        <v>272.14660453899944</v>
      </c>
      <c r="F41" s="275"/>
      <c r="G41" s="275">
        <v>321.25903295573517</v>
      </c>
      <c r="H41" s="275">
        <v>217.66793353319233</v>
      </c>
      <c r="I41" s="273">
        <v>264.33687330772301</v>
      </c>
      <c r="J41" s="977"/>
      <c r="K41" s="275">
        <v>351.60212591232448</v>
      </c>
      <c r="L41" s="275">
        <v>231.41982265163432</v>
      </c>
      <c r="M41" s="273">
        <v>286.87131306788615</v>
      </c>
      <c r="N41" s="275"/>
      <c r="O41" s="275">
        <v>410.39411300989678</v>
      </c>
      <c r="P41" s="275">
        <v>290.23776231704505</v>
      </c>
      <c r="Q41" s="273">
        <v>344.05706224780397</v>
      </c>
      <c r="R41" s="275"/>
      <c r="S41" s="275">
        <v>335.09744519811517</v>
      </c>
      <c r="T41" s="275">
        <v>218.17347587795831</v>
      </c>
      <c r="U41" s="273">
        <v>269.3929753814453</v>
      </c>
    </row>
    <row r="42" spans="1:21" x14ac:dyDescent="0.3">
      <c r="A42" s="271">
        <v>2018</v>
      </c>
      <c r="B42" s="272"/>
      <c r="C42" s="273">
        <v>323.9043145096399</v>
      </c>
      <c r="D42" s="273">
        <v>217.29672734074165</v>
      </c>
      <c r="E42" s="274">
        <v>265.65671716432121</v>
      </c>
      <c r="F42" s="275"/>
      <c r="G42" s="275">
        <v>314.96816078891624</v>
      </c>
      <c r="H42" s="275">
        <v>210.47309321988627</v>
      </c>
      <c r="I42" s="273">
        <v>257.963082548307</v>
      </c>
      <c r="J42" s="977"/>
      <c r="K42" s="275">
        <v>352.95989181566824</v>
      </c>
      <c r="L42" s="275">
        <v>232.49267307761124</v>
      </c>
      <c r="M42" s="273">
        <v>287.80788719041357</v>
      </c>
      <c r="N42" s="275"/>
      <c r="O42" s="275">
        <v>404.17318733043328</v>
      </c>
      <c r="P42" s="275">
        <v>279.99361805709066</v>
      </c>
      <c r="Q42" s="273">
        <v>335.03216489140459</v>
      </c>
      <c r="R42" s="275"/>
      <c r="S42" s="275">
        <v>313.01095326446438</v>
      </c>
      <c r="T42" s="275">
        <v>208.5571668865114</v>
      </c>
      <c r="U42" s="273">
        <v>254.26636061994887</v>
      </c>
    </row>
    <row r="43" spans="1:21" ht="16.5" x14ac:dyDescent="0.3">
      <c r="A43" s="284"/>
      <c r="B43" s="284"/>
      <c r="F43" s="285"/>
      <c r="I43" s="285"/>
      <c r="J43" s="285"/>
      <c r="K43" s="285"/>
      <c r="L43" s="285"/>
      <c r="M43" s="285"/>
      <c r="N43" s="285"/>
      <c r="O43" s="286"/>
      <c r="P43" s="286"/>
      <c r="Q43" s="286"/>
      <c r="R43" s="285"/>
      <c r="S43" s="285"/>
      <c r="T43" s="285"/>
      <c r="U43" s="285"/>
    </row>
    <row r="44" spans="1:21" s="557" customFormat="1" x14ac:dyDescent="0.35">
      <c r="A44" s="653" t="s">
        <v>87</v>
      </c>
      <c r="B44" s="651" t="s">
        <v>1197</v>
      </c>
      <c r="C44" s="651"/>
      <c r="D44" s="651"/>
      <c r="E44" s="651"/>
      <c r="F44" s="651"/>
      <c r="G44" s="651"/>
      <c r="H44" s="651"/>
      <c r="I44" s="651"/>
      <c r="J44" s="651"/>
      <c r="K44" s="651"/>
      <c r="L44" s="651"/>
      <c r="M44" s="651"/>
      <c r="N44" s="651"/>
      <c r="O44" s="651"/>
      <c r="P44" s="651"/>
      <c r="Q44" s="651"/>
      <c r="R44" s="651"/>
      <c r="S44" s="651"/>
      <c r="T44" s="651"/>
      <c r="U44" s="651"/>
    </row>
    <row r="45" spans="1:21" s="557" customFormat="1" x14ac:dyDescent="0.35">
      <c r="A45" s="651"/>
      <c r="B45" s="651" t="s">
        <v>88</v>
      </c>
      <c r="C45" s="651"/>
      <c r="D45" s="651"/>
      <c r="E45" s="651"/>
      <c r="F45" s="651"/>
      <c r="G45" s="651"/>
      <c r="H45" s="651"/>
      <c r="I45" s="651"/>
      <c r="J45" s="651"/>
      <c r="K45" s="651"/>
      <c r="L45" s="651"/>
      <c r="M45" s="651"/>
      <c r="N45" s="651"/>
      <c r="O45" s="651"/>
      <c r="P45" s="651"/>
      <c r="Q45" s="651"/>
      <c r="R45" s="651"/>
      <c r="S45" s="651"/>
      <c r="T45" s="651"/>
      <c r="U45" s="651"/>
    </row>
    <row r="46" spans="1:21" s="557" customFormat="1" x14ac:dyDescent="0.35">
      <c r="A46" s="652"/>
      <c r="B46" s="651"/>
      <c r="C46" s="651"/>
      <c r="D46" s="651"/>
      <c r="E46" s="651"/>
      <c r="F46" s="651"/>
      <c r="G46" s="651"/>
      <c r="H46" s="651"/>
      <c r="I46" s="651"/>
      <c r="J46" s="651"/>
      <c r="K46" s="651"/>
      <c r="L46" s="651"/>
      <c r="M46" s="651"/>
      <c r="N46" s="651"/>
      <c r="O46" s="651"/>
      <c r="P46" s="651"/>
      <c r="Q46" s="651"/>
      <c r="R46" s="651"/>
      <c r="S46" s="651"/>
      <c r="T46" s="651"/>
      <c r="U46" s="651"/>
    </row>
    <row r="47" spans="1:21" s="557" customFormat="1" x14ac:dyDescent="0.35">
      <c r="A47" s="654" t="s">
        <v>44</v>
      </c>
      <c r="B47" s="651" t="s">
        <v>114</v>
      </c>
      <c r="C47" s="651"/>
      <c r="D47" s="651"/>
      <c r="E47" s="651"/>
      <c r="F47" s="651"/>
      <c r="G47" s="651"/>
      <c r="H47" s="651"/>
      <c r="I47" s="651"/>
      <c r="J47" s="651"/>
      <c r="K47" s="651"/>
      <c r="L47" s="651"/>
      <c r="M47" s="651"/>
      <c r="N47" s="651"/>
      <c r="O47" s="651"/>
      <c r="P47" s="651"/>
      <c r="Q47" s="651"/>
      <c r="R47" s="651"/>
      <c r="S47" s="651"/>
      <c r="T47" s="651"/>
      <c r="U47" s="651"/>
    </row>
    <row r="48" spans="1:21" s="557" customFormat="1" x14ac:dyDescent="0.35">
      <c r="A48" s="651"/>
      <c r="B48" s="651" t="s">
        <v>1198</v>
      </c>
      <c r="C48" s="651"/>
      <c r="D48" s="651"/>
      <c r="E48" s="651"/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</row>
    <row r="49" spans="1:21" s="557" customFormat="1" x14ac:dyDescent="0.35">
      <c r="A49" s="651"/>
      <c r="B49" s="651" t="s">
        <v>1199</v>
      </c>
      <c r="C49" s="651"/>
      <c r="D49" s="651"/>
      <c r="E49" s="651"/>
      <c r="F49" s="651"/>
      <c r="G49" s="651"/>
      <c r="H49" s="651"/>
      <c r="I49" s="651"/>
      <c r="J49" s="651"/>
      <c r="K49" s="651"/>
      <c r="L49" s="651"/>
      <c r="M49" s="651"/>
      <c r="N49" s="651"/>
      <c r="O49" s="651"/>
      <c r="P49" s="651"/>
      <c r="Q49" s="651"/>
      <c r="R49" s="651"/>
      <c r="S49" s="651"/>
      <c r="T49" s="651"/>
      <c r="U49" s="651"/>
    </row>
    <row r="50" spans="1:21" s="557" customFormat="1" x14ac:dyDescent="0.35">
      <c r="B50" s="651" t="s">
        <v>111</v>
      </c>
    </row>
    <row r="51" spans="1:21" s="557" customFormat="1" x14ac:dyDescent="0.35">
      <c r="B51" s="651" t="s">
        <v>1143</v>
      </c>
    </row>
    <row r="52" spans="1:21" s="557" customFormat="1" x14ac:dyDescent="0.35">
      <c r="B52" s="643" t="s">
        <v>883</v>
      </c>
    </row>
  </sheetData>
  <mergeCells count="5">
    <mergeCell ref="C3:E3"/>
    <mergeCell ref="G3:I3"/>
    <mergeCell ref="O3:Q3"/>
    <mergeCell ref="K3:M3"/>
    <mergeCell ref="S3:U3"/>
  </mergeCells>
  <hyperlinks>
    <hyperlink ref="B52" r:id="rId1" xr:uid="{00000000-0004-0000-0800-000000000000}"/>
    <hyperlink ref="A2" location="'CHAPTER 1'!A1" display="Back to Table of Contents" xr:uid="{00000000-0004-0000-0800-000001000000}"/>
  </hyperlinks>
  <pageMargins left="0.7" right="0.7" top="0.75" bottom="0.75" header="0.3" footer="0.3"/>
  <pageSetup paperSize="9" scale="64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F0723BB5784A4F80658D11D67C019E" ma:contentTypeVersion="12" ma:contentTypeDescription="Create a new document." ma:contentTypeScope="" ma:versionID="e90979492392ebbaac6e85e33914c9e4">
  <xsd:schema xmlns:xsd="http://www.w3.org/2001/XMLSchema" xmlns:xs="http://www.w3.org/2001/XMLSchema" xmlns:p="http://schemas.microsoft.com/office/2006/metadata/properties" xmlns:ns3="c73f6760-8976-44de-9d4f-3196994afde1" xmlns:ns4="ccd79033-55b2-4cce-8e82-a5788caad8e6" targetNamespace="http://schemas.microsoft.com/office/2006/metadata/properties" ma:root="true" ma:fieldsID="4440f0fe3a89af8ae72ad7a7e63d7726" ns3:_="" ns4:_="">
    <xsd:import namespace="c73f6760-8976-44de-9d4f-3196994afde1"/>
    <xsd:import namespace="ccd79033-55b2-4cce-8e82-a5788caad8e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3f6760-8976-44de-9d4f-3196994afd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d79033-55b2-4cce-8e82-a5788caad8e6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7EB89B-6E4A-4AFF-A9E7-B838949E94B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F23D25E-40E3-403E-8F39-CC21547BFF91}">
  <ds:schemaRefs>
    <ds:schemaRef ds:uri="c73f6760-8976-44de-9d4f-3196994afde1"/>
    <ds:schemaRef ds:uri="http://purl.org/dc/dcmitype/"/>
    <ds:schemaRef ds:uri="http://schemas.microsoft.com/office/2006/documentManagement/types"/>
    <ds:schemaRef ds:uri="http://purl.org/dc/terms/"/>
    <ds:schemaRef ds:uri="ccd79033-55b2-4cce-8e82-a5788caad8e6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7C59E75-6B70-42F9-BAB0-D665D0098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3f6760-8976-44de-9d4f-3196994afde1"/>
    <ds:schemaRef ds:uri="ccd79033-55b2-4cce-8e82-a5788caad8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9</vt:i4>
      </vt:variant>
    </vt:vector>
  </HeadingPairs>
  <TitlesOfParts>
    <vt:vector size="70" baseType="lpstr">
      <vt:lpstr>CHAPTER 1</vt:lpstr>
      <vt:lpstr>1.1</vt:lpstr>
      <vt:lpstr>1.1ChartData</vt:lpstr>
      <vt:lpstr>1.1F</vt:lpstr>
      <vt:lpstr>1.2</vt:lpstr>
      <vt:lpstr>1.2ChartData</vt:lpstr>
      <vt:lpstr>1.2F(a-l)</vt:lpstr>
      <vt:lpstr>1.2F(m-x)</vt:lpstr>
      <vt:lpstr>1.3</vt:lpstr>
      <vt:lpstr>1.3F</vt:lpstr>
      <vt:lpstr>1.4</vt:lpstr>
      <vt:lpstr>1.4F</vt:lpstr>
      <vt:lpstr>1.5</vt:lpstr>
      <vt:lpstr>1.5F </vt:lpstr>
      <vt:lpstr>1.6</vt:lpstr>
      <vt:lpstr>1.6F</vt:lpstr>
      <vt:lpstr>1.7</vt:lpstr>
      <vt:lpstr>1.7F</vt:lpstr>
      <vt:lpstr>1.8</vt:lpstr>
      <vt:lpstr>1.8F</vt:lpstr>
      <vt:lpstr>1.9</vt:lpstr>
      <vt:lpstr>1.9F</vt:lpstr>
      <vt:lpstr>1.10</vt:lpstr>
      <vt:lpstr>1.10F</vt:lpstr>
      <vt:lpstr>1.11</vt:lpstr>
      <vt:lpstr>1.11F</vt:lpstr>
      <vt:lpstr>1.12</vt:lpstr>
      <vt:lpstr>1.12F</vt:lpstr>
      <vt:lpstr>1.13</vt:lpstr>
      <vt:lpstr>1.13F</vt:lpstr>
      <vt:lpstr>1.14</vt:lpstr>
      <vt:lpstr>1.14F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1.24</vt:lpstr>
      <vt:lpstr>1.25</vt:lpstr>
      <vt:lpstr>Chart_Data</vt:lpstr>
      <vt:lpstr>Data for figs 1.26_1.31</vt:lpstr>
      <vt:lpstr>1.26</vt:lpstr>
      <vt:lpstr>1.26F</vt:lpstr>
      <vt:lpstr>1.27</vt:lpstr>
      <vt:lpstr>1.27F</vt:lpstr>
      <vt:lpstr>1.27abc</vt:lpstr>
      <vt:lpstr>1.28</vt:lpstr>
      <vt:lpstr>1.28F</vt:lpstr>
      <vt:lpstr>1.29</vt:lpstr>
      <vt:lpstr>1.29F</vt:lpstr>
      <vt:lpstr>1.29abc</vt:lpstr>
      <vt:lpstr>1.30</vt:lpstr>
      <vt:lpstr>1.30F</vt:lpstr>
      <vt:lpstr>1.31</vt:lpstr>
      <vt:lpstr>1.31F</vt:lpstr>
      <vt:lpstr>1.32</vt:lpstr>
      <vt:lpstr>1.33</vt:lpstr>
      <vt:lpstr>'1.1'!Print_Area</vt:lpstr>
      <vt:lpstr>'Data for figs 1.26_1.31'!Print_Area</vt:lpstr>
      <vt:lpstr>'1.26'!Print_Titles</vt:lpstr>
      <vt:lpstr>'1.27'!Print_Titles</vt:lpstr>
      <vt:lpstr>'1.28'!Print_Titles</vt:lpstr>
      <vt:lpstr>'1.29'!Print_Titles</vt:lpstr>
      <vt:lpstr>'1.30'!Print_Titles</vt:lpstr>
      <vt:lpstr>'1.31'!Print_Titles</vt:lpstr>
      <vt:lpstr>'Data for figs 1.26_1.31'!Print_Titles</vt:lpstr>
    </vt:vector>
  </TitlesOfParts>
  <Company>University of Oxford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pbhatnagar</dc:creator>
  <cp:lastModifiedBy>Ed Dicks</cp:lastModifiedBy>
  <cp:lastPrinted>2020-04-21T17:33:34Z</cp:lastPrinted>
  <dcterms:created xsi:type="dcterms:W3CDTF">2015-03-06T00:22:21Z</dcterms:created>
  <dcterms:modified xsi:type="dcterms:W3CDTF">2021-05-24T17:12:16Z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0x010100B3F0723BB5784A4F80658D11D67C019E</vt:lpwstr>
  </property>
</Properties>
</file>